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mc:AlternateContent xmlns:mc="http://schemas.openxmlformats.org/markup-compatibility/2006">
    <mc:Choice Requires="x15">
      <x15ac:absPath xmlns:x15ac="http://schemas.microsoft.com/office/spreadsheetml/2010/11/ac" url="I:\NovSecure2\PurchasedShare\Managed Services\RFP\Active-Grady\"/>
    </mc:Choice>
  </mc:AlternateContent>
  <xr:revisionPtr revIDLastSave="0" documentId="8_{99308E98-4451-4965-BECB-F08ADC0E42A2}" xr6:coauthVersionLast="47" xr6:coauthVersionMax="47" xr10:uidLastSave="{00000000-0000-0000-0000-000000000000}"/>
  <bookViews>
    <workbookView xWindow="38280" yWindow="3450" windowWidth="29040" windowHeight="15720" tabRatio="712" xr2:uid="{00000000-000D-0000-FFFF-FFFF00000000}"/>
  </bookViews>
  <sheets>
    <sheet name="1-Cover" sheetId="80" r:id="rId1"/>
    <sheet name="2-Executive Summary" sheetId="81" r:id="rId2"/>
    <sheet name="3-Notice" sheetId="79" r:id="rId3"/>
    <sheet name="4-Timeline" sheetId="95" r:id="rId4"/>
    <sheet name="5-Facilities In-Scope" sheetId="83" r:id="rId5"/>
    <sheet name="6-Instructions" sheetId="56" r:id="rId6"/>
    <sheet name="6B-Instructions" sheetId="114" r:id="rId7"/>
    <sheet name="6C-Instructions" sheetId="115" r:id="rId8"/>
    <sheet name="6D-Instructions" sheetId="116" r:id="rId9"/>
    <sheet name="6E-Instructions" sheetId="117" r:id="rId10"/>
    <sheet name="7-General (all services)" sheetId="57" r:id="rId11"/>
    <sheet name="8-Food &amp; Nutrition Requirements" sheetId="12" r:id="rId12"/>
    <sheet name="9-EVS Requirements" sheetId="58" state="hidden" r:id="rId13"/>
    <sheet name="10-PT Transport Requirements" sheetId="96" state="hidden" r:id="rId14"/>
    <sheet name="11-Patient Sitter Requiremen" sheetId="104" state="hidden" r:id="rId15"/>
    <sheet name="12-IT Requirements" sheetId="119" r:id="rId16"/>
    <sheet name="13-Performance Metrics" sheetId="59" r:id="rId17"/>
    <sheet name="14-Press Ganey Scores" sheetId="39" r:id="rId18"/>
    <sheet name="15-FNS Facilty Data Sheet" sheetId="109" r:id="rId19"/>
    <sheet name="16-EVS Facility Data Sheet" sheetId="60" state="hidden" r:id="rId20"/>
    <sheet name="17-Sitter Facility Data Sheet" sheetId="105" state="hidden" r:id="rId21"/>
    <sheet name="18-PT Facility Data Sheet" sheetId="97" state="hidden" r:id="rId22"/>
    <sheet name="19-EVS Cleaning Frequencies" sheetId="61" state="hidden" r:id="rId23"/>
    <sheet name="20-Payment Responsibility" sheetId="62" r:id="rId24"/>
    <sheet name="21-PT Dept Serviced Volume" sheetId="98" state="hidden" r:id="rId25"/>
    <sheet name="22-FANS Pricing Matrix" sheetId="70" r:id="rId26"/>
    <sheet name="23-FNS Staffing Plan" sheetId="111" r:id="rId27"/>
    <sheet name="24a-EVS Pricing Matrix" sheetId="91" state="hidden" r:id="rId28"/>
    <sheet name="24b-Janitorial Pricing Matrix" sheetId="113" state="hidden" r:id="rId29"/>
    <sheet name="25-EVS Staffing Plan" sheetId="102" state="hidden" r:id="rId30"/>
    <sheet name="26-PT Pricing Matrix" sheetId="75" state="hidden" r:id="rId31"/>
    <sheet name="27-PT Staffing Plan" sheetId="103" state="hidden" r:id="rId32"/>
    <sheet name="28-Sitter Pricing Matrix" sheetId="106" state="hidden" r:id="rId33"/>
    <sheet name="29-Sitter Staffing Plan" sheetId="107" state="hidden" r:id="rId34"/>
    <sheet name="30-Summary" sheetId="112" r:id="rId35"/>
    <sheet name="31-Reference Accounts" sheetId="110" r:id="rId36"/>
    <sheet name="32-Attachments" sheetId="94" r:id="rId37"/>
  </sheets>
  <definedNames>
    <definedName name="\A" localSheetId="18">#REF!</definedName>
    <definedName name="\A" localSheetId="26">#REF!</definedName>
    <definedName name="\A" localSheetId="29">#REF!</definedName>
    <definedName name="\A" localSheetId="31">#REF!</definedName>
    <definedName name="\A" localSheetId="34">#REF!</definedName>
    <definedName name="\A">#REF!</definedName>
    <definedName name="\B" localSheetId="18">#REF!</definedName>
    <definedName name="\B" localSheetId="26">#REF!</definedName>
    <definedName name="\B" localSheetId="29">#REF!</definedName>
    <definedName name="\B" localSheetId="31">#REF!</definedName>
    <definedName name="\B">#REF!</definedName>
    <definedName name="\C" localSheetId="18">#REF!</definedName>
    <definedName name="\C" localSheetId="26">#REF!</definedName>
    <definedName name="\C" localSheetId="29">#REF!</definedName>
    <definedName name="\C" localSheetId="31">#REF!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 localSheetId="26">#REF!</definedName>
    <definedName name="\P" localSheetId="34">#REF!</definedName>
    <definedName name="\P">#REF!</definedName>
    <definedName name="\Q" localSheetId="18">#REF!</definedName>
    <definedName name="\Q" localSheetId="26">#REF!</definedName>
    <definedName name="\Q" localSheetId="29">#REF!</definedName>
    <definedName name="\Q" localSheetId="31">#REF!</definedName>
    <definedName name="\Q">#REF!</definedName>
    <definedName name="\R" localSheetId="18">#REF!</definedName>
    <definedName name="\R" localSheetId="26">#REF!</definedName>
    <definedName name="\R" localSheetId="29">#REF!</definedName>
    <definedName name="\R" localSheetId="31">#REF!</definedName>
    <definedName name="\R">#REF!</definedName>
    <definedName name="___ec25"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25"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25"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26"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26"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27"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27"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28"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28"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29"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29"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3"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3"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30"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30"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31"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31"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32"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32"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33"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33"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4"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4"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6"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6"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7"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7"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__ec8" localSheetId="3" hidden="1">{#N/A,#N/A,FALSE,"Contents";#N/A,#N/A,FALSE,"RCG Scorecard";#N/A,#N/A,FALSE,"RCG Scorecard Trends";#N/A,#N/A,FALSE,"Balance Sheet";#N/A,#N/A,FALSE,"Detailed IS Alt Rev";#N/A,#N/A,FALSE,"Monthly Alt Rev";#N/A,#N/A,FALSE,"Analysis";#N/A,#N/A,FALSE,"Funding";#N/A,#N/A,FALSE,"Sales";#N/A,#N/A,FALSE,"VABP Summary";#N/A,#N/A,FALSE,"Warehouse"}</definedName>
    <definedName name="___ec8" hidden="1">{#N/A,#N/A,FALSE,"Contents";#N/A,#N/A,FALSE,"RCG Scorecard";#N/A,#N/A,FALSE,"RCG Scorecard Trends";#N/A,#N/A,FALSE,"Balance Sheet";#N/A,#N/A,FALSE,"Detailed IS Alt Rev";#N/A,#N/A,FALSE,"Monthly Alt Rev";#N/A,#N/A,FALSE,"Analysis";#N/A,#N/A,FALSE,"Funding";#N/A,#N/A,FALSE,"Sales";#N/A,#N/A,FALSE,"VABP Summary";#N/A,#N/A,FALSE,"Warehouse"}</definedName>
    <definedName name="___t2" localSheetId="13" hidden="1">{#N/A,#N/A,FALSE,"Assessment";#N/A,#N/A,FALSE,"Staffing";#N/A,#N/A,FALSE,"Hires";#N/A,#N/A,FALSE,"Assumptions"}</definedName>
    <definedName name="___t2" localSheetId="15" hidden="1">{#N/A,#N/A,FALSE,"Assessment";#N/A,#N/A,FALSE,"Staffing";#N/A,#N/A,FALSE,"Hires";#N/A,#N/A,FALSE,"Assumptions"}</definedName>
    <definedName name="___t2" localSheetId="17" hidden="1">{#N/A,#N/A,FALSE,"Assessment";#N/A,#N/A,FALSE,"Staffing";#N/A,#N/A,FALSE,"Hires";#N/A,#N/A,FALSE,"Assumptions"}</definedName>
    <definedName name="___t2" localSheetId="18">"{#N/A;#N/A;FALSE;""Assessment""|#N/A;#N/A;FALSE;""Staffing""|#N/A;#N/A;FALSE;""Hires""|#N/A;#N/A;FALSE;""Assumptions""}"</definedName>
    <definedName name="___t2" localSheetId="21" hidden="1">{#N/A,#N/A,FALSE,"Assessment";#N/A,#N/A,FALSE,"Staffing";#N/A,#N/A,FALSE,"Hires";#N/A,#N/A,FALSE,"Assumptions"}</definedName>
    <definedName name="___t2" localSheetId="22" hidden="1">{#N/A,#N/A,FALSE,"Assessment";#N/A,#N/A,FALSE,"Staffing";#N/A,#N/A,FALSE,"Hires";#N/A,#N/A,FALSE,"Assumptions"}</definedName>
    <definedName name="___t2" localSheetId="24" hidden="1">{#N/A,#N/A,FALSE,"Assessment";#N/A,#N/A,FALSE,"Staffing";#N/A,#N/A,FALSE,"Hires";#N/A,#N/A,FALSE,"Assumptions"}</definedName>
    <definedName name="___t2" localSheetId="25" hidden="1">{#N/A,#N/A,FALSE,"Assessment";#N/A,#N/A,FALSE,"Staffing";#N/A,#N/A,FALSE,"Hires";#N/A,#N/A,FALSE,"Assumptions"}</definedName>
    <definedName name="___t2" localSheetId="26">"{#N/A;#N/A;FALSE;""Assessment""|#N/A;#N/A;FALSE;""Staffing""|#N/A;#N/A;FALSE;""Hires""|#N/A;#N/A;FALSE;""Assumptions""}"</definedName>
    <definedName name="___t2" localSheetId="27" hidden="1">{#N/A,#N/A,FALSE,"Assessment";#N/A,#N/A,FALSE,"Staffing";#N/A,#N/A,FALSE,"Hires";#N/A,#N/A,FALSE,"Assumptions"}</definedName>
    <definedName name="___t2" localSheetId="28" hidden="1">{#N/A,#N/A,FALSE,"Assessment";#N/A,#N/A,FALSE,"Staffing";#N/A,#N/A,FALSE,"Hires";#N/A,#N/A,FALSE,"Assumptions"}</definedName>
    <definedName name="___t2" localSheetId="29">"{#N/A;#N/A;FALSE;""Assessment""|#N/A;#N/A;FALSE;""Staffing""|#N/A;#N/A;FALSE;""Hires""|#N/A;#N/A;FALSE;""Assumptions""}"</definedName>
    <definedName name="___t2" localSheetId="31">"{#N/A;#N/A;FALSE;""Assessment""|#N/A;#N/A;FALSE;""Staffing""|#N/A;#N/A;FALSE;""Hires""|#N/A;#N/A;FALSE;""Assumptions""}"</definedName>
    <definedName name="___t2" localSheetId="34" hidden="1">{#N/A,#N/A,FALSE,"Assessment";#N/A,#N/A,FALSE,"Staffing";#N/A,#N/A,FALSE,"Hires";#N/A,#N/A,FALSE,"Assumptions"}</definedName>
    <definedName name="___t2" localSheetId="3" hidden="1">{#N/A,#N/A,FALSE,"Assessment";#N/A,#N/A,FALSE,"Staffing";#N/A,#N/A,FALSE,"Hires";#N/A,#N/A,FALSE,"Assumptions"}</definedName>
    <definedName name="___t2" hidden="1">{#N/A,#N/A,FALSE,"Assessment";#N/A,#N/A,FALSE,"Staffing";#N/A,#N/A,FALSE,"Hires";#N/A,#N/A,FALSE,"Assumptions"}</definedName>
    <definedName name="___t3" localSheetId="13" hidden="1">{#N/A,#N/A,FALSE,"Assessment";#N/A,#N/A,FALSE,"Staffing";#N/A,#N/A,FALSE,"Hires";#N/A,#N/A,FALSE,"Assumptions"}</definedName>
    <definedName name="___t3" localSheetId="15" hidden="1">{#N/A,#N/A,FALSE,"Assessment";#N/A,#N/A,FALSE,"Staffing";#N/A,#N/A,FALSE,"Hires";#N/A,#N/A,FALSE,"Assumptions"}</definedName>
    <definedName name="___t3" localSheetId="17" hidden="1">{#N/A,#N/A,FALSE,"Assessment";#N/A,#N/A,FALSE,"Staffing";#N/A,#N/A,FALSE,"Hires";#N/A,#N/A,FALSE,"Assumptions"}</definedName>
    <definedName name="___t3" localSheetId="18">"{#N/A;#N/A;FALSE;""Assessment""|#N/A;#N/A;FALSE;""Staffing""|#N/A;#N/A;FALSE;""Hires""|#N/A;#N/A;FALSE;""Assumptions""}"</definedName>
    <definedName name="___t3" localSheetId="21" hidden="1">{#N/A,#N/A,FALSE,"Assessment";#N/A,#N/A,FALSE,"Staffing";#N/A,#N/A,FALSE,"Hires";#N/A,#N/A,FALSE,"Assumptions"}</definedName>
    <definedName name="___t3" localSheetId="22" hidden="1">{#N/A,#N/A,FALSE,"Assessment";#N/A,#N/A,FALSE,"Staffing";#N/A,#N/A,FALSE,"Hires";#N/A,#N/A,FALSE,"Assumptions"}</definedName>
    <definedName name="___t3" localSheetId="24" hidden="1">{#N/A,#N/A,FALSE,"Assessment";#N/A,#N/A,FALSE,"Staffing";#N/A,#N/A,FALSE,"Hires";#N/A,#N/A,FALSE,"Assumptions"}</definedName>
    <definedName name="___t3" localSheetId="25" hidden="1">{#N/A,#N/A,FALSE,"Assessment";#N/A,#N/A,FALSE,"Staffing";#N/A,#N/A,FALSE,"Hires";#N/A,#N/A,FALSE,"Assumptions"}</definedName>
    <definedName name="___t3" localSheetId="26">"{#N/A;#N/A;FALSE;""Assessment""|#N/A;#N/A;FALSE;""Staffing""|#N/A;#N/A;FALSE;""Hires""|#N/A;#N/A;FALSE;""Assumptions""}"</definedName>
    <definedName name="___t3" localSheetId="27" hidden="1">{#N/A,#N/A,FALSE,"Assessment";#N/A,#N/A,FALSE,"Staffing";#N/A,#N/A,FALSE,"Hires";#N/A,#N/A,FALSE,"Assumptions"}</definedName>
    <definedName name="___t3" localSheetId="28" hidden="1">{#N/A,#N/A,FALSE,"Assessment";#N/A,#N/A,FALSE,"Staffing";#N/A,#N/A,FALSE,"Hires";#N/A,#N/A,FALSE,"Assumptions"}</definedName>
    <definedName name="___t3" localSheetId="29">"{#N/A;#N/A;FALSE;""Assessment""|#N/A;#N/A;FALSE;""Staffing""|#N/A;#N/A;FALSE;""Hires""|#N/A;#N/A;FALSE;""Assumptions""}"</definedName>
    <definedName name="___t3" localSheetId="31">"{#N/A;#N/A;FALSE;""Assessment""|#N/A;#N/A;FALSE;""Staffing""|#N/A;#N/A;FALSE;""Hires""|#N/A;#N/A;FALSE;""Assumptions""}"</definedName>
    <definedName name="___t3" localSheetId="34" hidden="1">{#N/A,#N/A,FALSE,"Assessment";#N/A,#N/A,FALSE,"Staffing";#N/A,#N/A,FALSE,"Hires";#N/A,#N/A,FALSE,"Assumptions"}</definedName>
    <definedName name="___t3" localSheetId="3" hidden="1">{#N/A,#N/A,FALSE,"Assessment";#N/A,#N/A,FALSE,"Staffing";#N/A,#N/A,FALSE,"Hires";#N/A,#N/A,FALSE,"Assumptions"}</definedName>
    <definedName name="___t3" hidden="1">{#N/A,#N/A,FALSE,"Assessment";#N/A,#N/A,FALSE,"Staffing";#N/A,#N/A,FALSE,"Hires";#N/A,#N/A,FALSE,"Assumptions"}</definedName>
    <definedName name="___t4" localSheetId="13" hidden="1">{#N/A,#N/A,FALSE,"Assessment";#N/A,#N/A,FALSE,"Staffing";#N/A,#N/A,FALSE,"Hires";#N/A,#N/A,FALSE,"Assumptions"}</definedName>
    <definedName name="___t4" localSheetId="15" hidden="1">{#N/A,#N/A,FALSE,"Assessment";#N/A,#N/A,FALSE,"Staffing";#N/A,#N/A,FALSE,"Hires";#N/A,#N/A,FALSE,"Assumptions"}</definedName>
    <definedName name="___t4" localSheetId="17" hidden="1">{#N/A,#N/A,FALSE,"Assessment";#N/A,#N/A,FALSE,"Staffing";#N/A,#N/A,FALSE,"Hires";#N/A,#N/A,FALSE,"Assumptions"}</definedName>
    <definedName name="___t4" localSheetId="18">"{#N/A;#N/A;FALSE;""Assessment""|#N/A;#N/A;FALSE;""Staffing""|#N/A;#N/A;FALSE;""Hires""|#N/A;#N/A;FALSE;""Assumptions""}"</definedName>
    <definedName name="___t4" localSheetId="21" hidden="1">{#N/A,#N/A,FALSE,"Assessment";#N/A,#N/A,FALSE,"Staffing";#N/A,#N/A,FALSE,"Hires";#N/A,#N/A,FALSE,"Assumptions"}</definedName>
    <definedName name="___t4" localSheetId="22" hidden="1">{#N/A,#N/A,FALSE,"Assessment";#N/A,#N/A,FALSE,"Staffing";#N/A,#N/A,FALSE,"Hires";#N/A,#N/A,FALSE,"Assumptions"}</definedName>
    <definedName name="___t4" localSheetId="24" hidden="1">{#N/A,#N/A,FALSE,"Assessment";#N/A,#N/A,FALSE,"Staffing";#N/A,#N/A,FALSE,"Hires";#N/A,#N/A,FALSE,"Assumptions"}</definedName>
    <definedName name="___t4" localSheetId="25" hidden="1">{#N/A,#N/A,FALSE,"Assessment";#N/A,#N/A,FALSE,"Staffing";#N/A,#N/A,FALSE,"Hires";#N/A,#N/A,FALSE,"Assumptions"}</definedName>
    <definedName name="___t4" localSheetId="26">"{#N/A;#N/A;FALSE;""Assessment""|#N/A;#N/A;FALSE;""Staffing""|#N/A;#N/A;FALSE;""Hires""|#N/A;#N/A;FALSE;""Assumptions""}"</definedName>
    <definedName name="___t4" localSheetId="27" hidden="1">{#N/A,#N/A,FALSE,"Assessment";#N/A,#N/A,FALSE,"Staffing";#N/A,#N/A,FALSE,"Hires";#N/A,#N/A,FALSE,"Assumptions"}</definedName>
    <definedName name="___t4" localSheetId="28" hidden="1">{#N/A,#N/A,FALSE,"Assessment";#N/A,#N/A,FALSE,"Staffing";#N/A,#N/A,FALSE,"Hires";#N/A,#N/A,FALSE,"Assumptions"}</definedName>
    <definedName name="___t4" localSheetId="29">"{#N/A;#N/A;FALSE;""Assessment""|#N/A;#N/A;FALSE;""Staffing""|#N/A;#N/A;FALSE;""Hires""|#N/A;#N/A;FALSE;""Assumptions""}"</definedName>
    <definedName name="___t4" localSheetId="31">"{#N/A;#N/A;FALSE;""Assessment""|#N/A;#N/A;FALSE;""Staffing""|#N/A;#N/A;FALSE;""Hires""|#N/A;#N/A;FALSE;""Assumptions""}"</definedName>
    <definedName name="___t4" localSheetId="34" hidden="1">{#N/A,#N/A,FALSE,"Assessment";#N/A,#N/A,FALSE,"Staffing";#N/A,#N/A,FALSE,"Hires";#N/A,#N/A,FALSE,"Assumptions"}</definedName>
    <definedName name="___t4" localSheetId="3" hidden="1">{#N/A,#N/A,FALSE,"Assessment";#N/A,#N/A,FALSE,"Staffing";#N/A,#N/A,FALSE,"Hires";#N/A,#N/A,FALSE,"Assumptions"}</definedName>
    <definedName name="___t4" hidden="1">{#N/A,#N/A,FALSE,"Assessment";#N/A,#N/A,FALSE,"Staffing";#N/A,#N/A,FALSE,"Hires";#N/A,#N/A,FALSE,"Assumptions"}</definedName>
    <definedName name="__123Graph_A" localSheetId="18">"[2]exppgs!#ref!"</definedName>
    <definedName name="__123Graph_A" localSheetId="25" hidden="1">#REF!</definedName>
    <definedName name="__123Graph_A" localSheetId="26">"[2]exppgs!#ref!"</definedName>
    <definedName name="__123Graph_A" localSheetId="28" hidden="1">#REF!</definedName>
    <definedName name="__123Graph_A" localSheetId="29">"[2]exppgs!#ref!"</definedName>
    <definedName name="__123Graph_A" localSheetId="31">"[2]exppgs!#ref!"</definedName>
    <definedName name="__123Graph_A" localSheetId="34" hidden="1">#REF!</definedName>
    <definedName name="__123Graph_A" hidden="1">#REF!</definedName>
    <definedName name="__123Graph_B" localSheetId="18">"'[1]income stmt'!#ref!"</definedName>
    <definedName name="__123Graph_B" localSheetId="25" hidden="1">#REF!</definedName>
    <definedName name="__123Graph_B" localSheetId="26">"'[1]income stmt'!#ref!"</definedName>
    <definedName name="__123Graph_B" localSheetId="28" hidden="1">#REF!</definedName>
    <definedName name="__123Graph_B" localSheetId="29">"'[1]income stmt'!#ref!"</definedName>
    <definedName name="__123Graph_B" localSheetId="31">"'[1]income stmt'!#ref!"</definedName>
    <definedName name="__123Graph_B" localSheetId="34" hidden="1">#REF!</definedName>
    <definedName name="__123Graph_B" hidden="1">#REF!</definedName>
    <definedName name="__123Graph_C" localSheetId="18">"'[1]income stmt'!#ref!"</definedName>
    <definedName name="__123Graph_C" localSheetId="25" hidden="1">#REF!</definedName>
    <definedName name="__123Graph_C" localSheetId="26">"'[1]income stmt'!#ref!"</definedName>
    <definedName name="__123Graph_C" localSheetId="28" hidden="1">#REF!</definedName>
    <definedName name="__123Graph_C" localSheetId="29">"'[1]income stmt'!#ref!"</definedName>
    <definedName name="__123Graph_C" localSheetId="31">"'[1]income stmt'!#ref!"</definedName>
    <definedName name="__123Graph_C" localSheetId="34" hidden="1">#REF!</definedName>
    <definedName name="__123Graph_C" hidden="1">#REF!</definedName>
    <definedName name="__123Graph_D" localSheetId="17" hidden="1">#REF!</definedName>
    <definedName name="__123Graph_D" localSheetId="18">"'[1]income stmt'!#ref!"</definedName>
    <definedName name="__123Graph_D" localSheetId="25" hidden="1">#REF!</definedName>
    <definedName name="__123Graph_D" localSheetId="26">"'[1]income stmt'!#ref!"</definedName>
    <definedName name="__123Graph_D" localSheetId="28" hidden="1">#REF!</definedName>
    <definedName name="__123Graph_D" localSheetId="29">"'[1]income stmt'!#ref!"</definedName>
    <definedName name="__123Graph_D" localSheetId="31">"'[1]income stmt'!#ref!"</definedName>
    <definedName name="__123Graph_D" localSheetId="34" hidden="1">#REF!</definedName>
    <definedName name="__123Graph_D" hidden="1">#REF!</definedName>
    <definedName name="__123Graph_E" localSheetId="13" hidden="1">#REF!</definedName>
    <definedName name="__123Graph_E" localSheetId="17" hidden="1">#REF!</definedName>
    <definedName name="__123Graph_E" localSheetId="18">"'[1]income stmt'!#ref!"</definedName>
    <definedName name="__123Graph_E" localSheetId="21" hidden="1">#REF!</definedName>
    <definedName name="__123Graph_E" localSheetId="24" hidden="1">#REF!</definedName>
    <definedName name="__123Graph_E" localSheetId="25" hidden="1">#REF!</definedName>
    <definedName name="__123Graph_E" localSheetId="26">"'[1]income stmt'!#ref!"</definedName>
    <definedName name="__123Graph_E" localSheetId="27" hidden="1">#REF!</definedName>
    <definedName name="__123Graph_E" localSheetId="28" hidden="1">#REF!</definedName>
    <definedName name="__123Graph_E" localSheetId="29">"'[1]income stmt'!#ref!"</definedName>
    <definedName name="__123Graph_E" localSheetId="31">"'[1]income stmt'!#ref!"</definedName>
    <definedName name="__123Graph_E" localSheetId="34" hidden="1">#REF!</definedName>
    <definedName name="__123Graph_E" hidden="1">#REF!</definedName>
    <definedName name="__123Graph_F" localSheetId="13" hidden="1">#REF!</definedName>
    <definedName name="__123Graph_F" localSheetId="17" hidden="1">#REF!</definedName>
    <definedName name="__123Graph_F" localSheetId="18">"'[1]income stmt'!#ref!"</definedName>
    <definedName name="__123Graph_F" localSheetId="21" hidden="1">#REF!</definedName>
    <definedName name="__123Graph_F" localSheetId="24" hidden="1">#REF!</definedName>
    <definedName name="__123Graph_F" localSheetId="25" hidden="1">#REF!</definedName>
    <definedName name="__123Graph_F" localSheetId="26">"'[1]income stmt'!#ref!"</definedName>
    <definedName name="__123Graph_F" localSheetId="27" hidden="1">#REF!</definedName>
    <definedName name="__123Graph_F" localSheetId="28" hidden="1">#REF!</definedName>
    <definedName name="__123Graph_F" localSheetId="29">"'[1]income stmt'!#ref!"</definedName>
    <definedName name="__123Graph_F" localSheetId="31">"'[1]income stmt'!#ref!"</definedName>
    <definedName name="__123Graph_F" localSheetId="34" hidden="1">#REF!</definedName>
    <definedName name="__123Graph_F" hidden="1">#REF!</definedName>
    <definedName name="__123Graph_X" localSheetId="13" hidden="1">#REF!</definedName>
    <definedName name="__123Graph_X" localSheetId="15" hidden="1">#REF!</definedName>
    <definedName name="__123Graph_X" localSheetId="18">"'[1]income stmt'!#ref!"</definedName>
    <definedName name="__123Graph_X" localSheetId="21" hidden="1">#REF!</definedName>
    <definedName name="__123Graph_X" localSheetId="24" hidden="1">#REF!</definedName>
    <definedName name="__123Graph_X" localSheetId="25" hidden="1">#REF!</definedName>
    <definedName name="__123Graph_X" localSheetId="26">"'[1]income stmt'!#ref!"</definedName>
    <definedName name="__123Graph_X" localSheetId="28" hidden="1">#REF!</definedName>
    <definedName name="__123Graph_X" localSheetId="29">"'[1]income stmt'!#ref!"</definedName>
    <definedName name="__123Graph_X" localSheetId="31">"'[1]income stmt'!#ref!"</definedName>
    <definedName name="__123Graph_X" localSheetId="34" hidden="1">#REF!</definedName>
    <definedName name="__123Graph_X" hidden="1">#REF!</definedName>
    <definedName name="__imp123" localSheetId="13" hidden="1">{#N/A,#N/A,TRUE,"AB_Vertrag";#N/A,#N/A,TRUE,"AB_BWL"}</definedName>
    <definedName name="__imp123" localSheetId="15" hidden="1">{#N/A,#N/A,TRUE,"AB_Vertrag";#N/A,#N/A,TRUE,"AB_BWL"}</definedName>
    <definedName name="__imp123" localSheetId="18">"{#N/A;#N/A;TRUE;""AB_Vertrag""|#N/A;#N/A;TRUE;""AB_BWL""}"</definedName>
    <definedName name="__imp123" localSheetId="21" hidden="1">{#N/A,#N/A,TRUE,"AB_Vertrag";#N/A,#N/A,TRUE,"AB_BWL"}</definedName>
    <definedName name="__imp123" localSheetId="22" hidden="1">{#N/A,#N/A,TRUE,"AB_Vertrag";#N/A,#N/A,TRUE,"AB_BWL"}</definedName>
    <definedName name="__imp123" localSheetId="24" hidden="1">{#N/A,#N/A,TRUE,"AB_Vertrag";#N/A,#N/A,TRUE,"AB_BWL"}</definedName>
    <definedName name="__imp123" localSheetId="25" hidden="1">{#N/A,#N/A,TRUE,"AB_Vertrag";#N/A,#N/A,TRUE,"AB_BWL"}</definedName>
    <definedName name="__imp123" localSheetId="26">"{#N/A;#N/A;TRUE;""AB_Vertrag""|#N/A;#N/A;TRUE;""AB_BWL""}"</definedName>
    <definedName name="__imp123" localSheetId="27" hidden="1">{#N/A,#N/A,TRUE,"AB_Vertrag";#N/A,#N/A,TRUE,"AB_BWL"}</definedName>
    <definedName name="__imp123" localSheetId="28" hidden="1">{#N/A,#N/A,TRUE,"AB_Vertrag";#N/A,#N/A,TRUE,"AB_BWL"}</definedName>
    <definedName name="__imp123" localSheetId="29">"{#N/A;#N/A;TRUE;""AB_Vertrag""|#N/A;#N/A;TRUE;""AB_BWL""}"</definedName>
    <definedName name="__imp123" localSheetId="31">"{#N/A;#N/A;TRUE;""AB_Vertrag""|#N/A;#N/A;TRUE;""AB_BWL""}"</definedName>
    <definedName name="__imp123" localSheetId="34" hidden="1">{#N/A,#N/A,TRUE,"AB_Vertrag";#N/A,#N/A,TRUE,"AB_BWL"}</definedName>
    <definedName name="__imp123" localSheetId="3" hidden="1">{#N/A,#N/A,TRUE,"AB_Vertrag";#N/A,#N/A,TRUE,"AB_BWL"}</definedName>
    <definedName name="__imp123" hidden="1">{#N/A,#N/A,TRUE,"AB_Vertrag";#N/A,#N/A,TRUE,"AB_BWL"}</definedName>
    <definedName name="__imp14" localSheetId="13" hidden="1">{#N/A,#N/A,TRUE,"AB_Vertrag";#N/A,#N/A,TRUE,"AB_BWL"}</definedName>
    <definedName name="__imp14" localSheetId="15" hidden="1">{#N/A,#N/A,TRUE,"AB_Vertrag";#N/A,#N/A,TRUE,"AB_BWL"}</definedName>
    <definedName name="__imp14" localSheetId="18">"{#N/A;#N/A;TRUE;""AB_Vertrag""|#N/A;#N/A;TRUE;""AB_BWL""}"</definedName>
    <definedName name="__imp14" localSheetId="21" hidden="1">{#N/A,#N/A,TRUE,"AB_Vertrag";#N/A,#N/A,TRUE,"AB_BWL"}</definedName>
    <definedName name="__imp14" localSheetId="22" hidden="1">{#N/A,#N/A,TRUE,"AB_Vertrag";#N/A,#N/A,TRUE,"AB_BWL"}</definedName>
    <definedName name="__imp14" localSheetId="24" hidden="1">{#N/A,#N/A,TRUE,"AB_Vertrag";#N/A,#N/A,TRUE,"AB_BWL"}</definedName>
    <definedName name="__imp14" localSheetId="25" hidden="1">{#N/A,#N/A,TRUE,"AB_Vertrag";#N/A,#N/A,TRUE,"AB_BWL"}</definedName>
    <definedName name="__imp14" localSheetId="26">"{#N/A;#N/A;TRUE;""AB_Vertrag""|#N/A;#N/A;TRUE;""AB_BWL""}"</definedName>
    <definedName name="__imp14" localSheetId="27" hidden="1">{#N/A,#N/A,TRUE,"AB_Vertrag";#N/A,#N/A,TRUE,"AB_BWL"}</definedName>
    <definedName name="__imp14" localSheetId="28" hidden="1">{#N/A,#N/A,TRUE,"AB_Vertrag";#N/A,#N/A,TRUE,"AB_BWL"}</definedName>
    <definedName name="__imp14" localSheetId="29">"{#N/A;#N/A;TRUE;""AB_Vertrag""|#N/A;#N/A;TRUE;""AB_BWL""}"</definedName>
    <definedName name="__imp14" localSheetId="31">"{#N/A;#N/A;TRUE;""AB_Vertrag""|#N/A;#N/A;TRUE;""AB_BWL""}"</definedName>
    <definedName name="__imp14" localSheetId="34" hidden="1">{#N/A,#N/A,TRUE,"AB_Vertrag";#N/A,#N/A,TRUE,"AB_BWL"}</definedName>
    <definedName name="__imp14" localSheetId="3" hidden="1">{#N/A,#N/A,TRUE,"AB_Vertrag";#N/A,#N/A,TRUE,"AB_BWL"}</definedName>
    <definedName name="__imp14" hidden="1">{#N/A,#N/A,TRUE,"AB_Vertrag";#N/A,#N/A,TRUE,"AB_BWL"}</definedName>
    <definedName name="__imp15" localSheetId="13" hidden="1">{#N/A,#N/A,TRUE,"AB_Vertrag";#N/A,#N/A,TRUE,"AB_BWL"}</definedName>
    <definedName name="__imp15" localSheetId="15" hidden="1">{#N/A,#N/A,TRUE,"AB_Vertrag";#N/A,#N/A,TRUE,"AB_BWL"}</definedName>
    <definedName name="__imp15" localSheetId="18">"{#N/A;#N/A;TRUE;""AB_Vertrag""|#N/A;#N/A;TRUE;""AB_BWL""}"</definedName>
    <definedName name="__imp15" localSheetId="21" hidden="1">{#N/A,#N/A,TRUE,"AB_Vertrag";#N/A,#N/A,TRUE,"AB_BWL"}</definedName>
    <definedName name="__imp15" localSheetId="22" hidden="1">{#N/A,#N/A,TRUE,"AB_Vertrag";#N/A,#N/A,TRUE,"AB_BWL"}</definedName>
    <definedName name="__imp15" localSheetId="24" hidden="1">{#N/A,#N/A,TRUE,"AB_Vertrag";#N/A,#N/A,TRUE,"AB_BWL"}</definedName>
    <definedName name="__imp15" localSheetId="25" hidden="1">{#N/A,#N/A,TRUE,"AB_Vertrag";#N/A,#N/A,TRUE,"AB_BWL"}</definedName>
    <definedName name="__imp15" localSheetId="26">"{#N/A;#N/A;TRUE;""AB_Vertrag""|#N/A;#N/A;TRUE;""AB_BWL""}"</definedName>
    <definedName name="__imp15" localSheetId="27" hidden="1">{#N/A,#N/A,TRUE,"AB_Vertrag";#N/A,#N/A,TRUE,"AB_BWL"}</definedName>
    <definedName name="__imp15" localSheetId="28" hidden="1">{#N/A,#N/A,TRUE,"AB_Vertrag";#N/A,#N/A,TRUE,"AB_BWL"}</definedName>
    <definedName name="__imp15" localSheetId="29">"{#N/A;#N/A;TRUE;""AB_Vertrag""|#N/A;#N/A;TRUE;""AB_BWL""}"</definedName>
    <definedName name="__imp15" localSheetId="31">"{#N/A;#N/A;TRUE;""AB_Vertrag""|#N/A;#N/A;TRUE;""AB_BWL""}"</definedName>
    <definedName name="__imp15" localSheetId="34" hidden="1">{#N/A,#N/A,TRUE,"AB_Vertrag";#N/A,#N/A,TRUE,"AB_BWL"}</definedName>
    <definedName name="__imp15" localSheetId="3" hidden="1">{#N/A,#N/A,TRUE,"AB_Vertrag";#N/A,#N/A,TRUE,"AB_BWL"}</definedName>
    <definedName name="__imp15" hidden="1">{#N/A,#N/A,TRUE,"AB_Vertrag";#N/A,#N/A,TRUE,"AB_BWL"}</definedName>
    <definedName name="__imp21" localSheetId="13" hidden="1">{#N/A,#N/A,TRUE,"AB_Vertrag";#N/A,#N/A,TRUE,"AB_BWL"}</definedName>
    <definedName name="__imp21" localSheetId="15" hidden="1">{#N/A,#N/A,TRUE,"AB_Vertrag";#N/A,#N/A,TRUE,"AB_BWL"}</definedName>
    <definedName name="__imp21" localSheetId="18">"{#N/A;#N/A;TRUE;""AB_Vertrag""|#N/A;#N/A;TRUE;""AB_BWL""}"</definedName>
    <definedName name="__imp21" localSheetId="21" hidden="1">{#N/A,#N/A,TRUE,"AB_Vertrag";#N/A,#N/A,TRUE,"AB_BWL"}</definedName>
    <definedName name="__imp21" localSheetId="22" hidden="1">{#N/A,#N/A,TRUE,"AB_Vertrag";#N/A,#N/A,TRUE,"AB_BWL"}</definedName>
    <definedName name="__imp21" localSheetId="24" hidden="1">{#N/A,#N/A,TRUE,"AB_Vertrag";#N/A,#N/A,TRUE,"AB_BWL"}</definedName>
    <definedName name="__imp21" localSheetId="25" hidden="1">{#N/A,#N/A,TRUE,"AB_Vertrag";#N/A,#N/A,TRUE,"AB_BWL"}</definedName>
    <definedName name="__imp21" localSheetId="26">"{#N/A;#N/A;TRUE;""AB_Vertrag""|#N/A;#N/A;TRUE;""AB_BWL""}"</definedName>
    <definedName name="__imp21" localSheetId="27" hidden="1">{#N/A,#N/A,TRUE,"AB_Vertrag";#N/A,#N/A,TRUE,"AB_BWL"}</definedName>
    <definedName name="__imp21" localSheetId="28" hidden="1">{#N/A,#N/A,TRUE,"AB_Vertrag";#N/A,#N/A,TRUE,"AB_BWL"}</definedName>
    <definedName name="__imp21" localSheetId="29">"{#N/A;#N/A;TRUE;""AB_Vertrag""|#N/A;#N/A;TRUE;""AB_BWL""}"</definedName>
    <definedName name="__imp21" localSheetId="31">"{#N/A;#N/A;TRUE;""AB_Vertrag""|#N/A;#N/A;TRUE;""AB_BWL""}"</definedName>
    <definedName name="__imp21" localSheetId="34" hidden="1">{#N/A,#N/A,TRUE,"AB_Vertrag";#N/A,#N/A,TRUE,"AB_BWL"}</definedName>
    <definedName name="__imp21" localSheetId="3" hidden="1">{#N/A,#N/A,TRUE,"AB_Vertrag";#N/A,#N/A,TRUE,"AB_BWL"}</definedName>
    <definedName name="__imp21" hidden="1">{#N/A,#N/A,TRUE,"AB_Vertrag";#N/A,#N/A,TRUE,"AB_BWL"}</definedName>
    <definedName name="__imp5" localSheetId="13" hidden="1">{#N/A,#N/A,TRUE,"AB_Vertrag";#N/A,#N/A,TRUE,"AB_BWL"}</definedName>
    <definedName name="__imp5" localSheetId="15" hidden="1">{#N/A,#N/A,TRUE,"AB_Vertrag";#N/A,#N/A,TRUE,"AB_BWL"}</definedName>
    <definedName name="__imp5" localSheetId="18">"{#N/A;#N/A;TRUE;""AB_Vertrag""|#N/A;#N/A;TRUE;""AB_BWL""}"</definedName>
    <definedName name="__imp5" localSheetId="21" hidden="1">{#N/A,#N/A,TRUE,"AB_Vertrag";#N/A,#N/A,TRUE,"AB_BWL"}</definedName>
    <definedName name="__imp5" localSheetId="22" hidden="1">{#N/A,#N/A,TRUE,"AB_Vertrag";#N/A,#N/A,TRUE,"AB_BWL"}</definedName>
    <definedName name="__imp5" localSheetId="24" hidden="1">{#N/A,#N/A,TRUE,"AB_Vertrag";#N/A,#N/A,TRUE,"AB_BWL"}</definedName>
    <definedName name="__imp5" localSheetId="25" hidden="1">{#N/A,#N/A,TRUE,"AB_Vertrag";#N/A,#N/A,TRUE,"AB_BWL"}</definedName>
    <definedName name="__imp5" localSheetId="26">"{#N/A;#N/A;TRUE;""AB_Vertrag""|#N/A;#N/A;TRUE;""AB_BWL""}"</definedName>
    <definedName name="__imp5" localSheetId="27" hidden="1">{#N/A,#N/A,TRUE,"AB_Vertrag";#N/A,#N/A,TRUE,"AB_BWL"}</definedName>
    <definedName name="__imp5" localSheetId="28" hidden="1">{#N/A,#N/A,TRUE,"AB_Vertrag";#N/A,#N/A,TRUE,"AB_BWL"}</definedName>
    <definedName name="__imp5" localSheetId="29">"{#N/A;#N/A;TRUE;""AB_Vertrag""|#N/A;#N/A;TRUE;""AB_BWL""}"</definedName>
    <definedName name="__imp5" localSheetId="31">"{#N/A;#N/A;TRUE;""AB_Vertrag""|#N/A;#N/A;TRUE;""AB_BWL""}"</definedName>
    <definedName name="__imp5" localSheetId="34" hidden="1">{#N/A,#N/A,TRUE,"AB_Vertrag";#N/A,#N/A,TRUE,"AB_BWL"}</definedName>
    <definedName name="__imp5" localSheetId="3" hidden="1">{#N/A,#N/A,TRUE,"AB_Vertrag";#N/A,#N/A,TRUE,"AB_BWL"}</definedName>
    <definedName name="__imp5" hidden="1">{#N/A,#N/A,TRUE,"AB_Vertrag";#N/A,#N/A,TRUE,"AB_BWL"}</definedName>
    <definedName name="__imp6" localSheetId="13" hidden="1">{#N/A,#N/A,TRUE,"AB_Vertrag";#N/A,#N/A,TRUE,"AB_BWL"}</definedName>
    <definedName name="__imp6" localSheetId="15" hidden="1">{#N/A,#N/A,TRUE,"AB_Vertrag";#N/A,#N/A,TRUE,"AB_BWL"}</definedName>
    <definedName name="__imp6" localSheetId="18">"{#N/A;#N/A;TRUE;""AB_Vertrag""|#N/A;#N/A;TRUE;""AB_BWL""}"</definedName>
    <definedName name="__imp6" localSheetId="21" hidden="1">{#N/A,#N/A,TRUE,"AB_Vertrag";#N/A,#N/A,TRUE,"AB_BWL"}</definedName>
    <definedName name="__imp6" localSheetId="22" hidden="1">{#N/A,#N/A,TRUE,"AB_Vertrag";#N/A,#N/A,TRUE,"AB_BWL"}</definedName>
    <definedName name="__imp6" localSheetId="24" hidden="1">{#N/A,#N/A,TRUE,"AB_Vertrag";#N/A,#N/A,TRUE,"AB_BWL"}</definedName>
    <definedName name="__imp6" localSheetId="25" hidden="1">{#N/A,#N/A,TRUE,"AB_Vertrag";#N/A,#N/A,TRUE,"AB_BWL"}</definedName>
    <definedName name="__imp6" localSheetId="26">"{#N/A;#N/A;TRUE;""AB_Vertrag""|#N/A;#N/A;TRUE;""AB_BWL""}"</definedName>
    <definedName name="__imp6" localSheetId="27" hidden="1">{#N/A,#N/A,TRUE,"AB_Vertrag";#N/A,#N/A,TRUE,"AB_BWL"}</definedName>
    <definedName name="__imp6" localSheetId="28" hidden="1">{#N/A,#N/A,TRUE,"AB_Vertrag";#N/A,#N/A,TRUE,"AB_BWL"}</definedName>
    <definedName name="__imp6" localSheetId="29">"{#N/A;#N/A;TRUE;""AB_Vertrag""|#N/A;#N/A;TRUE;""AB_BWL""}"</definedName>
    <definedName name="__imp6" localSheetId="31">"{#N/A;#N/A;TRUE;""AB_Vertrag""|#N/A;#N/A;TRUE;""AB_BWL""}"</definedName>
    <definedName name="__imp6" localSheetId="34" hidden="1">{#N/A,#N/A,TRUE,"AB_Vertrag";#N/A,#N/A,TRUE,"AB_BWL"}</definedName>
    <definedName name="__imp6" localSheetId="3" hidden="1">{#N/A,#N/A,TRUE,"AB_Vertrag";#N/A,#N/A,TRUE,"AB_BWL"}</definedName>
    <definedName name="__imp6" hidden="1">{#N/A,#N/A,TRUE,"AB_Vertrag";#N/A,#N/A,TRUE,"AB_BWL"}</definedName>
    <definedName name="__imp7" localSheetId="13" hidden="1">{#N/A,#N/A,TRUE,"AB_Vertrag";#N/A,#N/A,TRUE,"AB_BWL"}</definedName>
    <definedName name="__imp7" localSheetId="15" hidden="1">{#N/A,#N/A,TRUE,"AB_Vertrag";#N/A,#N/A,TRUE,"AB_BWL"}</definedName>
    <definedName name="__imp7" localSheetId="18">"{#N/A;#N/A;TRUE;""AB_Vertrag""|#N/A;#N/A;TRUE;""AB_BWL""}"</definedName>
    <definedName name="__imp7" localSheetId="21" hidden="1">{#N/A,#N/A,TRUE,"AB_Vertrag";#N/A,#N/A,TRUE,"AB_BWL"}</definedName>
    <definedName name="__imp7" localSheetId="22" hidden="1">{#N/A,#N/A,TRUE,"AB_Vertrag";#N/A,#N/A,TRUE,"AB_BWL"}</definedName>
    <definedName name="__imp7" localSheetId="24" hidden="1">{#N/A,#N/A,TRUE,"AB_Vertrag";#N/A,#N/A,TRUE,"AB_BWL"}</definedName>
    <definedName name="__imp7" localSheetId="25" hidden="1">{#N/A,#N/A,TRUE,"AB_Vertrag";#N/A,#N/A,TRUE,"AB_BWL"}</definedName>
    <definedName name="__imp7" localSheetId="26">"{#N/A;#N/A;TRUE;""AB_Vertrag""|#N/A;#N/A;TRUE;""AB_BWL""}"</definedName>
    <definedName name="__imp7" localSheetId="27" hidden="1">{#N/A,#N/A,TRUE,"AB_Vertrag";#N/A,#N/A,TRUE,"AB_BWL"}</definedName>
    <definedName name="__imp7" localSheetId="28" hidden="1">{#N/A,#N/A,TRUE,"AB_Vertrag";#N/A,#N/A,TRUE,"AB_BWL"}</definedName>
    <definedName name="__imp7" localSheetId="29">"{#N/A;#N/A;TRUE;""AB_Vertrag""|#N/A;#N/A;TRUE;""AB_BWL""}"</definedName>
    <definedName name="__imp7" localSheetId="31">"{#N/A;#N/A;TRUE;""AB_Vertrag""|#N/A;#N/A;TRUE;""AB_BWL""}"</definedName>
    <definedName name="__imp7" localSheetId="34" hidden="1">{#N/A,#N/A,TRUE,"AB_Vertrag";#N/A,#N/A,TRUE,"AB_BWL"}</definedName>
    <definedName name="__imp7" localSheetId="3" hidden="1">{#N/A,#N/A,TRUE,"AB_Vertrag";#N/A,#N/A,TRUE,"AB_BWL"}</definedName>
    <definedName name="__imp7" hidden="1">{#N/A,#N/A,TRUE,"AB_Vertrag";#N/A,#N/A,TRUE,"AB_BWL"}</definedName>
    <definedName name="__imp8" localSheetId="13" hidden="1">{#N/A,#N/A,TRUE,"AB_Vertrag";#N/A,#N/A,TRUE,"AB_BWL"}</definedName>
    <definedName name="__imp8" localSheetId="15" hidden="1">{#N/A,#N/A,TRUE,"AB_Vertrag";#N/A,#N/A,TRUE,"AB_BWL"}</definedName>
    <definedName name="__imp8" localSheetId="18">"{#N/A;#N/A;TRUE;""AB_Vertrag""|#N/A;#N/A;TRUE;""AB_BWL""}"</definedName>
    <definedName name="__imp8" localSheetId="21" hidden="1">{#N/A,#N/A,TRUE,"AB_Vertrag";#N/A,#N/A,TRUE,"AB_BWL"}</definedName>
    <definedName name="__imp8" localSheetId="22" hidden="1">{#N/A,#N/A,TRUE,"AB_Vertrag";#N/A,#N/A,TRUE,"AB_BWL"}</definedName>
    <definedName name="__imp8" localSheetId="24" hidden="1">{#N/A,#N/A,TRUE,"AB_Vertrag";#N/A,#N/A,TRUE,"AB_BWL"}</definedName>
    <definedName name="__imp8" localSheetId="25" hidden="1">{#N/A,#N/A,TRUE,"AB_Vertrag";#N/A,#N/A,TRUE,"AB_BWL"}</definedName>
    <definedName name="__imp8" localSheetId="26">"{#N/A;#N/A;TRUE;""AB_Vertrag""|#N/A;#N/A;TRUE;""AB_BWL""}"</definedName>
    <definedName name="__imp8" localSheetId="27" hidden="1">{#N/A,#N/A,TRUE,"AB_Vertrag";#N/A,#N/A,TRUE,"AB_BWL"}</definedName>
    <definedName name="__imp8" localSheetId="28" hidden="1">{#N/A,#N/A,TRUE,"AB_Vertrag";#N/A,#N/A,TRUE,"AB_BWL"}</definedName>
    <definedName name="__imp8" localSheetId="29">"{#N/A;#N/A;TRUE;""AB_Vertrag""|#N/A;#N/A;TRUE;""AB_BWL""}"</definedName>
    <definedName name="__imp8" localSheetId="31">"{#N/A;#N/A;TRUE;""AB_Vertrag""|#N/A;#N/A;TRUE;""AB_BWL""}"</definedName>
    <definedName name="__imp8" localSheetId="34" hidden="1">{#N/A,#N/A,TRUE,"AB_Vertrag";#N/A,#N/A,TRUE,"AB_BWL"}</definedName>
    <definedName name="__imp8" localSheetId="3" hidden="1">{#N/A,#N/A,TRUE,"AB_Vertrag";#N/A,#N/A,TRUE,"AB_BWL"}</definedName>
    <definedName name="__imp8" hidden="1">{#N/A,#N/A,TRUE,"AB_Vertrag";#N/A,#N/A,TRUE,"AB_BWL"}</definedName>
    <definedName name="__NEU1" localSheetId="13" hidden="1">{#N/A,#N/A,TRUE,"AB_Vertrag";#N/A,#N/A,TRUE,"AB_BWL"}</definedName>
    <definedName name="__NEU1" localSheetId="15" hidden="1">{#N/A,#N/A,TRUE,"AB_Vertrag";#N/A,#N/A,TRUE,"AB_BWL"}</definedName>
    <definedName name="__NEU1" localSheetId="18">"{#N/A;#N/A;TRUE;""AB_Vertrag""|#N/A;#N/A;TRUE;""AB_BWL""}"</definedName>
    <definedName name="__NEU1" localSheetId="21" hidden="1">{#N/A,#N/A,TRUE,"AB_Vertrag";#N/A,#N/A,TRUE,"AB_BWL"}</definedName>
    <definedName name="__NEU1" localSheetId="22" hidden="1">{#N/A,#N/A,TRUE,"AB_Vertrag";#N/A,#N/A,TRUE,"AB_BWL"}</definedName>
    <definedName name="__NEU1" localSheetId="24" hidden="1">{#N/A,#N/A,TRUE,"AB_Vertrag";#N/A,#N/A,TRUE,"AB_BWL"}</definedName>
    <definedName name="__NEU1" localSheetId="25" hidden="1">{#N/A,#N/A,TRUE,"AB_Vertrag";#N/A,#N/A,TRUE,"AB_BWL"}</definedName>
    <definedName name="__NEU1" localSheetId="26">"{#N/A;#N/A;TRUE;""AB_Vertrag""|#N/A;#N/A;TRUE;""AB_BWL""}"</definedName>
    <definedName name="__NEU1" localSheetId="27" hidden="1">{#N/A,#N/A,TRUE,"AB_Vertrag";#N/A,#N/A,TRUE,"AB_BWL"}</definedName>
    <definedName name="__NEU1" localSheetId="28" hidden="1">{#N/A,#N/A,TRUE,"AB_Vertrag";#N/A,#N/A,TRUE,"AB_BWL"}</definedName>
    <definedName name="__NEU1" localSheetId="29">"{#N/A;#N/A;TRUE;""AB_Vertrag""|#N/A;#N/A;TRUE;""AB_BWL""}"</definedName>
    <definedName name="__NEU1" localSheetId="31">"{#N/A;#N/A;TRUE;""AB_Vertrag""|#N/A;#N/A;TRUE;""AB_BWL""}"</definedName>
    <definedName name="__NEU1" localSheetId="34" hidden="1">{#N/A,#N/A,TRUE,"AB_Vertrag";#N/A,#N/A,TRUE,"AB_BWL"}</definedName>
    <definedName name="__NEU1" localSheetId="3" hidden="1">{#N/A,#N/A,TRUE,"AB_Vertrag";#N/A,#N/A,TRUE,"AB_BWL"}</definedName>
    <definedName name="__NEU1" hidden="1">{#N/A,#N/A,TRUE,"AB_Vertrag";#N/A,#N/A,TRUE,"AB_BWL"}</definedName>
    <definedName name="_1_2k" localSheetId="28">#REF!</definedName>
    <definedName name="_1_2k" localSheetId="34">#REF!</definedName>
    <definedName name="_1_2k">#REF!</definedName>
    <definedName name="_10__123Graph_ACHART_6" localSheetId="18">"['file:///E:/RuthS/LMSportfolio%20descriptions%20for%20posting.xls'#$'YTD Actual'.$D$13:.$D$13]"</definedName>
    <definedName name="_10__123Graph_ACHART_6" localSheetId="26">"['file:///E:/RuthS/LMSportfolio%20descriptions%20for%20posting.xls'#$'YTD Actual'.$D$13:.$D$13]"</definedName>
    <definedName name="_10__123Graph_ACHART_6" localSheetId="29">"['file:///E:/RuthS/LMSportfolio%20descriptions%20for%20posting.xls'#$'YTD Actual'.$D$13:.$D$13]"</definedName>
    <definedName name="_10__123Graph_ACHART_6" localSheetId="31">"['file:///E:/RuthS/LMSportfolio%20descriptions%20for%20posting.xls'#$'YTD Actual'.$D$13:.$D$13]"</definedName>
    <definedName name="_10__123Graph_ACHART_6" localSheetId="34" hidden="1">#REF!</definedName>
    <definedName name="_10__123Graph_ACHART_6" hidden="1">#REF!</definedName>
    <definedName name="_11__123Graph_ACHART_9" localSheetId="18">"['file:///E:/RuthS/LMSportfolio%20descriptions%20for%20posting.xls'#$Region.$D$11:.$D$26]"</definedName>
    <definedName name="_11__123Graph_ACHART_9" localSheetId="26">"['file:///E:/RuthS/LMSportfolio%20descriptions%20for%20posting.xls'#$Region.$D$11:.$D$26]"</definedName>
    <definedName name="_11__123Graph_ACHART_9" localSheetId="29">"['file:///E:/RuthS/LMSportfolio%20descriptions%20for%20posting.xls'#$Region.$D$11:.$D$26]"</definedName>
    <definedName name="_11__123Graph_ACHART_9" localSheetId="31">"['file:///E:/RuthS/LMSportfolio%20descriptions%20for%20posting.xls'#$Region.$D$11:.$D$26]"</definedName>
    <definedName name="_11__123Graph_ACHART_9" localSheetId="34" hidden="1">#REF!</definedName>
    <definedName name="_11__123Graph_ACHART_9" hidden="1">#REF!</definedName>
    <definedName name="_12__123Graph_BCHART_1" localSheetId="18">"['file:///E:/RuthS/LMSportfolio%20descriptions%20for%20posting.xls'#$SSDGrowth.$F$13:.$F$24]"</definedName>
    <definedName name="_12__123Graph_BCHART_1" localSheetId="26">"['file:///E:/RuthS/LMSportfolio%20descriptions%20for%20posting.xls'#$SSDGrowth.$F$13:.$F$24]"</definedName>
    <definedName name="_12__123Graph_BCHART_1" localSheetId="29">"['file:///E:/RuthS/LMSportfolio%20descriptions%20for%20posting.xls'#$SSDGrowth.$F$13:.$F$24]"</definedName>
    <definedName name="_12__123Graph_BCHART_1" localSheetId="31">"['file:///E:/RuthS/LMSportfolio%20descriptions%20for%20posting.xls'#$SSDGrowth.$F$13:.$F$24]"</definedName>
    <definedName name="_12__123Graph_BCHART_1" localSheetId="34" hidden="1">#REF!</definedName>
    <definedName name="_12__123Graph_BCHART_1" hidden="1">#REF!</definedName>
    <definedName name="_13__123Graph_BCHART_6" localSheetId="18">"['file:///E:/RuthS/LMSportfolio%20descriptions%20for%20posting.xls'#$'YTD Actual'.$D$12:.$D$12]"</definedName>
    <definedName name="_13__123Graph_BCHART_6" localSheetId="26">"['file:///E:/RuthS/LMSportfolio%20descriptions%20for%20posting.xls'#$'YTD Actual'.$D$12:.$D$12]"</definedName>
    <definedName name="_13__123Graph_BCHART_6" localSheetId="29">"['file:///E:/RuthS/LMSportfolio%20descriptions%20for%20posting.xls'#$'YTD Actual'.$D$12:.$D$12]"</definedName>
    <definedName name="_13__123Graph_BCHART_6" localSheetId="31">"['file:///E:/RuthS/LMSportfolio%20descriptions%20for%20posting.xls'#$'YTD Actual'.$D$12:.$D$12]"</definedName>
    <definedName name="_13__123Graph_BCHART_6" localSheetId="34" hidden="1">#REF!</definedName>
    <definedName name="_13__123Graph_BCHART_6" hidden="1">#REF!</definedName>
    <definedName name="_2_3k" localSheetId="28">#REF!</definedName>
    <definedName name="_2_3k" localSheetId="34">#REF!</definedName>
    <definedName name="_2_3k">#REF!</definedName>
    <definedName name="_3_5k" localSheetId="28">#REF!</definedName>
    <definedName name="_3_5k" localSheetId="34">#REF!</definedName>
    <definedName name="_3_5k">#REF!</definedName>
    <definedName name="_5__123Graph_ACHART_3" localSheetId="18">"['file:///E:/RuthS/LMSportfolio%20descriptions%20for%20posting.xls'#$'Super Region'.$D$12:.$D$14]"</definedName>
    <definedName name="_5__123Graph_ACHART_3" localSheetId="26">"['file:///E:/RuthS/LMSportfolio%20descriptions%20for%20posting.xls'#$'Super Region'.$D$12:.$D$14]"</definedName>
    <definedName name="_5__123Graph_ACHART_3" localSheetId="29">"['file:///E:/RuthS/LMSportfolio%20descriptions%20for%20posting.xls'#$'Super Region'.$D$12:.$D$14]"</definedName>
    <definedName name="_5__123Graph_ACHART_3" localSheetId="31">"['file:///E:/RuthS/LMSportfolio%20descriptions%20for%20posting.xls'#$'Super Region'.$D$12:.$D$14]"</definedName>
    <definedName name="_5__123Graph_ACHART_3" localSheetId="34" hidden="1">#REF!</definedName>
    <definedName name="_5__123Graph_ACHART_3" hidden="1">#REF!</definedName>
    <definedName name="_5_11k" localSheetId="28">#REF!</definedName>
    <definedName name="_5_11k" localSheetId="34">#REF!</definedName>
    <definedName name="_5_11k">#REF!</definedName>
    <definedName name="_6__123Graph_ACHART_6" localSheetId="18">"['file:///E:/RuthS/LMSportfolio%20descriptions%20for%20posting.xls'#$'YTD Actual'.$D$13:.$D$13]"</definedName>
    <definedName name="_6__123Graph_ACHART_6" localSheetId="26">"['file:///E:/RuthS/LMSportfolio%20descriptions%20for%20posting.xls'#$'YTD Actual'.$D$13:.$D$13]"</definedName>
    <definedName name="_6__123Graph_ACHART_6" localSheetId="29">"['file:///E:/RuthS/LMSportfolio%20descriptions%20for%20posting.xls'#$'YTD Actual'.$D$13:.$D$13]"</definedName>
    <definedName name="_6__123Graph_ACHART_6" localSheetId="31">"['file:///E:/RuthS/LMSportfolio%20descriptions%20for%20posting.xls'#$'YTD Actual'.$D$13:.$D$13]"</definedName>
    <definedName name="_6__123Graph_ACHART_6" localSheetId="34" hidden="1">#REF!</definedName>
    <definedName name="_6__123Graph_ACHART_6" hidden="1">#REF!</definedName>
    <definedName name="_7__123Graph_ACHART_9" localSheetId="18">"['file:///E:/RuthS/LMSportfolio%20descriptions%20for%20posting.xls'#$Region.$D$11:.$D$26]"</definedName>
    <definedName name="_7__123Graph_ACHART_9" localSheetId="26">"['file:///E:/RuthS/LMSportfolio%20descriptions%20for%20posting.xls'#$Region.$D$11:.$D$26]"</definedName>
    <definedName name="_7__123Graph_ACHART_9" localSheetId="29">"['file:///E:/RuthS/LMSportfolio%20descriptions%20for%20posting.xls'#$Region.$D$11:.$D$26]"</definedName>
    <definedName name="_7__123Graph_ACHART_9" localSheetId="31">"['file:///E:/RuthS/LMSportfolio%20descriptions%20for%20posting.xls'#$Region.$D$11:.$D$26]"</definedName>
    <definedName name="_7__123Graph_ACHART_9" localSheetId="34" hidden="1">#REF!</definedName>
    <definedName name="_7__123Graph_ACHART_9" hidden="1">#REF!</definedName>
    <definedName name="_8__123Graph_BCHART_1" localSheetId="18">"['file:///E:/RuthS/LMSportfolio%20descriptions%20for%20posting.xls'#$SSDGrowth.$F$13:.$F$24]"</definedName>
    <definedName name="_8__123Graph_BCHART_1" localSheetId="26">"['file:///E:/RuthS/LMSportfolio%20descriptions%20for%20posting.xls'#$SSDGrowth.$F$13:.$F$24]"</definedName>
    <definedName name="_8__123Graph_BCHART_1" localSheetId="29">"['file:///E:/RuthS/LMSportfolio%20descriptions%20for%20posting.xls'#$SSDGrowth.$F$13:.$F$24]"</definedName>
    <definedName name="_8__123Graph_BCHART_1" localSheetId="31">"['file:///E:/RuthS/LMSportfolio%20descriptions%20for%20posting.xls'#$SSDGrowth.$F$13:.$F$24]"</definedName>
    <definedName name="_8__123Graph_BCHART_1" localSheetId="34" hidden="1">#REF!</definedName>
    <definedName name="_8__123Graph_BCHART_1" hidden="1">#REF!</definedName>
    <definedName name="_9__123Graph_ACHART_3" localSheetId="18">"['file:///E:/RuthS/LMSportfolio%20descriptions%20for%20posting.xls'#$'Super Region'.$D$12:.$D$14]"</definedName>
    <definedName name="_9__123Graph_ACHART_3" localSheetId="26">"['file:///E:/RuthS/LMSportfolio%20descriptions%20for%20posting.xls'#$'Super Region'.$D$12:.$D$14]"</definedName>
    <definedName name="_9__123Graph_ACHART_3" localSheetId="29">"['file:///E:/RuthS/LMSportfolio%20descriptions%20for%20posting.xls'#$'Super Region'.$D$12:.$D$14]"</definedName>
    <definedName name="_9__123Graph_ACHART_3" localSheetId="31">"['file:///E:/RuthS/LMSportfolio%20descriptions%20for%20posting.xls'#$'Super Region'.$D$12:.$D$14]"</definedName>
    <definedName name="_9__123Graph_ACHART_3" localSheetId="34" hidden="1">#REF!</definedName>
    <definedName name="_9__123Graph_ACHART_3" hidden="1">#REF!</definedName>
    <definedName name="_9__123Graph_BCHART_6" localSheetId="18">"['file:///E:/RuthS/LMSportfolio%20descriptions%20for%20posting.xls'#$'YTD Actual'.$D$12:.$D$12]"</definedName>
    <definedName name="_9__123Graph_BCHART_6" localSheetId="26">"['file:///E:/RuthS/LMSportfolio%20descriptions%20for%20posting.xls'#$'YTD Actual'.$D$12:.$D$12]"</definedName>
    <definedName name="_9__123Graph_BCHART_6" localSheetId="29">"['file:///E:/RuthS/LMSportfolio%20descriptions%20for%20posting.xls'#$'YTD Actual'.$D$12:.$D$12]"</definedName>
    <definedName name="_9__123Graph_BCHART_6" localSheetId="31">"['file:///E:/RuthS/LMSportfolio%20descriptions%20for%20posting.xls'#$'YTD Actual'.$D$12:.$D$12]"</definedName>
    <definedName name="_9__123Graph_BCHART_6" localSheetId="34" hidden="1">#REF!</definedName>
    <definedName name="_9__123Graph_BCHART_6" hidden="1">#REF!</definedName>
    <definedName name="_act2005" localSheetId="18">"['file:///D:/CORPFIN/~BY%20TOPIC%20-%20CURRENT/ManAccs06/P4%202006/Finance%20Report/Data%20from%20AG%20W%20Cap%20report%20US%20man%20adj%20removed.xls'#$'Group from W Cap file'.$AD$17:.$AO$113]"</definedName>
    <definedName name="_act2005" localSheetId="26">"['file:///D:/CORPFIN/~BY%20TOPIC%20-%20CURRENT/ManAccs06/P4%202006/Finance%20Report/Data%20from%20AG%20W%20Cap%20report%20US%20man%20adj%20removed.xls'#$'Group from W Cap file'.$AD$17:.$AO$113]"</definedName>
    <definedName name="_act2005" localSheetId="29">"['file:///D:/CORPFIN/~BY%20TOPIC%20-%20CURRENT/ManAccs06/P4%202006/Finance%20Report/Data%20from%20AG%20W%20Cap%20report%20US%20man%20adj%20removed.xls'#$'Group from W Cap file'.$AD$17:.$AO$113]"</definedName>
    <definedName name="_act2005" localSheetId="31">"['file:///D:/CORPFIN/~BY%20TOPIC%20-%20CURRENT/ManAccs06/P4%202006/Finance%20Report/Data%20from%20AG%20W%20Cap%20report%20US%20man%20adj%20removed.xls'#$'Group from W Cap file'.$AD$17:.$AO$113]"</definedName>
    <definedName name="_act2005" localSheetId="34">#REF!</definedName>
    <definedName name="_act2005">#REF!</definedName>
    <definedName name="_act2006" localSheetId="18">"['file:///D:/CORPFIN/~BY%20TOPIC%20-%20CURRENT/ManAccs06/P4%202006/Finance%20Report/Data%20from%20AG%20W%20Cap%20report%20US%20man%20adj%20removed.xls'#$'Group from W Cap file'.$AP$17:.$BA$113]"</definedName>
    <definedName name="_act2006" localSheetId="26">"['file:///D:/CORPFIN/~BY%20TOPIC%20-%20CURRENT/ManAccs06/P4%202006/Finance%20Report/Data%20from%20AG%20W%20Cap%20report%20US%20man%20adj%20removed.xls'#$'Group from W Cap file'.$AP$17:.$BA$113]"</definedName>
    <definedName name="_act2006" localSheetId="29">"['file:///D:/CORPFIN/~BY%20TOPIC%20-%20CURRENT/ManAccs06/P4%202006/Finance%20Report/Data%20from%20AG%20W%20Cap%20report%20US%20man%20adj%20removed.xls'#$'Group from W Cap file'.$AP$17:.$BA$113]"</definedName>
    <definedName name="_act2006" localSheetId="31">"['file:///D:/CORPFIN/~BY%20TOPIC%20-%20CURRENT/ManAccs06/P4%202006/Finance%20Report/Data%20from%20AG%20W%20Cap%20report%20US%20man%20adj%20removed.xls'#$'Group from W Cap file'.$AP$17:.$BA$113]"</definedName>
    <definedName name="_act2006" localSheetId="34">#REF!</definedName>
    <definedName name="_act2006">#REF!</definedName>
    <definedName name="_bud2006" localSheetId="18">"['file:///D:/CORPFIN/~BY%20TOPIC%20-%20CURRENT/ManAccs06/P4%202006/Finance%20Report/Data%20from%20AG%20W%20Cap%20report%20US%20man%20adj%20removed.xls'#$'Group from W Cap file'.$BD$17:.$BO$113]"</definedName>
    <definedName name="_bud2006" localSheetId="26">"['file:///D:/CORPFIN/~BY%20TOPIC%20-%20CURRENT/ManAccs06/P4%202006/Finance%20Report/Data%20from%20AG%20W%20Cap%20report%20US%20man%20adj%20removed.xls'#$'Group from W Cap file'.$BD$17:.$BO$113]"</definedName>
    <definedName name="_bud2006" localSheetId="29">"['file:///D:/CORPFIN/~BY%20TOPIC%20-%20CURRENT/ManAccs06/P4%202006/Finance%20Report/Data%20from%20AG%20W%20Cap%20report%20US%20man%20adj%20removed.xls'#$'Group from W Cap file'.$BD$17:.$BO$113]"</definedName>
    <definedName name="_bud2006" localSheetId="31">"['file:///D:/CORPFIN/~BY%20TOPIC%20-%20CURRENT/ManAccs06/P4%202006/Finance%20Report/Data%20from%20AG%20W%20Cap%20report%20US%20man%20adj%20removed.xls'#$'Group from W Cap file'.$BD$17:.$BO$113]"</definedName>
    <definedName name="_bud2006" localSheetId="34">#REF!</definedName>
    <definedName name="_bud2006">#REF!</definedName>
    <definedName name="_DAT1" localSheetId="18">#REF!</definedName>
    <definedName name="_DAT1" localSheetId="26">#REF!</definedName>
    <definedName name="_DAT1" localSheetId="29">#REF!</definedName>
    <definedName name="_DAT1" localSheetId="31">#REF!</definedName>
    <definedName name="_DAT1">#REF!</definedName>
    <definedName name="_DAT10" localSheetId="18">#REF!</definedName>
    <definedName name="_DAT10" localSheetId="26">#REF!</definedName>
    <definedName name="_DAT10" localSheetId="29">#REF!</definedName>
    <definedName name="_DAT10" localSheetId="31">#REF!</definedName>
    <definedName name="_DAT10">#REF!</definedName>
    <definedName name="_DAT11" localSheetId="18">#REF!</definedName>
    <definedName name="_DAT11" localSheetId="26">#REF!</definedName>
    <definedName name="_DAT11" localSheetId="29">#REF!</definedName>
    <definedName name="_DAT11" localSheetId="31">#REF!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ist_Values" localSheetId="15" hidden="1">#REF!</definedName>
    <definedName name="_Dist_Values" localSheetId="22" hidden="1">#REF!</definedName>
    <definedName name="_Dist_Values" localSheetId="25" hidden="1">#REF!</definedName>
    <definedName name="_Dist_Values" localSheetId="26" hidden="1">#REF!</definedName>
    <definedName name="_Dist_Values" localSheetId="27" hidden="1">#REF!</definedName>
    <definedName name="_Dist_Values" localSheetId="28" hidden="1">#REF!</definedName>
    <definedName name="_Dist_Values" localSheetId="29" hidden="1">#REF!</definedName>
    <definedName name="_Dist_Values" localSheetId="31" hidden="1">#REF!</definedName>
    <definedName name="_Dist_Values" hidden="1">#REF!</definedName>
    <definedName name="_Dist_Values1" localSheetId="15" hidden="1">#REF!</definedName>
    <definedName name="_Dist_Values1" localSheetId="18">"[5]sumold!#ref!"</definedName>
    <definedName name="_Dist_Values1" localSheetId="25" hidden="1">#REF!</definedName>
    <definedName name="_Dist_Values1" localSheetId="26">"[5]sumold!#ref!"</definedName>
    <definedName name="_Dist_Values1" localSheetId="27" hidden="1">#REF!</definedName>
    <definedName name="_Dist_Values1" localSheetId="28" hidden="1">#REF!</definedName>
    <definedName name="_Dist_Values1" localSheetId="29">"[5]sumold!#ref!"</definedName>
    <definedName name="_Dist_Values1" localSheetId="31">"[5]sumold!#ref!"</definedName>
    <definedName name="_Dist_Values1" localSheetId="34" hidden="1">#REF!</definedName>
    <definedName name="_Dist_Values1" hidden="1">#REF!</definedName>
    <definedName name="_ec25"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25"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25"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26"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26"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27"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27"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28"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28"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29"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29"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3"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3"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30"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30"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31"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31"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32"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32"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33"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33"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4"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4"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6"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6"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7"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7"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13"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15"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17"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18"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1"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2"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4"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5"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6"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7"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8"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29"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31"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34" hidden="1">{#N/A,#N/A,FALSE,"Contents";#N/A,#N/A,FALSE,"RCG Scorecard";#N/A,#N/A,FALSE,"RCG Scorecard Trends";#N/A,#N/A,FALSE,"Balance Sheet";#N/A,#N/A,FALSE,"Detailed IS Alt Rev";#N/A,#N/A,FALSE,"Monthly Alt Rev";#N/A,#N/A,FALSE,"Analysis";#N/A,#N/A,FALSE,"Funding";#N/A,#N/A,FALSE,"Sales";#N/A,#N/A,FALSE,"VABP Summary";#N/A,#N/A,FALSE,"Warehouse"}</definedName>
    <definedName name="_ec8" localSheetId="3" hidden="1">{#N/A,#N/A,FALSE,"Contents";#N/A,#N/A,FALSE,"RCG Scorecard";#N/A,#N/A,FALSE,"RCG Scorecard Trends";#N/A,#N/A,FALSE,"Balance Sheet";#N/A,#N/A,FALSE,"Detailed IS Alt Rev";#N/A,#N/A,FALSE,"Monthly Alt Rev";#N/A,#N/A,FALSE,"Analysis";#N/A,#N/A,FALSE,"Funding";#N/A,#N/A,FALSE,"Sales";#N/A,#N/A,FALSE,"VABP Summary";#N/A,#N/A,FALSE,"Warehouse"}</definedName>
    <definedName name="_ec8" hidden="1">{#N/A,#N/A,FALSE,"Contents";#N/A,#N/A,FALSE,"RCG Scorecard";#N/A,#N/A,FALSE,"RCG Scorecard Trends";#N/A,#N/A,FALSE,"Balance Sheet";#N/A,#N/A,FALSE,"Detailed IS Alt Rev";#N/A,#N/A,FALSE,"Monthly Alt Rev";#N/A,#N/A,FALSE,"Analysis";#N/A,#N/A,FALSE,"Funding";#N/A,#N/A,FALSE,"Sales";#N/A,#N/A,FALSE,"VABP Summary";#N/A,#N/A,FALSE,"Warehouse"}</definedName>
    <definedName name="_EVS4" localSheetId="15" hidden="1">#REF!</definedName>
    <definedName name="_EVS4" localSheetId="17" hidden="1">#REF!</definedName>
    <definedName name="_EVS4" localSheetId="18">#REF!</definedName>
    <definedName name="_EVS4" localSheetId="22" hidden="1">#REF!</definedName>
    <definedName name="_EVS4" localSheetId="24" hidden="1">#REF!</definedName>
    <definedName name="_EVS4" localSheetId="25" hidden="1">#REF!</definedName>
    <definedName name="_EVS4" localSheetId="26">#REF!</definedName>
    <definedName name="_EVS4" localSheetId="27" hidden="1">#REF!</definedName>
    <definedName name="_EVS4" localSheetId="28" hidden="1">#REF!</definedName>
    <definedName name="_EVS4" localSheetId="29">#REF!</definedName>
    <definedName name="_EVS4" localSheetId="30" hidden="1">#REF!</definedName>
    <definedName name="_EVS4" localSheetId="31">#REF!</definedName>
    <definedName name="_EVS4" hidden="1">#REF!</definedName>
    <definedName name="_EVS4a" localSheetId="15" hidden="1">#REF!</definedName>
    <definedName name="_EVS4a" localSheetId="18">#REF!</definedName>
    <definedName name="_EVS4a" localSheetId="22" hidden="1">#REF!</definedName>
    <definedName name="_EVS4a" localSheetId="24" hidden="1">#REF!</definedName>
    <definedName name="_EVS4a" localSheetId="25" hidden="1">#REF!</definedName>
    <definedName name="_EVS4a" localSheetId="26" hidden="1">#REF!</definedName>
    <definedName name="_EVS4a" localSheetId="27" hidden="1">#REF!</definedName>
    <definedName name="_EVS4a" localSheetId="28" hidden="1">#REF!</definedName>
    <definedName name="_EVS4a" localSheetId="29" hidden="1">#REF!</definedName>
    <definedName name="_EVS4a" localSheetId="31" hidden="1">#REF!</definedName>
    <definedName name="_EVS4a" hidden="1">#REF!</definedName>
    <definedName name="_EVS4b" hidden="1">#REF!</definedName>
    <definedName name="_EVS5" localSheetId="15" hidden="1">#REF!</definedName>
    <definedName name="_EVS5" localSheetId="17" hidden="1">#REF!</definedName>
    <definedName name="_EVS5" localSheetId="18">#REF!</definedName>
    <definedName name="_EVS5" localSheetId="22" hidden="1">#REF!</definedName>
    <definedName name="_EVS5" localSheetId="25" hidden="1">#REF!</definedName>
    <definedName name="_EVS5" localSheetId="26" hidden="1">#REF!</definedName>
    <definedName name="_EVS5" localSheetId="27" hidden="1">#REF!</definedName>
    <definedName name="_EVS5" localSheetId="28" hidden="1">#REF!</definedName>
    <definedName name="_EVS5" localSheetId="29" hidden="1">#REF!</definedName>
    <definedName name="_EVS5" localSheetId="30" hidden="1">#REF!</definedName>
    <definedName name="_EVS5" localSheetId="31" hidden="1">#REF!</definedName>
    <definedName name="_EVS5" hidden="1">#REF!</definedName>
    <definedName name="_Fill" localSheetId="15" hidden="1">#REF!</definedName>
    <definedName name="_Fill" localSheetId="17" hidden="1">#REF!</definedName>
    <definedName name="_Fill" localSheetId="22" hidden="1">#REF!</definedName>
    <definedName name="_Fill" localSheetId="25"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1" hidden="1">#REF!</definedName>
    <definedName name="_Fill" hidden="1">#REF!</definedName>
    <definedName name="_Fill2" localSheetId="15" hidden="1">#REF!</definedName>
    <definedName name="_Fill2" localSheetId="22" hidden="1">#REF!</definedName>
    <definedName name="_Fill2" localSheetId="25" hidden="1">#REF!</definedName>
    <definedName name="_Fill2" localSheetId="26" hidden="1">#REF!</definedName>
    <definedName name="_Fill2" localSheetId="27" hidden="1">#REF!</definedName>
    <definedName name="_Fill2" localSheetId="28" hidden="1">#REF!</definedName>
    <definedName name="_Fill2" localSheetId="29" hidden="1">#REF!</definedName>
    <definedName name="_Fill2" localSheetId="31" hidden="1">#REF!</definedName>
    <definedName name="_Fill2" hidden="1">#REF!</definedName>
    <definedName name="_xlnm._FilterDatabase" localSheetId="13" hidden="1">'10-PT Transport Requirements'!$D$3:$I$3</definedName>
    <definedName name="_xlnm._FilterDatabase" localSheetId="15" hidden="1">'12-IT Requirements'!$D$3:$H$3</definedName>
    <definedName name="_xlnm._FilterDatabase" localSheetId="16" hidden="1">'13-Performance Metrics'!$A$3:$E$3</definedName>
    <definedName name="_xlnm._FilterDatabase" localSheetId="22" hidden="1">'19-EVS Cleaning Frequencies'!$A$5:$M$5</definedName>
    <definedName name="_xlnm._FilterDatabase" localSheetId="26" hidden="1">'23-FNS Staffing Plan'!$A$6:$Z$40</definedName>
    <definedName name="_xlnm._FilterDatabase" localSheetId="27" hidden="1">'24a-EVS Pricing Matrix'!$A$3:$R$3</definedName>
    <definedName name="_xlnm._FilterDatabase" localSheetId="28" hidden="1">'24b-Janitorial Pricing Matrix'!#REF!</definedName>
    <definedName name="_xlnm._FilterDatabase" localSheetId="29" hidden="1">'25-EVS Staffing Plan'!$A$6:$Z$39</definedName>
    <definedName name="_xlnm._FilterDatabase" localSheetId="30" hidden="1">'26-PT Pricing Matrix'!$A$3:$R$3</definedName>
    <definedName name="_xlnm._FilterDatabase" localSheetId="31" hidden="1">'27-PT Staffing Plan'!$A$6:$Z$39</definedName>
    <definedName name="_xlnm._FilterDatabase" localSheetId="10" hidden="1">'7-General (all services)'!$B$3:$I$3</definedName>
    <definedName name="_xlnm._FilterDatabase" localSheetId="11" hidden="1">'8-Food &amp; Nutrition Requirements'!$B$3:$I$3</definedName>
    <definedName name="_xlnm._FilterDatabase" localSheetId="12" hidden="1">'9-EVS Requirements'!$B$3:$I$3</definedName>
    <definedName name="_Key1" localSheetId="15" hidden="1">#REF!</definedName>
    <definedName name="_Key1" localSheetId="17" hidden="1">#REF!</definedName>
    <definedName name="_Key1" localSheetId="18" hidden="1">#REF!</definedName>
    <definedName name="_Key1" localSheetId="22" hidden="1">#REF!</definedName>
    <definedName name="_Key1" localSheetId="25" hidden="1">#REF!</definedName>
    <definedName name="_Key1" localSheetId="26">#REF!</definedName>
    <definedName name="_Key1" localSheetId="27" hidden="1">#REF!</definedName>
    <definedName name="_Key1" localSheetId="28" hidden="1">#REF!</definedName>
    <definedName name="_Key1" localSheetId="29">#REF!</definedName>
    <definedName name="_Key1" localSheetId="30" hidden="1">#REF!</definedName>
    <definedName name="_Key1" localSheetId="31">#REF!</definedName>
    <definedName name="_Key1" hidden="1">#REF!</definedName>
    <definedName name="_Key2" localSheetId="15" hidden="1">#REF!</definedName>
    <definedName name="_Key2" localSheetId="17" hidden="1">#REF!</definedName>
    <definedName name="_Key2" localSheetId="22" hidden="1">#REF!</definedName>
    <definedName name="_Key2" localSheetId="25"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Key3" localSheetId="15" hidden="1">#REF!</definedName>
    <definedName name="_Key3" localSheetId="17" hidden="1">#REF!</definedName>
    <definedName name="_Key3" localSheetId="22" hidden="1">#REF!</definedName>
    <definedName name="_Key3" localSheetId="25" hidden="1">#REF!</definedName>
    <definedName name="_Key3" localSheetId="26" hidden="1">#REF!</definedName>
    <definedName name="_Key3" localSheetId="27" hidden="1">#REF!</definedName>
    <definedName name="_Key3" localSheetId="28" hidden="1">#REF!</definedName>
    <definedName name="_Key3" localSheetId="29" hidden="1">#REF!</definedName>
    <definedName name="_Key3" localSheetId="30" hidden="1">#REF!</definedName>
    <definedName name="_Key3" localSheetId="31" hidden="1">#REF!</definedName>
    <definedName name="_Key3" hidden="1">#REF!</definedName>
    <definedName name="_key4" localSheetId="15" hidden="1">#REF!</definedName>
    <definedName name="_key4" localSheetId="22" hidden="1">#REF!</definedName>
    <definedName name="_key4" localSheetId="26" hidden="1">#REF!</definedName>
    <definedName name="_key4" localSheetId="27" hidden="1">#REF!</definedName>
    <definedName name="_key4" localSheetId="28" hidden="1">#REF!</definedName>
    <definedName name="_key4" localSheetId="29" hidden="1">#REF!</definedName>
    <definedName name="_key4" localSheetId="31" hidden="1">#REF!</definedName>
    <definedName name="_key4" hidden="1">#REF!</definedName>
    <definedName name="_NEW97" localSheetId="18">"[6]input!#ref!"</definedName>
    <definedName name="_NEW97" localSheetId="26">"[6]input!#ref!"</definedName>
    <definedName name="_NEW97" localSheetId="28">#REF!</definedName>
    <definedName name="_NEW97" localSheetId="29">"[6]input!#ref!"</definedName>
    <definedName name="_NEW97" localSheetId="31">"[6]input!#ref!"</definedName>
    <definedName name="_NEW97" localSheetId="34">#REF!</definedName>
    <definedName name="_NEW97">#REF!</definedName>
    <definedName name="_NEW98" localSheetId="18">"[6]input!#ref!"</definedName>
    <definedName name="_NEW98" localSheetId="26">"[6]input!#ref!"</definedName>
    <definedName name="_NEW98" localSheetId="28">#REF!</definedName>
    <definedName name="_NEW98" localSheetId="29">"[6]input!#ref!"</definedName>
    <definedName name="_NEW98" localSheetId="31">"[6]input!#ref!"</definedName>
    <definedName name="_NEW98" localSheetId="34">#REF!</definedName>
    <definedName name="_NEW98">#REF!</definedName>
    <definedName name="_NL2" localSheetId="18">#REF!</definedName>
    <definedName name="_NL2" localSheetId="26">#REF!</definedName>
    <definedName name="_NL2" localSheetId="29">#REF!</definedName>
    <definedName name="_NL2" localSheetId="31">#REF!</definedName>
    <definedName name="_NL2">#REF!</definedName>
    <definedName name="_Order1" hidden="1">255</definedName>
    <definedName name="_Order2" hidden="1">255</definedName>
    <definedName name="_Parse_In" localSheetId="15" hidden="1">#REF!</definedName>
    <definedName name="_Parse_In" localSheetId="18">#REF!</definedName>
    <definedName name="_Parse_In" localSheetId="22" hidden="1">#REF!</definedName>
    <definedName name="_Parse_In" localSheetId="24" hidden="1">#REF!</definedName>
    <definedName name="_Parse_In" localSheetId="25" hidden="1">#REF!</definedName>
    <definedName name="_Parse_In" localSheetId="26">#REF!</definedName>
    <definedName name="_Parse_In" localSheetId="27" hidden="1">#REF!</definedName>
    <definedName name="_Parse_In" localSheetId="28" hidden="1">#REF!</definedName>
    <definedName name="_Parse_In" localSheetId="29">#REF!</definedName>
    <definedName name="_Parse_In" localSheetId="31">#REF!</definedName>
    <definedName name="_Parse_In" hidden="1">#REF!</definedName>
    <definedName name="_sa1" localSheetId="13" hidden="1">{#N/A,#N/A,FALSE,"Assessment";#N/A,#N/A,FALSE,"Staffing";#N/A,#N/A,FALSE,"Hires";#N/A,#N/A,FALSE,"Assumptions"}</definedName>
    <definedName name="_sa1" localSheetId="15" hidden="1">{#N/A,#N/A,FALSE,"Assessment";#N/A,#N/A,FALSE,"Staffing";#N/A,#N/A,FALSE,"Hires";#N/A,#N/A,FALSE,"Assumptions"}</definedName>
    <definedName name="_sa1" localSheetId="17" hidden="1">{#N/A,#N/A,FALSE,"Assessment";#N/A,#N/A,FALSE,"Staffing";#N/A,#N/A,FALSE,"Hires";#N/A,#N/A,FALSE,"Assumptions"}</definedName>
    <definedName name="_sa1" localSheetId="18">"{#N/A;#N/A;FALSE;""Assessment""|#N/A;#N/A;FALSE;""Staffing""|#N/A;#N/A;FALSE;""Hires""|#N/A;#N/A;FALSE;""Assumptions""}"</definedName>
    <definedName name="_sa1" localSheetId="21" hidden="1">{#N/A,#N/A,FALSE,"Assessment";#N/A,#N/A,FALSE,"Staffing";#N/A,#N/A,FALSE,"Hires";#N/A,#N/A,FALSE,"Assumptions"}</definedName>
    <definedName name="_sa1" localSheetId="22" hidden="1">{#N/A,#N/A,FALSE,"Assessment";#N/A,#N/A,FALSE,"Staffing";#N/A,#N/A,FALSE,"Hires";#N/A,#N/A,FALSE,"Assumptions"}</definedName>
    <definedName name="_sa1" localSheetId="24" hidden="1">{#N/A,#N/A,FALSE,"Assessment";#N/A,#N/A,FALSE,"Staffing";#N/A,#N/A,FALSE,"Hires";#N/A,#N/A,FALSE,"Assumptions"}</definedName>
    <definedName name="_sa1" localSheetId="25" hidden="1">{#N/A,#N/A,FALSE,"Assessment";#N/A,#N/A,FALSE,"Staffing";#N/A,#N/A,FALSE,"Hires";#N/A,#N/A,FALSE,"Assumptions"}</definedName>
    <definedName name="_sa1" localSheetId="26">"{#N/A;#N/A;FALSE;""Assessment""|#N/A;#N/A;FALSE;""Staffing""|#N/A;#N/A;FALSE;""Hires""|#N/A;#N/A;FALSE;""Assumptions""}"</definedName>
    <definedName name="_sa1" localSheetId="27" hidden="1">{#N/A,#N/A,FALSE,"Assessment";#N/A,#N/A,FALSE,"Staffing";#N/A,#N/A,FALSE,"Hires";#N/A,#N/A,FALSE,"Assumptions"}</definedName>
    <definedName name="_sa1" localSheetId="28" hidden="1">{#N/A,#N/A,FALSE,"Assessment";#N/A,#N/A,FALSE,"Staffing";#N/A,#N/A,FALSE,"Hires";#N/A,#N/A,FALSE,"Assumptions"}</definedName>
    <definedName name="_sa1" localSheetId="29">"{#N/A;#N/A;FALSE;""Assessment""|#N/A;#N/A;FALSE;""Staffing""|#N/A;#N/A;FALSE;""Hires""|#N/A;#N/A;FALSE;""Assumptions""}"</definedName>
    <definedName name="_sa1" localSheetId="31">"{#N/A;#N/A;FALSE;""Assessment""|#N/A;#N/A;FALSE;""Staffing""|#N/A;#N/A;FALSE;""Hires""|#N/A;#N/A;FALSE;""Assumptions""}"</definedName>
    <definedName name="_sa1" localSheetId="34" hidden="1">{#N/A,#N/A,FALSE,"Assessment";#N/A,#N/A,FALSE,"Staffing";#N/A,#N/A,FALSE,"Hires";#N/A,#N/A,FALSE,"Assumptions"}</definedName>
    <definedName name="_sa1" localSheetId="3" hidden="1">{#N/A,#N/A,FALSE,"Assessment";#N/A,#N/A,FALSE,"Staffing";#N/A,#N/A,FALSE,"Hires";#N/A,#N/A,FALSE,"Assumptions"}</definedName>
    <definedName name="_sa1" hidden="1">{#N/A,#N/A,FALSE,"Assessment";#N/A,#N/A,FALSE,"Staffing";#N/A,#N/A,FALSE,"Hires";#N/A,#N/A,FALSE,"Assumptions"}</definedName>
    <definedName name="_Sort" localSheetId="15" hidden="1">#REF!</definedName>
    <definedName name="_Sort" localSheetId="17" hidden="1">#REF!</definedName>
    <definedName name="_Sort" localSheetId="18">#REF!</definedName>
    <definedName name="_Sort" localSheetId="22" hidden="1">#REF!</definedName>
    <definedName name="_Sort" localSheetId="24" hidden="1">#REF!</definedName>
    <definedName name="_Sort" localSheetId="25" hidden="1">#REF!</definedName>
    <definedName name="_Sort" localSheetId="26">#REF!</definedName>
    <definedName name="_Sort" localSheetId="27" hidden="1">#REF!</definedName>
    <definedName name="_Sort" localSheetId="28" hidden="1">#REF!</definedName>
    <definedName name="_Sort" localSheetId="29">#REF!</definedName>
    <definedName name="_Sort" localSheetId="30" hidden="1">#REF!</definedName>
    <definedName name="_Sort" localSheetId="31">#REF!</definedName>
    <definedName name="_Sort" hidden="1">#REF!</definedName>
    <definedName name="_Sort2" localSheetId="18">"[7]input!#ref!"</definedName>
    <definedName name="_Sort2" localSheetId="24" hidden="1">#REF!</definedName>
    <definedName name="_Sort2" localSheetId="25" hidden="1">#REF!</definedName>
    <definedName name="_Sort2" localSheetId="26">"[7]input!#ref!"</definedName>
    <definedName name="_Sort2" localSheetId="27" hidden="1">#REF!</definedName>
    <definedName name="_Sort2" localSheetId="28" hidden="1">#REF!</definedName>
    <definedName name="_Sort2" localSheetId="29">"[7]input!#ref!"</definedName>
    <definedName name="_Sort2" localSheetId="31">"[7]input!#ref!"</definedName>
    <definedName name="_Sort2" localSheetId="34" hidden="1">#REF!</definedName>
    <definedName name="_Sort2" hidden="1">#REF!</definedName>
    <definedName name="_t2" localSheetId="13" hidden="1">{#N/A,#N/A,FALSE,"Assessment";#N/A,#N/A,FALSE,"Staffing";#N/A,#N/A,FALSE,"Hires";#N/A,#N/A,FALSE,"Assumptions"}</definedName>
    <definedName name="_t2" localSheetId="15" hidden="1">{#N/A,#N/A,FALSE,"Assessment";#N/A,#N/A,FALSE,"Staffing";#N/A,#N/A,FALSE,"Hires";#N/A,#N/A,FALSE,"Assumptions"}</definedName>
    <definedName name="_t2" localSheetId="17" hidden="1">{#N/A,#N/A,FALSE,"Assessment";#N/A,#N/A,FALSE,"Staffing";#N/A,#N/A,FALSE,"Hires";#N/A,#N/A,FALSE,"Assumptions"}</definedName>
    <definedName name="_t2" localSheetId="18">"{#N/A;#N/A;FALSE;""Assessment""|#N/A;#N/A;FALSE;""Staffing""|#N/A;#N/A;FALSE;""Hires""|#N/A;#N/A;FALSE;""Assumptions""}"</definedName>
    <definedName name="_t2" localSheetId="21" hidden="1">{#N/A,#N/A,FALSE,"Assessment";#N/A,#N/A,FALSE,"Staffing";#N/A,#N/A,FALSE,"Hires";#N/A,#N/A,FALSE,"Assumptions"}</definedName>
    <definedName name="_t2" localSheetId="22" hidden="1">{#N/A,#N/A,FALSE,"Assessment";#N/A,#N/A,FALSE,"Staffing";#N/A,#N/A,FALSE,"Hires";#N/A,#N/A,FALSE,"Assumptions"}</definedName>
    <definedName name="_t2" localSheetId="24" hidden="1">{#N/A,#N/A,FALSE,"Assessment";#N/A,#N/A,FALSE,"Staffing";#N/A,#N/A,FALSE,"Hires";#N/A,#N/A,FALSE,"Assumptions"}</definedName>
    <definedName name="_t2" localSheetId="25" hidden="1">{#N/A,#N/A,FALSE,"Assessment";#N/A,#N/A,FALSE,"Staffing";#N/A,#N/A,FALSE,"Hires";#N/A,#N/A,FALSE,"Assumptions"}</definedName>
    <definedName name="_t2" localSheetId="26">"{#N/A;#N/A;FALSE;""Assessment""|#N/A;#N/A;FALSE;""Staffing""|#N/A;#N/A;FALSE;""Hires""|#N/A;#N/A;FALSE;""Assumptions""}"</definedName>
    <definedName name="_t2" localSheetId="27" hidden="1">{#N/A,#N/A,FALSE,"Assessment";#N/A,#N/A,FALSE,"Staffing";#N/A,#N/A,FALSE,"Hires";#N/A,#N/A,FALSE,"Assumptions"}</definedName>
    <definedName name="_t2" localSheetId="28" hidden="1">{#N/A,#N/A,FALSE,"Assessment";#N/A,#N/A,FALSE,"Staffing";#N/A,#N/A,FALSE,"Hires";#N/A,#N/A,FALSE,"Assumptions"}</definedName>
    <definedName name="_t2" localSheetId="29">"{#N/A;#N/A;FALSE;""Assessment""|#N/A;#N/A;FALSE;""Staffing""|#N/A;#N/A;FALSE;""Hires""|#N/A;#N/A;FALSE;""Assumptions""}"</definedName>
    <definedName name="_t2" localSheetId="31">"{#N/A;#N/A;FALSE;""Assessment""|#N/A;#N/A;FALSE;""Staffing""|#N/A;#N/A;FALSE;""Hires""|#N/A;#N/A;FALSE;""Assumptions""}"</definedName>
    <definedName name="_t2" localSheetId="34" hidden="1">{#N/A,#N/A,FALSE,"Assessment";#N/A,#N/A,FALSE,"Staffing";#N/A,#N/A,FALSE,"Hires";#N/A,#N/A,FALSE,"Assumptions"}</definedName>
    <definedName name="_t2" localSheetId="3" hidden="1">{#N/A,#N/A,FALSE,"Assessment";#N/A,#N/A,FALSE,"Staffing";#N/A,#N/A,FALSE,"Hires";#N/A,#N/A,FALSE,"Assumptions"}</definedName>
    <definedName name="_t2" hidden="1">{#N/A,#N/A,FALSE,"Assessment";#N/A,#N/A,FALSE,"Staffing";#N/A,#N/A,FALSE,"Hires";#N/A,#N/A,FALSE,"Assumptions"}</definedName>
    <definedName name="_t3" localSheetId="13" hidden="1">{#N/A,#N/A,FALSE,"Assessment";#N/A,#N/A,FALSE,"Staffing";#N/A,#N/A,FALSE,"Hires";#N/A,#N/A,FALSE,"Assumptions"}</definedName>
    <definedName name="_t3" localSheetId="15" hidden="1">{#N/A,#N/A,FALSE,"Assessment";#N/A,#N/A,FALSE,"Staffing";#N/A,#N/A,FALSE,"Hires";#N/A,#N/A,FALSE,"Assumptions"}</definedName>
    <definedName name="_t3" localSheetId="17" hidden="1">{#N/A,#N/A,FALSE,"Assessment";#N/A,#N/A,FALSE,"Staffing";#N/A,#N/A,FALSE,"Hires";#N/A,#N/A,FALSE,"Assumptions"}</definedName>
    <definedName name="_t3" localSheetId="18">"{#N/A;#N/A;FALSE;""Assessment""|#N/A;#N/A;FALSE;""Staffing""|#N/A;#N/A;FALSE;""Hires""|#N/A;#N/A;FALSE;""Assumptions""}"</definedName>
    <definedName name="_t3" localSheetId="21" hidden="1">{#N/A,#N/A,FALSE,"Assessment";#N/A,#N/A,FALSE,"Staffing";#N/A,#N/A,FALSE,"Hires";#N/A,#N/A,FALSE,"Assumptions"}</definedName>
    <definedName name="_t3" localSheetId="22" hidden="1">{#N/A,#N/A,FALSE,"Assessment";#N/A,#N/A,FALSE,"Staffing";#N/A,#N/A,FALSE,"Hires";#N/A,#N/A,FALSE,"Assumptions"}</definedName>
    <definedName name="_t3" localSheetId="24" hidden="1">{#N/A,#N/A,FALSE,"Assessment";#N/A,#N/A,FALSE,"Staffing";#N/A,#N/A,FALSE,"Hires";#N/A,#N/A,FALSE,"Assumptions"}</definedName>
    <definedName name="_t3" localSheetId="25" hidden="1">{#N/A,#N/A,FALSE,"Assessment";#N/A,#N/A,FALSE,"Staffing";#N/A,#N/A,FALSE,"Hires";#N/A,#N/A,FALSE,"Assumptions"}</definedName>
    <definedName name="_t3" localSheetId="26">"{#N/A;#N/A;FALSE;""Assessment""|#N/A;#N/A;FALSE;""Staffing""|#N/A;#N/A;FALSE;""Hires""|#N/A;#N/A;FALSE;""Assumptions""}"</definedName>
    <definedName name="_t3" localSheetId="27" hidden="1">{#N/A,#N/A,FALSE,"Assessment";#N/A,#N/A,FALSE,"Staffing";#N/A,#N/A,FALSE,"Hires";#N/A,#N/A,FALSE,"Assumptions"}</definedName>
    <definedName name="_t3" localSheetId="28" hidden="1">{#N/A,#N/A,FALSE,"Assessment";#N/A,#N/A,FALSE,"Staffing";#N/A,#N/A,FALSE,"Hires";#N/A,#N/A,FALSE,"Assumptions"}</definedName>
    <definedName name="_t3" localSheetId="29">"{#N/A;#N/A;FALSE;""Assessment""|#N/A;#N/A;FALSE;""Staffing""|#N/A;#N/A;FALSE;""Hires""|#N/A;#N/A;FALSE;""Assumptions""}"</definedName>
    <definedName name="_t3" localSheetId="31">"{#N/A;#N/A;FALSE;""Assessment""|#N/A;#N/A;FALSE;""Staffing""|#N/A;#N/A;FALSE;""Hires""|#N/A;#N/A;FALSE;""Assumptions""}"</definedName>
    <definedName name="_t3" localSheetId="34" hidden="1">{#N/A,#N/A,FALSE,"Assessment";#N/A,#N/A,FALSE,"Staffing";#N/A,#N/A,FALSE,"Hires";#N/A,#N/A,FALSE,"Assumptions"}</definedName>
    <definedName name="_t3" localSheetId="3" hidden="1">{#N/A,#N/A,FALSE,"Assessment";#N/A,#N/A,FALSE,"Staffing";#N/A,#N/A,FALSE,"Hires";#N/A,#N/A,FALSE,"Assumptions"}</definedName>
    <definedName name="_t3" hidden="1">{#N/A,#N/A,FALSE,"Assessment";#N/A,#N/A,FALSE,"Staffing";#N/A,#N/A,FALSE,"Hires";#N/A,#N/A,FALSE,"Assumptions"}</definedName>
    <definedName name="_t4" localSheetId="13" hidden="1">{#N/A,#N/A,FALSE,"Assessment";#N/A,#N/A,FALSE,"Staffing";#N/A,#N/A,FALSE,"Hires";#N/A,#N/A,FALSE,"Assumptions"}</definedName>
    <definedName name="_t4" localSheetId="15" hidden="1">{#N/A,#N/A,FALSE,"Assessment";#N/A,#N/A,FALSE,"Staffing";#N/A,#N/A,FALSE,"Hires";#N/A,#N/A,FALSE,"Assumptions"}</definedName>
    <definedName name="_t4" localSheetId="17" hidden="1">{#N/A,#N/A,FALSE,"Assessment";#N/A,#N/A,FALSE,"Staffing";#N/A,#N/A,FALSE,"Hires";#N/A,#N/A,FALSE,"Assumptions"}</definedName>
    <definedName name="_t4" localSheetId="18">"{#N/A;#N/A;FALSE;""Assessment""|#N/A;#N/A;FALSE;""Staffing""|#N/A;#N/A;FALSE;""Hires""|#N/A;#N/A;FALSE;""Assumptions""}"</definedName>
    <definedName name="_t4" localSheetId="21" hidden="1">{#N/A,#N/A,FALSE,"Assessment";#N/A,#N/A,FALSE,"Staffing";#N/A,#N/A,FALSE,"Hires";#N/A,#N/A,FALSE,"Assumptions"}</definedName>
    <definedName name="_t4" localSheetId="22" hidden="1">{#N/A,#N/A,FALSE,"Assessment";#N/A,#N/A,FALSE,"Staffing";#N/A,#N/A,FALSE,"Hires";#N/A,#N/A,FALSE,"Assumptions"}</definedName>
    <definedName name="_t4" localSheetId="24" hidden="1">{#N/A,#N/A,FALSE,"Assessment";#N/A,#N/A,FALSE,"Staffing";#N/A,#N/A,FALSE,"Hires";#N/A,#N/A,FALSE,"Assumptions"}</definedName>
    <definedName name="_t4" localSheetId="25" hidden="1">{#N/A,#N/A,FALSE,"Assessment";#N/A,#N/A,FALSE,"Staffing";#N/A,#N/A,FALSE,"Hires";#N/A,#N/A,FALSE,"Assumptions"}</definedName>
    <definedName name="_t4" localSheetId="26">"{#N/A;#N/A;FALSE;""Assessment""|#N/A;#N/A;FALSE;""Staffing""|#N/A;#N/A;FALSE;""Hires""|#N/A;#N/A;FALSE;""Assumptions""}"</definedName>
    <definedName name="_t4" localSheetId="27" hidden="1">{#N/A,#N/A,FALSE,"Assessment";#N/A,#N/A,FALSE,"Staffing";#N/A,#N/A,FALSE,"Hires";#N/A,#N/A,FALSE,"Assumptions"}</definedName>
    <definedName name="_t4" localSheetId="28" hidden="1">{#N/A,#N/A,FALSE,"Assessment";#N/A,#N/A,FALSE,"Staffing";#N/A,#N/A,FALSE,"Hires";#N/A,#N/A,FALSE,"Assumptions"}</definedName>
    <definedName name="_t4" localSheetId="29">"{#N/A;#N/A;FALSE;""Assessment""|#N/A;#N/A;FALSE;""Staffing""|#N/A;#N/A;FALSE;""Hires""|#N/A;#N/A;FALSE;""Assumptions""}"</definedName>
    <definedName name="_t4" localSheetId="31">"{#N/A;#N/A;FALSE;""Assessment""|#N/A;#N/A;FALSE;""Staffing""|#N/A;#N/A;FALSE;""Hires""|#N/A;#N/A;FALSE;""Assumptions""}"</definedName>
    <definedName name="_t4" localSheetId="34" hidden="1">{#N/A,#N/A,FALSE,"Assessment";#N/A,#N/A,FALSE,"Staffing";#N/A,#N/A,FALSE,"Hires";#N/A,#N/A,FALSE,"Assumptions"}</definedName>
    <definedName name="_t4" localSheetId="3" hidden="1">{#N/A,#N/A,FALSE,"Assessment";#N/A,#N/A,FALSE,"Staffing";#N/A,#N/A,FALSE,"Hires";#N/A,#N/A,FALSE,"Assumptions"}</definedName>
    <definedName name="_t4" hidden="1">{#N/A,#N/A,FALSE,"Assessment";#N/A,#N/A,FALSE,"Staffing";#N/A,#N/A,FALSE,"Hires";#N/A,#N/A,FALSE,"Assumptions"}</definedName>
    <definedName name="_Table1_Out" localSheetId="18">"'[8]standard model'!#ref!"</definedName>
    <definedName name="_Table1_Out" localSheetId="25" hidden="1">#REF!</definedName>
    <definedName name="_Table1_Out" localSheetId="26">"'[8]standard model'!#ref!"</definedName>
    <definedName name="_Table1_Out" localSheetId="28" hidden="1">#REF!</definedName>
    <definedName name="_Table1_Out" localSheetId="29">"'[8]standard model'!#ref!"</definedName>
    <definedName name="_Table1_Out" localSheetId="31">"'[8]standard model'!#ref!"</definedName>
    <definedName name="_Table1_Out" localSheetId="34" hidden="1">#REF!</definedName>
    <definedName name="_Table1_Out" hidden="1">#REF!</definedName>
    <definedName name="_Toc132433675" localSheetId="7">'6C-Instructions'!$B$147</definedName>
    <definedName name="_Toc178140382" localSheetId="9">'6E-Instructions'!$B$2</definedName>
    <definedName name="_Toc178140383" localSheetId="9">'6E-Instructions'!$B$5</definedName>
    <definedName name="_Toc178140446" localSheetId="9">'6E-Instructions'!$B$28</definedName>
    <definedName name="_Toc222632588" localSheetId="1">'2-Executive Summary'!#REF!</definedName>
    <definedName name="_Toc222632589" localSheetId="1">'2-Executive Summary'!#REF!</definedName>
    <definedName name="_Toc222632591" localSheetId="1">'2-Executive Summary'!#REF!</definedName>
    <definedName name="_Toc222632595" localSheetId="6">'6B-Instructions'!#REF!</definedName>
    <definedName name="_Toc222632596" localSheetId="6">'6B-Instructions'!#REF!</definedName>
    <definedName name="a" localSheetId="13" hidden="1">#REF!</definedName>
    <definedName name="a" localSheetId="17" hidden="1">#REF!</definedName>
    <definedName name="a" localSheetId="18">#REF!</definedName>
    <definedName name="a" localSheetId="21" hidden="1">#REF!</definedName>
    <definedName name="a" localSheetId="24" hidden="1">#REF!</definedName>
    <definedName name="a" localSheetId="26">#REF!</definedName>
    <definedName name="a" localSheetId="29">#REF!</definedName>
    <definedName name="a" localSheetId="31">#REF!</definedName>
    <definedName name="a" hidden="1">#REF!</definedName>
    <definedName name="A_Toc499096122" localSheetId="6">'6B-Instructions'!$B$14</definedName>
    <definedName name="aa" localSheetId="13" hidden="1">{"'Blank'!$A$1:$A$2"}</definedName>
    <definedName name="aa" localSheetId="15" hidden="1">{"'Blank'!$A$1:$A$2"}</definedName>
    <definedName name="aa" localSheetId="17" hidden="1">{"'Blank'!$A$1:$A$2"}</definedName>
    <definedName name="aa" localSheetId="18" hidden="1">{"'Blank'!$A$1:$A$2"}</definedName>
    <definedName name="aa" localSheetId="21" hidden="1">{"'Blank'!$A$1:$A$2"}</definedName>
    <definedName name="aa" localSheetId="22" hidden="1">{"'Blank'!$A$1:$A$2"}</definedName>
    <definedName name="aa" localSheetId="24" hidden="1">{"'Blank'!$A$1:$A$2"}</definedName>
    <definedName name="aa" localSheetId="25" hidden="1">{"'Blank'!$A$1:$A$2"}</definedName>
    <definedName name="aa" localSheetId="26" hidden="1">{"'Blank'!$A$1:$A$2"}</definedName>
    <definedName name="aa" localSheetId="27" hidden="1">{"'Blank'!$A$1:$A$2"}</definedName>
    <definedName name="aa" localSheetId="28" hidden="1">{"'Blank'!$A$1:$A$2"}</definedName>
    <definedName name="aa" localSheetId="29" hidden="1">{"'Blank'!$A$1:$A$2"}</definedName>
    <definedName name="aa" localSheetId="31" hidden="1">{"'Blank'!$A$1:$A$2"}</definedName>
    <definedName name="aa" localSheetId="34" hidden="1">{"'Blank'!$A$1:$A$2"}</definedName>
    <definedName name="aa" localSheetId="3" hidden="1">{"'Blank'!$A$1:$A$2"}</definedName>
    <definedName name="aa" hidden="1">{"'Blank'!$A$1:$A$2"}</definedName>
    <definedName name="AccessDatabase" hidden="1">"C:\DATA\KEVIN\MODELS\Model 0218.mdb"</definedName>
    <definedName name="AccessStatus" localSheetId="18">"['https://healthcare.huronconsultinggroup.com/eng/in/rsfh/Documents/Revenue%20Cycle/Administrative/RSF%20RC%20System%20Access%20Log.xlsx'#$Sheet3.$A$1:.$A$5]"</definedName>
    <definedName name="AccessStatus" localSheetId="26">"['https://healthcare.huronconsultinggroup.com/eng/in/rsfh/Documents/Revenue%20Cycle/Administrative/RSF%20RC%20System%20Access%20Log.xlsx'#$Sheet3.$A$1:.$A$5]"</definedName>
    <definedName name="AccessStatus" localSheetId="29">"['https://healthcare.huronconsultinggroup.com/eng/in/rsfh/Documents/Revenue%20Cycle/Administrative/RSF%20RC%20System%20Access%20Log.xlsx'#$Sheet3.$A$1:.$A$5]"</definedName>
    <definedName name="AccessStatus" localSheetId="31">"['https://healthcare.huronconsultinggroup.com/eng/in/rsfh/Documents/Revenue%20Cycle/Administrative/RSF%20RC%20System%20Access%20Log.xlsx'#$Sheet3.$A$1:.$A$5]"</definedName>
    <definedName name="AccessStatus" localSheetId="34">#REF!</definedName>
    <definedName name="AccessStatus">#REF!</definedName>
    <definedName name="ACT_CALC" localSheetId="18">#REF!</definedName>
    <definedName name="ACT_CALC" localSheetId="26">#REF!</definedName>
    <definedName name="ACT_CALC" localSheetId="29">#REF!</definedName>
    <definedName name="ACT_CALC" localSheetId="31">#REF!</definedName>
    <definedName name="ACT_CALC">#REF!</definedName>
    <definedName name="Actual" localSheetId="18">"['file:///D:/CAN_FINA/2005/Regions.xls'#$Download.$A$3:.$Y$1000]"</definedName>
    <definedName name="Actual" localSheetId="26">"['file:///D:/CAN_FINA/2005/Regions.xls'#$Download.$A$3:.$Y$1000]"</definedName>
    <definedName name="Actual" localSheetId="29">"['file:///D:/CAN_FINA/2005/Regions.xls'#$Download.$A$3:.$Y$1000]"</definedName>
    <definedName name="Actual" localSheetId="31">"['file:///D:/CAN_FINA/2005/Regions.xls'#$Download.$A$3:.$Y$1000]"</definedName>
    <definedName name="Actual" localSheetId="34">#REF!</definedName>
    <definedName name="Actual">#REF!</definedName>
    <definedName name="adds_lesstotals" localSheetId="18">#REF!</definedName>
    <definedName name="adds_lesstotals" localSheetId="26">#REF!</definedName>
    <definedName name="adds_lesstotals" localSheetId="29">#REF!</definedName>
    <definedName name="adds_lesstotals" localSheetId="31">#REF!</definedName>
    <definedName name="adds_lesstotals">#REF!</definedName>
    <definedName name="adfa" localSheetId="13" hidden="1">{#N/A,#N/A,FALSE,"Austria"}</definedName>
    <definedName name="adfa" localSheetId="15" hidden="1">{#N/A,#N/A,FALSE,"Austria"}</definedName>
    <definedName name="adfa" localSheetId="17" hidden="1">{#N/A,#N/A,FALSE,"Austria"}</definedName>
    <definedName name="adfa" localSheetId="18">"{#N/A;#N/A;FALSE;""Austria""}"</definedName>
    <definedName name="adfa" localSheetId="21" hidden="1">{#N/A,#N/A,FALSE,"Austria"}</definedName>
    <definedName name="adfa" localSheetId="22" hidden="1">{#N/A,#N/A,FALSE,"Austria"}</definedName>
    <definedName name="adfa" localSheetId="24" hidden="1">{#N/A,#N/A,FALSE,"Austria"}</definedName>
    <definedName name="adfa" localSheetId="25" hidden="1">{#N/A,#N/A,FALSE,"Austria"}</definedName>
    <definedName name="adfa" localSheetId="26">"{#N/A;#N/A;FALSE;""Austria""}"</definedName>
    <definedName name="adfa" localSheetId="27" hidden="1">{#N/A,#N/A,FALSE,"Austria"}</definedName>
    <definedName name="adfa" localSheetId="28" hidden="1">{#N/A,#N/A,FALSE,"Austria"}</definedName>
    <definedName name="adfa" localSheetId="29">"{#N/A;#N/A;FALSE;""Austria""}"</definedName>
    <definedName name="adfa" localSheetId="31">"{#N/A;#N/A;FALSE;""Austria""}"</definedName>
    <definedName name="adfa" localSheetId="34" hidden="1">{#N/A,#N/A,FALSE,"Austria"}</definedName>
    <definedName name="adfa" localSheetId="3" hidden="1">{#N/A,#N/A,FALSE,"Austria"}</definedName>
    <definedName name="adfa" hidden="1">{#N/A,#N/A,FALSE,"Austria"}</definedName>
    <definedName name="ANNUAL" localSheetId="18">#REF!</definedName>
    <definedName name="ANNUAL" localSheetId="26">#REF!</definedName>
    <definedName name="ANNUAL" localSheetId="29">#REF!</definedName>
    <definedName name="ANNUAL" localSheetId="31">#REF!</definedName>
    <definedName name="ANNUAL" localSheetId="34">#REF!</definedName>
    <definedName name="ANNUAL">#REF!</definedName>
    <definedName name="annual.interest.rate">#REF!</definedName>
    <definedName name="Annual_interest_rate">#REF!</definedName>
    <definedName name="anscount" hidden="1">3</definedName>
    <definedName name="APP" localSheetId="18">"['file:///M:/CTX-HYP/HYP-Group/MA/Ma02-03/P6/issues/SUMM%20MAN%20ACCS%20P603%20values%2012th%20may.xls'#$Sheet1.$B$5]"</definedName>
    <definedName name="APP" localSheetId="26">"['file:///M:/CTX-HYP/HYP-Group/MA/Ma02-03/P6/issues/SUMM%20MAN%20ACCS%20P603%20values%2012th%20may.xls'#$Sheet1.$B$5]"</definedName>
    <definedName name="APP" localSheetId="29">"['file:///M:/CTX-HYP/HYP-Group/MA/Ma02-03/P6/issues/SUMM%20MAN%20ACCS%20P603%20values%2012th%20may.xls'#$Sheet1.$B$5]"</definedName>
    <definedName name="APP" localSheetId="31">"['file:///M:/CTX-HYP/HYP-Group/MA/Ma02-03/P6/issues/SUMM%20MAN%20ACCS%20P603%20values%2012th%20may.xls'#$Sheet1.$B$5]"</definedName>
    <definedName name="APP" localSheetId="34">#REF!</definedName>
    <definedName name="APP">#REF!</definedName>
    <definedName name="asdlfkj" localSheetId="13" hidden="1">{#N/A,#N/A,FALSE,"LOS West";#N/A,#N/A,FALSE,"LOS East";#N/A,#N/A,FALSE,"LOS Inc."}</definedName>
    <definedName name="asdlfkj" localSheetId="15" hidden="1">{#N/A,#N/A,FALSE,"LOS West";#N/A,#N/A,FALSE,"LOS East";#N/A,#N/A,FALSE,"LOS Inc."}</definedName>
    <definedName name="asdlfkj" localSheetId="17" hidden="1">{#N/A,#N/A,FALSE,"LOS West";#N/A,#N/A,FALSE,"LOS East";#N/A,#N/A,FALSE,"LOS Inc."}</definedName>
    <definedName name="asdlfkj" localSheetId="18">"{#N/A;#N/A;FALSE;""LOS West""|#N/A;#N/A;FALSE;""LOS East""|#N/A;#N/A;FALSE;""LOS Inc.""}"</definedName>
    <definedName name="asdlfkj" localSheetId="21" hidden="1">{#N/A,#N/A,FALSE,"LOS West";#N/A,#N/A,FALSE,"LOS East";#N/A,#N/A,FALSE,"LOS Inc."}</definedName>
    <definedName name="asdlfkj" localSheetId="22" hidden="1">{#N/A,#N/A,FALSE,"LOS West";#N/A,#N/A,FALSE,"LOS East";#N/A,#N/A,FALSE,"LOS Inc."}</definedName>
    <definedName name="asdlfkj" localSheetId="24" hidden="1">{#N/A,#N/A,FALSE,"LOS West";#N/A,#N/A,FALSE,"LOS East";#N/A,#N/A,FALSE,"LOS Inc."}</definedName>
    <definedName name="asdlfkj" localSheetId="25" hidden="1">{#N/A,#N/A,FALSE,"LOS West";#N/A,#N/A,FALSE,"LOS East";#N/A,#N/A,FALSE,"LOS Inc."}</definedName>
    <definedName name="asdlfkj" localSheetId="26">"{#N/A;#N/A;FALSE;""LOS West""|#N/A;#N/A;FALSE;""LOS East""|#N/A;#N/A;FALSE;""LOS Inc.""}"</definedName>
    <definedName name="asdlfkj" localSheetId="27" hidden="1">{#N/A,#N/A,FALSE,"LOS West";#N/A,#N/A,FALSE,"LOS East";#N/A,#N/A,FALSE,"LOS Inc."}</definedName>
    <definedName name="asdlfkj" localSheetId="28" hidden="1">{#N/A,#N/A,FALSE,"LOS West";#N/A,#N/A,FALSE,"LOS East";#N/A,#N/A,FALSE,"LOS Inc."}</definedName>
    <definedName name="asdlfkj" localSheetId="29">"{#N/A;#N/A;FALSE;""LOS West""|#N/A;#N/A;FALSE;""LOS East""|#N/A;#N/A;FALSE;""LOS Inc.""}"</definedName>
    <definedName name="asdlfkj" localSheetId="31">"{#N/A;#N/A;FALSE;""LOS West""|#N/A;#N/A;FALSE;""LOS East""|#N/A;#N/A;FALSE;""LOS Inc.""}"</definedName>
    <definedName name="asdlfkj" localSheetId="34" hidden="1">{#N/A,#N/A,FALSE,"LOS West";#N/A,#N/A,FALSE,"LOS East";#N/A,#N/A,FALSE,"LOS Inc."}</definedName>
    <definedName name="asdlfkj" localSheetId="3" hidden="1">{#N/A,#N/A,FALSE,"LOS West";#N/A,#N/A,FALSE,"LOS East";#N/A,#N/A,FALSE,"LOS Inc."}</definedName>
    <definedName name="asdlfkj" hidden="1">{#N/A,#N/A,FALSE,"LOS West";#N/A,#N/A,FALSE,"LOS East";#N/A,#N/A,FALSE,"LOS Inc."}</definedName>
    <definedName name="Assignment_Table">#REF!</definedName>
    <definedName name="August" localSheetId="13" hidden="1">{#N/A,#N/A,FALSE,"NAO-Exp &amp; Spend by IS&amp;S Cat";#N/A,#N/A,FALSE,"NAO-Exp &amp; Spend by Billing Cat";#N/A,#N/A,FALSE,"NAO-Spend Chart - Fcst vs Budg"}</definedName>
    <definedName name="August" localSheetId="15" hidden="1">{#N/A,#N/A,FALSE,"NAO-Exp &amp; Spend by IS&amp;S Cat";#N/A,#N/A,FALSE,"NAO-Exp &amp; Spend by Billing Cat";#N/A,#N/A,FALSE,"NAO-Spend Chart - Fcst vs Budg"}</definedName>
    <definedName name="August" localSheetId="17" hidden="1">{#N/A,#N/A,FALSE,"NAO-Exp &amp; Spend by IS&amp;S Cat";#N/A,#N/A,FALSE,"NAO-Exp &amp; Spend by Billing Cat";#N/A,#N/A,FALSE,"NAO-Spend Chart - Fcst vs Budg"}</definedName>
    <definedName name="August" localSheetId="18">"{#N/A;#N/A;FALSE;""NAO-Exp &amp; Spend by IS&amp;S Cat""|#N/A;#N/A;FALSE;""NAO-Exp &amp; Spend by Billing Cat""|#N/A;#N/A;FALSE;""NAO-Spend Chart - Fcst vs Budg""}"</definedName>
    <definedName name="August" localSheetId="21" hidden="1">{#N/A,#N/A,FALSE,"NAO-Exp &amp; Spend by IS&amp;S Cat";#N/A,#N/A,FALSE,"NAO-Exp &amp; Spend by Billing Cat";#N/A,#N/A,FALSE,"NAO-Spend Chart - Fcst vs Budg"}</definedName>
    <definedName name="August" localSheetId="22" hidden="1">{#N/A,#N/A,FALSE,"NAO-Exp &amp; Spend by IS&amp;S Cat";#N/A,#N/A,FALSE,"NAO-Exp &amp; Spend by Billing Cat";#N/A,#N/A,FALSE,"NAO-Spend Chart - Fcst vs Budg"}</definedName>
    <definedName name="August" localSheetId="24" hidden="1">{#N/A,#N/A,FALSE,"NAO-Exp &amp; Spend by IS&amp;S Cat";#N/A,#N/A,FALSE,"NAO-Exp &amp; Spend by Billing Cat";#N/A,#N/A,FALSE,"NAO-Spend Chart - Fcst vs Budg"}</definedName>
    <definedName name="August" localSheetId="25" hidden="1">{#N/A,#N/A,FALSE,"NAO-Exp &amp; Spend by IS&amp;S Cat";#N/A,#N/A,FALSE,"NAO-Exp &amp; Spend by Billing Cat";#N/A,#N/A,FALSE,"NAO-Spend Chart - Fcst vs Budg"}</definedName>
    <definedName name="August" localSheetId="26">"{#N/A;#N/A;FALSE;""NAO-Exp &amp; Spend by IS&amp;S Cat""|#N/A;#N/A;FALSE;""NAO-Exp &amp; Spend by Billing Cat""|#N/A;#N/A;FALSE;""NAO-Spend Chart - Fcst vs Budg""}"</definedName>
    <definedName name="August" localSheetId="27" hidden="1">{#N/A,#N/A,FALSE,"NAO-Exp &amp; Spend by IS&amp;S Cat";#N/A,#N/A,FALSE,"NAO-Exp &amp; Spend by Billing Cat";#N/A,#N/A,FALSE,"NAO-Spend Chart - Fcst vs Budg"}</definedName>
    <definedName name="August" localSheetId="28" hidden="1">{#N/A,#N/A,FALSE,"NAO-Exp &amp; Spend by IS&amp;S Cat";#N/A,#N/A,FALSE,"NAO-Exp &amp; Spend by Billing Cat";#N/A,#N/A,FALSE,"NAO-Spend Chart - Fcst vs Budg"}</definedName>
    <definedName name="August" localSheetId="29">"{#N/A;#N/A;FALSE;""NAO-Exp &amp; Spend by IS&amp;S Cat""|#N/A;#N/A;FALSE;""NAO-Exp &amp; Spend by Billing Cat""|#N/A;#N/A;FALSE;""NAO-Spend Chart - Fcst vs Budg""}"</definedName>
    <definedName name="August" localSheetId="31">"{#N/A;#N/A;FALSE;""NAO-Exp &amp; Spend by IS&amp;S Cat""|#N/A;#N/A;FALSE;""NAO-Exp &amp; Spend by Billing Cat""|#N/A;#N/A;FALSE;""NAO-Spend Chart - Fcst vs Budg""}"</definedName>
    <definedName name="August" localSheetId="34" hidden="1">{#N/A,#N/A,FALSE,"NAO-Exp &amp; Spend by IS&amp;S Cat";#N/A,#N/A,FALSE,"NAO-Exp &amp; Spend by Billing Cat";#N/A,#N/A,FALSE,"NAO-Spend Chart - Fcst vs Budg"}</definedName>
    <definedName name="August" localSheetId="3" hidden="1">{#N/A,#N/A,FALSE,"NAO-Exp &amp; Spend by IS&amp;S Cat";#N/A,#N/A,FALSE,"NAO-Exp &amp; Spend by Billing Cat";#N/A,#N/A,FALSE,"NAO-Spend Chart - Fcst vs Budg"}</definedName>
    <definedName name="August" hidden="1">{#N/A,#N/A,FALSE,"NAO-Exp &amp; Spend by IS&amp;S Cat";#N/A,#N/A,FALSE,"NAO-Exp &amp; Spend by Billing Cat";#N/A,#N/A,FALSE,"NAO-Spend Chart - Fcst vs Budg"}</definedName>
    <definedName name="AVG_BATE" localSheetId="18">#REF!</definedName>
    <definedName name="AVG_BATE" localSheetId="26">#REF!</definedName>
    <definedName name="AVG_BATE" localSheetId="29">#REF!</definedName>
    <definedName name="AVG_BATE" localSheetId="31">#REF!</definedName>
    <definedName name="AVG_BATE" localSheetId="34">#REF!</definedName>
    <definedName name="AVG_BATE">#REF!</definedName>
    <definedName name="AVG_C" localSheetId="18">#REF!</definedName>
    <definedName name="AVG_C" localSheetId="26">#REF!</definedName>
    <definedName name="AVG_C" localSheetId="29">#REF!</definedName>
    <definedName name="AVG_C" localSheetId="31">#REF!</definedName>
    <definedName name="AVG_C">#REF!</definedName>
    <definedName name="AVG_C_D" localSheetId="18">#REF!</definedName>
    <definedName name="AVG_C_D" localSheetId="26">#REF!</definedName>
    <definedName name="AVG_C_D" localSheetId="29">#REF!</definedName>
    <definedName name="AVG_C_D" localSheetId="31">#REF!</definedName>
    <definedName name="AVG_C_D">#REF!</definedName>
    <definedName name="AVG_C_SA">#REF!</definedName>
    <definedName name="AVG_C_SD">#REF!</definedName>
    <definedName name="AVG_CHART">#REF!</definedName>
    <definedName name="AVG_CORRECT">#REF!</definedName>
    <definedName name="AVG_E">#REF!</definedName>
    <definedName name="AVG_E_D">#REF!</definedName>
    <definedName name="AVG_E_SA">#REF!</definedName>
    <definedName name="AVG_E_SD">#REF!</definedName>
    <definedName name="b" localSheetId="13" hidden="1">{"'Blank'!$A$1:$A$2"}</definedName>
    <definedName name="b" localSheetId="15" hidden="1">{"'Blank'!$A$1:$A$2"}</definedName>
    <definedName name="b" localSheetId="17" hidden="1">{"'Blank'!$A$1:$A$2"}</definedName>
    <definedName name="b" localSheetId="18" hidden="1">{"'Blank'!$A$1:$A$2"}</definedName>
    <definedName name="b" localSheetId="21" hidden="1">{"'Blank'!$A$1:$A$2"}</definedName>
    <definedName name="b" localSheetId="22" hidden="1">{"'Blank'!$A$1:$A$2"}</definedName>
    <definedName name="b" localSheetId="24" hidden="1">{"'Blank'!$A$1:$A$2"}</definedName>
    <definedName name="b" localSheetId="25" hidden="1">{"'Blank'!$A$1:$A$2"}</definedName>
    <definedName name="b" localSheetId="26" hidden="1">{"'Blank'!$A$1:$A$2"}</definedName>
    <definedName name="b" localSheetId="27" hidden="1">{"'Blank'!$A$1:$A$2"}</definedName>
    <definedName name="b" localSheetId="28" hidden="1">{"'Blank'!$A$1:$A$2"}</definedName>
    <definedName name="b" localSheetId="29" hidden="1">{"'Blank'!$A$1:$A$2"}</definedName>
    <definedName name="b" localSheetId="31" hidden="1">{"'Blank'!$A$1:$A$2"}</definedName>
    <definedName name="b" localSheetId="34" hidden="1">{"'Blank'!$A$1:$A$2"}</definedName>
    <definedName name="b" localSheetId="3" hidden="1">{"'Blank'!$A$1:$A$2"}</definedName>
    <definedName name="b" hidden="1">{"'Blank'!$A$1:$A$2"}</definedName>
    <definedName name="BASEANNLOST">#REF!</definedName>
    <definedName name="BASEANNNEW">#REF!</definedName>
    <definedName name="BASEITT">#REF!</definedName>
    <definedName name="Baseline_Data" localSheetId="18">"['https://healthcare.huronconsultinggroup.com/Users/ssims/Documents/2014/Froedtert/SIP/Froedtert%20SIP%20Master%20Rollup.xlsx'#$'Baseline Data'.$B$3:.$T$461]"</definedName>
    <definedName name="Baseline_Data" localSheetId="26">"['https://healthcare.huronconsultinggroup.com/Users/ssims/Documents/2014/Froedtert/SIP/Froedtert%20SIP%20Master%20Rollup.xlsx'#$'Baseline Data'.$B$3:.$T$461]"</definedName>
    <definedName name="Baseline_Data" localSheetId="29">"['https://healthcare.huronconsultinggroup.com/Users/ssims/Documents/2014/Froedtert/SIP/Froedtert%20SIP%20Master%20Rollup.xlsx'#$'Baseline Data'.$B$3:.$T$461]"</definedName>
    <definedName name="Baseline_Data" localSheetId="31">"['https://healthcare.huronconsultinggroup.com/Users/ssims/Documents/2014/Froedtert/SIP/Froedtert%20SIP%20Master%20Rollup.xlsx'#$'Baseline Data'.$B$3:.$T$461]"</definedName>
    <definedName name="Baseline_Data" localSheetId="34">#REF!</definedName>
    <definedName name="Baseline_Data">#REF!</definedName>
    <definedName name="BASEOTT" localSheetId="18">#REF!</definedName>
    <definedName name="BASEOTT" localSheetId="26">#REF!</definedName>
    <definedName name="BASEOTT" localSheetId="29">#REF!</definedName>
    <definedName name="BASEOTT" localSheetId="31">#REF!</definedName>
    <definedName name="BASEOTT">#REF!</definedName>
    <definedName name="BATE" localSheetId="18">#REF!</definedName>
    <definedName name="BATE" localSheetId="26">#REF!</definedName>
    <definedName name="BATE" localSheetId="29">#REF!</definedName>
    <definedName name="BATE" localSheetId="31">#REF!</definedName>
    <definedName name="BATE">#REF!</definedName>
    <definedName name="BATEMAN" localSheetId="18">#REF!</definedName>
    <definedName name="BATEMAN" localSheetId="26">#REF!</definedName>
    <definedName name="BATEMAN" localSheetId="29">#REF!</definedName>
    <definedName name="BATEMAN" localSheetId="31">#REF!</definedName>
    <definedName name="BATEMAN">#REF!</definedName>
    <definedName name="BATPBIVARDL">#REF!</definedName>
    <definedName name="BBS_IP_Discharges_Combined">#REF!</definedName>
    <definedName name="Beg.Bal">IF(#REF!&lt;&gt;"",#REF!,"")</definedName>
    <definedName name="Beg_Bal">IF(#REF!&lt;&gt;"",#REF!,"")</definedName>
    <definedName name="BEGIN">#REF!</definedName>
    <definedName name="BI_PLPBI_YTD" localSheetId="34">#REF!,#REF!</definedName>
    <definedName name="BI_PLPBI_YTD">#REF!,#REF!</definedName>
    <definedName name="BLPH2" localSheetId="15" hidden="1">#REF!</definedName>
    <definedName name="BLPH2" localSheetId="18">"[14]rates!#ref!"</definedName>
    <definedName name="BLPH2" localSheetId="24" hidden="1">#REF!</definedName>
    <definedName name="BLPH2" localSheetId="25" hidden="1">#REF!</definedName>
    <definedName name="BLPH2" localSheetId="26">"[14]rates!#ref!"</definedName>
    <definedName name="BLPH2" localSheetId="28" hidden="1">#REF!</definedName>
    <definedName name="BLPH2" localSheetId="29">"[14]rates!#ref!"</definedName>
    <definedName name="BLPH2" localSheetId="31">"[14]rates!#ref!"</definedName>
    <definedName name="BLPH2" localSheetId="34" hidden="1">#REF!</definedName>
    <definedName name="BLPH2" hidden="1">#REF!</definedName>
    <definedName name="BLPH5" localSheetId="18">"[14]rates!#ref!"</definedName>
    <definedName name="BLPH5" localSheetId="24" hidden="1">#REF!</definedName>
    <definedName name="BLPH5" localSheetId="25" hidden="1">#REF!</definedName>
    <definedName name="BLPH5" localSheetId="26">"[14]rates!#ref!"</definedName>
    <definedName name="BLPH5" localSheetId="28" hidden="1">#REF!</definedName>
    <definedName name="BLPH5" localSheetId="29">"[14]rates!#ref!"</definedName>
    <definedName name="BLPH5" localSheetId="31">"[14]rates!#ref!"</definedName>
    <definedName name="BLPH5" localSheetId="34" hidden="1">#REF!</definedName>
    <definedName name="BLPH5" hidden="1">#REF!</definedName>
    <definedName name="BLUEBOOK" localSheetId="18">#REF!</definedName>
    <definedName name="BLUEBOOK" localSheetId="26">#REF!</definedName>
    <definedName name="BLUEBOOK" localSheetId="29">#REF!</definedName>
    <definedName name="BLUEBOOK" localSheetId="31">#REF!</definedName>
    <definedName name="BLUEBOOK">#REF!</definedName>
    <definedName name="Budgetary_ExpirationDate" localSheetId="34">#REF!</definedName>
    <definedName name="Budgetary_ExpirationDate">#REF!</definedName>
    <definedName name="C_" localSheetId="18">#REF!</definedName>
    <definedName name="C_" localSheetId="26">#REF!</definedName>
    <definedName name="C_" localSheetId="29">#REF!</definedName>
    <definedName name="C_" localSheetId="31">#REF!</definedName>
    <definedName name="C_">#REF!</definedName>
    <definedName name="C_PBIMth" localSheetId="18">#REF!</definedName>
    <definedName name="C_PBIMth" localSheetId="26">#REF!</definedName>
    <definedName name="C_PBIMth" localSheetId="29">#REF!</definedName>
    <definedName name="C_PBIMth" localSheetId="31">#REF!</definedName>
    <definedName name="C_PBIMth">#REF!</definedName>
    <definedName name="C_RevMth">#REF!</definedName>
    <definedName name="calculated.payment">#REF!</definedName>
    <definedName name="Calculated_payment">#REF!</definedName>
    <definedName name="Calendar" localSheetId="18">"['file:///D:/CAN_FINA/06mgmt/06mgmt08/Entity%20Test%20of%20new%20account%20structure/B&amp;I/Flik/FlikPBIVar.xls'#$RegProf.$F$1:.$G$12]"</definedName>
    <definedName name="Calendar" localSheetId="26">"['file:///D:/CAN_FINA/06mgmt/06mgmt08/Entity%20Test%20of%20new%20account%20structure/B&amp;I/Flik/FlikPBIVar.xls'#$RegProf.$F$1:.$G$12]"</definedName>
    <definedName name="Calendar" localSheetId="29">"['file:///D:/CAN_FINA/06mgmt/06mgmt08/Entity%20Test%20of%20new%20account%20structure/B&amp;I/Flik/FlikPBIVar.xls'#$RegProf.$F$1:.$G$12]"</definedName>
    <definedName name="Calendar" localSheetId="31">"['file:///D:/CAN_FINA/06mgmt/06mgmt08/Entity%20Test%20of%20new%20account%20structure/B&amp;I/Flik/FlikPBIVar.xls'#$RegProf.$F$1:.$G$12]"</definedName>
    <definedName name="Calendar" localSheetId="34">#REF!</definedName>
    <definedName name="Calendar">#REF!</definedName>
    <definedName name="CANTEEN" localSheetId="18">#REF!</definedName>
    <definedName name="CANTEEN" localSheetId="26">#REF!</definedName>
    <definedName name="CANTEEN" localSheetId="29">#REF!</definedName>
    <definedName name="CANTEEN" localSheetId="31">#REF!</definedName>
    <definedName name="CANTEEN">#REF!</definedName>
    <definedName name="CANTEENHEAD" localSheetId="18">#REF!</definedName>
    <definedName name="CANTEENHEAD" localSheetId="26">#REF!</definedName>
    <definedName name="CANTEENHEAD" localSheetId="29">#REF!</definedName>
    <definedName name="CANTEENHEAD" localSheetId="31">#REF!</definedName>
    <definedName name="CANTEENHEAD">#REF!</definedName>
    <definedName name="CANTEENHEADER" localSheetId="18">#REF!</definedName>
    <definedName name="CANTEENHEADER" localSheetId="26">#REF!</definedName>
    <definedName name="CANTEENHEADER" localSheetId="29">#REF!</definedName>
    <definedName name="CANTEENHEADER" localSheetId="31">#REF!</definedName>
    <definedName name="CANTEENHEADER">#REF!</definedName>
    <definedName name="CAPEX">#REF!</definedName>
    <definedName name="Capital" localSheetId="34">#REF!</definedName>
    <definedName name="Capital">#REF!</definedName>
    <definedName name="Capital1" localSheetId="34">#REF!</definedName>
    <definedName name="Capital1">#REF!</definedName>
    <definedName name="cat" localSheetId="18">#REF!</definedName>
    <definedName name="cat" localSheetId="26">#REF!</definedName>
    <definedName name="cat" localSheetId="28">#REF!</definedName>
    <definedName name="cat" localSheetId="34">#REF!</definedName>
    <definedName name="cat">#REF!</definedName>
    <definedName name="cbcbdx" localSheetId="13" hidden="1">{#N/A,#N/A,TRUE,"AB_Vertrag";#N/A,#N/A,TRUE,"AB_BWL"}</definedName>
    <definedName name="cbcbdx" localSheetId="15" hidden="1">{#N/A,#N/A,TRUE,"AB_Vertrag";#N/A,#N/A,TRUE,"AB_BWL"}</definedName>
    <definedName name="cbcbdx" localSheetId="18">"{#N/A;#N/A;TRUE;""AB_Vertrag""|#N/A;#N/A;TRUE;""AB_BWL""}"</definedName>
    <definedName name="cbcbdx" localSheetId="21" hidden="1">{#N/A,#N/A,TRUE,"AB_Vertrag";#N/A,#N/A,TRUE,"AB_BWL"}</definedName>
    <definedName name="cbcbdx" localSheetId="22" hidden="1">{#N/A,#N/A,TRUE,"AB_Vertrag";#N/A,#N/A,TRUE,"AB_BWL"}</definedName>
    <definedName name="cbcbdx" localSheetId="24" hidden="1">{#N/A,#N/A,TRUE,"AB_Vertrag";#N/A,#N/A,TRUE,"AB_BWL"}</definedName>
    <definedName name="cbcbdx" localSheetId="25" hidden="1">{#N/A,#N/A,TRUE,"AB_Vertrag";#N/A,#N/A,TRUE,"AB_BWL"}</definedName>
    <definedName name="cbcbdx" localSheetId="26">"{#N/A;#N/A;TRUE;""AB_Vertrag""|#N/A;#N/A;TRUE;""AB_BWL""}"</definedName>
    <definedName name="cbcbdx" localSheetId="27" hidden="1">{#N/A,#N/A,TRUE,"AB_Vertrag";#N/A,#N/A,TRUE,"AB_BWL"}</definedName>
    <definedName name="cbcbdx" localSheetId="28" hidden="1">{#N/A,#N/A,TRUE,"AB_Vertrag";#N/A,#N/A,TRUE,"AB_BWL"}</definedName>
    <definedName name="cbcbdx" localSheetId="29">"{#N/A;#N/A;TRUE;""AB_Vertrag""|#N/A;#N/A;TRUE;""AB_BWL""}"</definedName>
    <definedName name="cbcbdx" localSheetId="31">"{#N/A;#N/A;TRUE;""AB_Vertrag""|#N/A;#N/A;TRUE;""AB_BWL""}"</definedName>
    <definedName name="cbcbdx" localSheetId="34" hidden="1">{#N/A,#N/A,TRUE,"AB_Vertrag";#N/A,#N/A,TRUE,"AB_BWL"}</definedName>
    <definedName name="cbcbdx" localSheetId="3" hidden="1">{#N/A,#N/A,TRUE,"AB_Vertrag";#N/A,#N/A,TRUE,"AB_BWL"}</definedName>
    <definedName name="cbcbdx" hidden="1">{#N/A,#N/A,TRUE,"AB_Vertrag";#N/A,#N/A,TRUE,"AB_BWL"}</definedName>
    <definedName name="cd" localSheetId="13" hidden="1">{#N/A,#N/A,FALSE,"Assessment";#N/A,#N/A,FALSE,"Staffing";#N/A,#N/A,FALSE,"Hires";#N/A,#N/A,FALSE,"Assumptions"}</definedName>
    <definedName name="cd" localSheetId="15" hidden="1">{#N/A,#N/A,FALSE,"Assessment";#N/A,#N/A,FALSE,"Staffing";#N/A,#N/A,FALSE,"Hires";#N/A,#N/A,FALSE,"Assumptions"}</definedName>
    <definedName name="cd" localSheetId="17" hidden="1">{#N/A,#N/A,FALSE,"Assessment";#N/A,#N/A,FALSE,"Staffing";#N/A,#N/A,FALSE,"Hires";#N/A,#N/A,FALSE,"Assumptions"}</definedName>
    <definedName name="cd" localSheetId="18">"{#N/A;#N/A;FALSE;""Assessment""|#N/A;#N/A;FALSE;""Staffing""|#N/A;#N/A;FALSE;""Hires""|#N/A;#N/A;FALSE;""Assumptions""}"</definedName>
    <definedName name="cd" localSheetId="21" hidden="1">{#N/A,#N/A,FALSE,"Assessment";#N/A,#N/A,FALSE,"Staffing";#N/A,#N/A,FALSE,"Hires";#N/A,#N/A,FALSE,"Assumptions"}</definedName>
    <definedName name="cd" localSheetId="22" hidden="1">{#N/A,#N/A,FALSE,"Assessment";#N/A,#N/A,FALSE,"Staffing";#N/A,#N/A,FALSE,"Hires";#N/A,#N/A,FALSE,"Assumptions"}</definedName>
    <definedName name="cd" localSheetId="24" hidden="1">{#N/A,#N/A,FALSE,"Assessment";#N/A,#N/A,FALSE,"Staffing";#N/A,#N/A,FALSE,"Hires";#N/A,#N/A,FALSE,"Assumptions"}</definedName>
    <definedName name="cd" localSheetId="25" hidden="1">{#N/A,#N/A,FALSE,"Assessment";#N/A,#N/A,FALSE,"Staffing";#N/A,#N/A,FALSE,"Hires";#N/A,#N/A,FALSE,"Assumptions"}</definedName>
    <definedName name="cd" localSheetId="26">"{#N/A;#N/A;FALSE;""Assessment""|#N/A;#N/A;FALSE;""Staffing""|#N/A;#N/A;FALSE;""Hires""|#N/A;#N/A;FALSE;""Assumptions""}"</definedName>
    <definedName name="cd" localSheetId="27" hidden="1">{#N/A,#N/A,FALSE,"Assessment";#N/A,#N/A,FALSE,"Staffing";#N/A,#N/A,FALSE,"Hires";#N/A,#N/A,FALSE,"Assumptions"}</definedName>
    <definedName name="cd" localSheetId="28" hidden="1">{#N/A,#N/A,FALSE,"Assessment";#N/A,#N/A,FALSE,"Staffing";#N/A,#N/A,FALSE,"Hires";#N/A,#N/A,FALSE,"Assumptions"}</definedName>
    <definedName name="cd" localSheetId="29">"{#N/A;#N/A;FALSE;""Assessment""|#N/A;#N/A;FALSE;""Staffing""|#N/A;#N/A;FALSE;""Hires""|#N/A;#N/A;FALSE;""Assumptions""}"</definedName>
    <definedName name="cd" localSheetId="31">"{#N/A;#N/A;FALSE;""Assessment""|#N/A;#N/A;FALSE;""Staffing""|#N/A;#N/A;FALSE;""Hires""|#N/A;#N/A;FALSE;""Assumptions""}"</definedName>
    <definedName name="cd" localSheetId="34" hidden="1">{#N/A,#N/A,FALSE,"Assessment";#N/A,#N/A,FALSE,"Staffing";#N/A,#N/A,FALSE,"Hires";#N/A,#N/A,FALSE,"Assumptions"}</definedName>
    <definedName name="cd" localSheetId="3" hidden="1">{#N/A,#N/A,FALSE,"Assessment";#N/A,#N/A,FALSE,"Staffing";#N/A,#N/A,FALSE,"Hires";#N/A,#N/A,FALSE,"Assumptions"}</definedName>
    <definedName name="cd" hidden="1">{#N/A,#N/A,FALSE,"Assessment";#N/A,#N/A,FALSE,"Staffing";#N/A,#N/A,FALSE,"Hires";#N/A,#N/A,FALSE,"Assumptions"}</definedName>
    <definedName name="CDI" localSheetId="18">#REF!</definedName>
    <definedName name="CDI" localSheetId="26">#REF!</definedName>
    <definedName name="CDI" localSheetId="29">#REF!</definedName>
    <definedName name="CDI" localSheetId="31">#REF!</definedName>
    <definedName name="CDI" localSheetId="34">#REF!</definedName>
    <definedName name="CDI">#REF!</definedName>
    <definedName name="cere" localSheetId="13" hidden="1">{#N/A,#N/A,TRUE,"AB_Vertrag";#N/A,#N/A,TRUE,"AB_BWL"}</definedName>
    <definedName name="cere" localSheetId="15" hidden="1">{#N/A,#N/A,TRUE,"AB_Vertrag";#N/A,#N/A,TRUE,"AB_BWL"}</definedName>
    <definedName name="cere" localSheetId="18">"{#N/A;#N/A;TRUE;""AB_Vertrag""|#N/A;#N/A;TRUE;""AB_BWL""}"</definedName>
    <definedName name="cere" localSheetId="21" hidden="1">{#N/A,#N/A,TRUE,"AB_Vertrag";#N/A,#N/A,TRUE,"AB_BWL"}</definedName>
    <definedName name="cere" localSheetId="22" hidden="1">{#N/A,#N/A,TRUE,"AB_Vertrag";#N/A,#N/A,TRUE,"AB_BWL"}</definedName>
    <definedName name="cere" localSheetId="24" hidden="1">{#N/A,#N/A,TRUE,"AB_Vertrag";#N/A,#N/A,TRUE,"AB_BWL"}</definedName>
    <definedName name="cere" localSheetId="25" hidden="1">{#N/A,#N/A,TRUE,"AB_Vertrag";#N/A,#N/A,TRUE,"AB_BWL"}</definedName>
    <definedName name="cere" localSheetId="26">"{#N/A;#N/A;TRUE;""AB_Vertrag""|#N/A;#N/A;TRUE;""AB_BWL""}"</definedName>
    <definedName name="cere" localSheetId="27" hidden="1">{#N/A,#N/A,TRUE,"AB_Vertrag";#N/A,#N/A,TRUE,"AB_BWL"}</definedName>
    <definedName name="cere" localSheetId="28" hidden="1">{#N/A,#N/A,TRUE,"AB_Vertrag";#N/A,#N/A,TRUE,"AB_BWL"}</definedName>
    <definedName name="cere" localSheetId="29">"{#N/A;#N/A;TRUE;""AB_Vertrag""|#N/A;#N/A;TRUE;""AB_BWL""}"</definedName>
    <definedName name="cere" localSheetId="31">"{#N/A;#N/A;TRUE;""AB_Vertrag""|#N/A;#N/A;TRUE;""AB_BWL""}"</definedName>
    <definedName name="cere" localSheetId="34" hidden="1">{#N/A,#N/A,TRUE,"AB_Vertrag";#N/A,#N/A,TRUE,"AB_BWL"}</definedName>
    <definedName name="cere" localSheetId="3" hidden="1">{#N/A,#N/A,TRUE,"AB_Vertrag";#N/A,#N/A,TRUE,"AB_BWL"}</definedName>
    <definedName name="cere" hidden="1">{#N/A,#N/A,TRUE,"AB_Vertrag";#N/A,#N/A,TRUE,"AB_BWL"}</definedName>
    <definedName name="CERE1" localSheetId="13" hidden="1">{#N/A,#N/A,TRUE,"AB_Vertrag";#N/A,#N/A,TRUE,"AB_BWL"}</definedName>
    <definedName name="CERE1" localSheetId="15" hidden="1">{#N/A,#N/A,TRUE,"AB_Vertrag";#N/A,#N/A,TRUE,"AB_BWL"}</definedName>
    <definedName name="CERE1" localSheetId="18">"{#N/A;#N/A;TRUE;""AB_Vertrag""|#N/A;#N/A;TRUE;""AB_BWL""}"</definedName>
    <definedName name="CERE1" localSheetId="21" hidden="1">{#N/A,#N/A,TRUE,"AB_Vertrag";#N/A,#N/A,TRUE,"AB_BWL"}</definedName>
    <definedName name="CERE1" localSheetId="22" hidden="1">{#N/A,#N/A,TRUE,"AB_Vertrag";#N/A,#N/A,TRUE,"AB_BWL"}</definedName>
    <definedName name="CERE1" localSheetId="24" hidden="1">{#N/A,#N/A,TRUE,"AB_Vertrag";#N/A,#N/A,TRUE,"AB_BWL"}</definedName>
    <definedName name="CERE1" localSheetId="25" hidden="1">{#N/A,#N/A,TRUE,"AB_Vertrag";#N/A,#N/A,TRUE,"AB_BWL"}</definedName>
    <definedName name="CERE1" localSheetId="26">"{#N/A;#N/A;TRUE;""AB_Vertrag""|#N/A;#N/A;TRUE;""AB_BWL""}"</definedName>
    <definedName name="CERE1" localSheetId="27" hidden="1">{#N/A,#N/A,TRUE,"AB_Vertrag";#N/A,#N/A,TRUE,"AB_BWL"}</definedName>
    <definedName name="CERE1" localSheetId="28" hidden="1">{#N/A,#N/A,TRUE,"AB_Vertrag";#N/A,#N/A,TRUE,"AB_BWL"}</definedName>
    <definedName name="CERE1" localSheetId="29">"{#N/A;#N/A;TRUE;""AB_Vertrag""|#N/A;#N/A;TRUE;""AB_BWL""}"</definedName>
    <definedName name="CERE1" localSheetId="31">"{#N/A;#N/A;TRUE;""AB_Vertrag""|#N/A;#N/A;TRUE;""AB_BWL""}"</definedName>
    <definedName name="CERE1" localSheetId="34" hidden="1">{#N/A,#N/A,TRUE,"AB_Vertrag";#N/A,#N/A,TRUE,"AB_BWL"}</definedName>
    <definedName name="CERE1" localSheetId="3" hidden="1">{#N/A,#N/A,TRUE,"AB_Vertrag";#N/A,#N/A,TRUE,"AB_BWL"}</definedName>
    <definedName name="CERE1" hidden="1">{#N/A,#N/A,TRUE,"AB_Vertrag";#N/A,#N/A,TRUE,"AB_BWL"}</definedName>
    <definedName name="CERE2" localSheetId="13" hidden="1">{#N/A,#N/A,TRUE,"AB_Vertrag";#N/A,#N/A,TRUE,"AB_BWL"}</definedName>
    <definedName name="CERE2" localSheetId="15" hidden="1">{#N/A,#N/A,TRUE,"AB_Vertrag";#N/A,#N/A,TRUE,"AB_BWL"}</definedName>
    <definedName name="CERE2" localSheetId="18">"{#N/A;#N/A;TRUE;""AB_Vertrag""|#N/A;#N/A;TRUE;""AB_BWL""}"</definedName>
    <definedName name="CERE2" localSheetId="21" hidden="1">{#N/A,#N/A,TRUE,"AB_Vertrag";#N/A,#N/A,TRUE,"AB_BWL"}</definedName>
    <definedName name="CERE2" localSheetId="22" hidden="1">{#N/A,#N/A,TRUE,"AB_Vertrag";#N/A,#N/A,TRUE,"AB_BWL"}</definedName>
    <definedName name="CERE2" localSheetId="24" hidden="1">{#N/A,#N/A,TRUE,"AB_Vertrag";#N/A,#N/A,TRUE,"AB_BWL"}</definedName>
    <definedName name="CERE2" localSheetId="25" hidden="1">{#N/A,#N/A,TRUE,"AB_Vertrag";#N/A,#N/A,TRUE,"AB_BWL"}</definedName>
    <definedName name="CERE2" localSheetId="26">"{#N/A;#N/A;TRUE;""AB_Vertrag""|#N/A;#N/A;TRUE;""AB_BWL""}"</definedName>
    <definedName name="CERE2" localSheetId="27" hidden="1">{#N/A,#N/A,TRUE,"AB_Vertrag";#N/A,#N/A,TRUE,"AB_BWL"}</definedName>
    <definedName name="CERE2" localSheetId="28" hidden="1">{#N/A,#N/A,TRUE,"AB_Vertrag";#N/A,#N/A,TRUE,"AB_BWL"}</definedName>
    <definedName name="CERE2" localSheetId="29">"{#N/A;#N/A;TRUE;""AB_Vertrag""|#N/A;#N/A;TRUE;""AB_BWL""}"</definedName>
    <definedName name="CERE2" localSheetId="31">"{#N/A;#N/A;TRUE;""AB_Vertrag""|#N/A;#N/A;TRUE;""AB_BWL""}"</definedName>
    <definedName name="CERE2" localSheetId="34" hidden="1">{#N/A,#N/A,TRUE,"AB_Vertrag";#N/A,#N/A,TRUE,"AB_BWL"}</definedName>
    <definedName name="CERE2" localSheetId="3" hidden="1">{#N/A,#N/A,TRUE,"AB_Vertrag";#N/A,#N/A,TRUE,"AB_BWL"}</definedName>
    <definedName name="CERE2" hidden="1">{#N/A,#N/A,TRUE,"AB_Vertrag";#N/A,#N/A,TRUE,"AB_BWL"}</definedName>
    <definedName name="ceren" localSheetId="13" hidden="1">{#N/A,#N/A,TRUE,"AB_Vertrag";#N/A,#N/A,TRUE,"AB_BWL"}</definedName>
    <definedName name="ceren" localSheetId="15" hidden="1">{#N/A,#N/A,TRUE,"AB_Vertrag";#N/A,#N/A,TRUE,"AB_BWL"}</definedName>
    <definedName name="ceren" localSheetId="18">"{#N/A;#N/A;TRUE;""AB_Vertrag""|#N/A;#N/A;TRUE;""AB_BWL""}"</definedName>
    <definedName name="ceren" localSheetId="21" hidden="1">{#N/A,#N/A,TRUE,"AB_Vertrag";#N/A,#N/A,TRUE,"AB_BWL"}</definedName>
    <definedName name="ceren" localSheetId="22" hidden="1">{#N/A,#N/A,TRUE,"AB_Vertrag";#N/A,#N/A,TRUE,"AB_BWL"}</definedName>
    <definedName name="ceren" localSheetId="24" hidden="1">{#N/A,#N/A,TRUE,"AB_Vertrag";#N/A,#N/A,TRUE,"AB_BWL"}</definedName>
    <definedName name="ceren" localSheetId="25" hidden="1">{#N/A,#N/A,TRUE,"AB_Vertrag";#N/A,#N/A,TRUE,"AB_BWL"}</definedName>
    <definedName name="ceren" localSheetId="26">"{#N/A;#N/A;TRUE;""AB_Vertrag""|#N/A;#N/A;TRUE;""AB_BWL""}"</definedName>
    <definedName name="ceren" localSheetId="27" hidden="1">{#N/A,#N/A,TRUE,"AB_Vertrag";#N/A,#N/A,TRUE,"AB_BWL"}</definedName>
    <definedName name="ceren" localSheetId="28" hidden="1">{#N/A,#N/A,TRUE,"AB_Vertrag";#N/A,#N/A,TRUE,"AB_BWL"}</definedName>
    <definedName name="ceren" localSheetId="29">"{#N/A;#N/A;TRUE;""AB_Vertrag""|#N/A;#N/A;TRUE;""AB_BWL""}"</definedName>
    <definedName name="ceren" localSheetId="31">"{#N/A;#N/A;TRUE;""AB_Vertrag""|#N/A;#N/A;TRUE;""AB_BWL""}"</definedName>
    <definedName name="ceren" localSheetId="34" hidden="1">{#N/A,#N/A,TRUE,"AB_Vertrag";#N/A,#N/A,TRUE,"AB_BWL"}</definedName>
    <definedName name="ceren" localSheetId="3" hidden="1">{#N/A,#N/A,TRUE,"AB_Vertrag";#N/A,#N/A,TRUE,"AB_BWL"}</definedName>
    <definedName name="ceren" hidden="1">{#N/A,#N/A,TRUE,"AB_Vertrag";#N/A,#N/A,TRUE,"AB_BWL"}</definedName>
    <definedName name="CEREN1" localSheetId="13" hidden="1">{#N/A,#N/A,TRUE,"AB_Vertrag";#N/A,#N/A,TRUE,"AB_BWL"}</definedName>
    <definedName name="CEREN1" localSheetId="15" hidden="1">{#N/A,#N/A,TRUE,"AB_Vertrag";#N/A,#N/A,TRUE,"AB_BWL"}</definedName>
    <definedName name="CEREN1" localSheetId="18">"{#N/A;#N/A;TRUE;""AB_Vertrag""|#N/A;#N/A;TRUE;""AB_BWL""}"</definedName>
    <definedName name="CEREN1" localSheetId="21" hidden="1">{#N/A,#N/A,TRUE,"AB_Vertrag";#N/A,#N/A,TRUE,"AB_BWL"}</definedName>
    <definedName name="CEREN1" localSheetId="22" hidden="1">{#N/A,#N/A,TRUE,"AB_Vertrag";#N/A,#N/A,TRUE,"AB_BWL"}</definedName>
    <definedName name="CEREN1" localSheetId="24" hidden="1">{#N/A,#N/A,TRUE,"AB_Vertrag";#N/A,#N/A,TRUE,"AB_BWL"}</definedName>
    <definedName name="CEREN1" localSheetId="25" hidden="1">{#N/A,#N/A,TRUE,"AB_Vertrag";#N/A,#N/A,TRUE,"AB_BWL"}</definedName>
    <definedName name="CEREN1" localSheetId="26">"{#N/A;#N/A;TRUE;""AB_Vertrag""|#N/A;#N/A;TRUE;""AB_BWL""}"</definedName>
    <definedName name="CEREN1" localSheetId="27" hidden="1">{#N/A,#N/A,TRUE,"AB_Vertrag";#N/A,#N/A,TRUE,"AB_BWL"}</definedName>
    <definedName name="CEREN1" localSheetId="28" hidden="1">{#N/A,#N/A,TRUE,"AB_Vertrag";#N/A,#N/A,TRUE,"AB_BWL"}</definedName>
    <definedName name="CEREN1" localSheetId="29">"{#N/A;#N/A;TRUE;""AB_Vertrag""|#N/A;#N/A;TRUE;""AB_BWL""}"</definedName>
    <definedName name="CEREN1" localSheetId="31">"{#N/A;#N/A;TRUE;""AB_Vertrag""|#N/A;#N/A;TRUE;""AB_BWL""}"</definedName>
    <definedName name="CEREN1" localSheetId="34" hidden="1">{#N/A,#N/A,TRUE,"AB_Vertrag";#N/A,#N/A,TRUE,"AB_BWL"}</definedName>
    <definedName name="CEREN1" localSheetId="3" hidden="1">{#N/A,#N/A,TRUE,"AB_Vertrag";#N/A,#N/A,TRUE,"AB_BWL"}</definedName>
    <definedName name="CEREN1" hidden="1">{#N/A,#N/A,TRUE,"AB_Vertrag";#N/A,#N/A,TRUE,"AB_BWL"}</definedName>
    <definedName name="CEREN123" localSheetId="13" hidden="1">{#N/A,#N/A,TRUE,"AB_Vertrag";#N/A,#N/A,TRUE,"AB_BWL"}</definedName>
    <definedName name="CEREN123" localSheetId="15" hidden="1">{#N/A,#N/A,TRUE,"AB_Vertrag";#N/A,#N/A,TRUE,"AB_BWL"}</definedName>
    <definedName name="CEREN123" localSheetId="18">"{#N/A;#N/A;TRUE;""AB_Vertrag""|#N/A;#N/A;TRUE;""AB_BWL""}"</definedName>
    <definedName name="CEREN123" localSheetId="21" hidden="1">{#N/A,#N/A,TRUE,"AB_Vertrag";#N/A,#N/A,TRUE,"AB_BWL"}</definedName>
    <definedName name="CEREN123" localSheetId="22" hidden="1">{#N/A,#N/A,TRUE,"AB_Vertrag";#N/A,#N/A,TRUE,"AB_BWL"}</definedName>
    <definedName name="CEREN123" localSheetId="24" hidden="1">{#N/A,#N/A,TRUE,"AB_Vertrag";#N/A,#N/A,TRUE,"AB_BWL"}</definedName>
    <definedName name="CEREN123" localSheetId="25" hidden="1">{#N/A,#N/A,TRUE,"AB_Vertrag";#N/A,#N/A,TRUE,"AB_BWL"}</definedName>
    <definedName name="CEREN123" localSheetId="26">"{#N/A;#N/A;TRUE;""AB_Vertrag""|#N/A;#N/A;TRUE;""AB_BWL""}"</definedName>
    <definedName name="CEREN123" localSheetId="27" hidden="1">{#N/A,#N/A,TRUE,"AB_Vertrag";#N/A,#N/A,TRUE,"AB_BWL"}</definedName>
    <definedName name="CEREN123" localSheetId="28" hidden="1">{#N/A,#N/A,TRUE,"AB_Vertrag";#N/A,#N/A,TRUE,"AB_BWL"}</definedName>
    <definedName name="CEREN123" localSheetId="29">"{#N/A;#N/A;TRUE;""AB_Vertrag""|#N/A;#N/A;TRUE;""AB_BWL""}"</definedName>
    <definedName name="CEREN123" localSheetId="31">"{#N/A;#N/A;TRUE;""AB_Vertrag""|#N/A;#N/A;TRUE;""AB_BWL""}"</definedName>
    <definedName name="CEREN123" localSheetId="34" hidden="1">{#N/A,#N/A,TRUE,"AB_Vertrag";#N/A,#N/A,TRUE,"AB_BWL"}</definedName>
    <definedName name="CEREN123" localSheetId="3" hidden="1">{#N/A,#N/A,TRUE,"AB_Vertrag";#N/A,#N/A,TRUE,"AB_BWL"}</definedName>
    <definedName name="CEREN123" hidden="1">{#N/A,#N/A,TRUE,"AB_Vertrag";#N/A,#N/A,TRUE,"AB_BWL"}</definedName>
    <definedName name="CF" localSheetId="18">#REF!</definedName>
    <definedName name="CF" localSheetId="26">#REF!</definedName>
    <definedName name="CF" localSheetId="29">#REF!</definedName>
    <definedName name="CF" localSheetId="31">#REF!</definedName>
    <definedName name="CF" localSheetId="34">#REF!</definedName>
    <definedName name="CF">#REF!</definedName>
    <definedName name="CHART" localSheetId="18">#REF!</definedName>
    <definedName name="CHART" localSheetId="26">#REF!</definedName>
    <definedName name="CHART" localSheetId="29">#REF!</definedName>
    <definedName name="CHART" localSheetId="31">#REF!</definedName>
    <definedName name="CHART">#REF!</definedName>
    <definedName name="Chart_All_Imp" localSheetId="18">#REF!:OFFSET(#REF!,COUNT(#REF!)-1,0)</definedName>
    <definedName name="Chart_All_Imp" localSheetId="26">#REF!:OFFSET(#REF!,COUNT(#REF!)-1,0)</definedName>
    <definedName name="Chart_All_Imp" localSheetId="29">#REF!:OFFSET(#REF!,COUNT(#REF!)-1,0)</definedName>
    <definedName name="Chart_All_Imp" localSheetId="31">#REF!:OFFSET(#REF!,COUNT(#REF!)-1,0)</definedName>
    <definedName name="Chart_All_Imp">#REF!:OFFSET(#REF!,COUNT(#REF!)-1,0)</definedName>
    <definedName name="Chart_All_Mon" localSheetId="18">#REF!:OFFSET(#REF!,COUNT(#REF!)-1,0)</definedName>
    <definedName name="Chart_All_Mon" localSheetId="26">#REF!:OFFSET(#REF!,COUNT(#REF!)-1,0)</definedName>
    <definedName name="Chart_All_Mon" localSheetId="29">#REF!:OFFSET(#REF!,COUNT(#REF!)-1,0)</definedName>
    <definedName name="Chart_All_Mon" localSheetId="31">#REF!:OFFSET(#REF!,COUNT(#REF!)-1,0)</definedName>
    <definedName name="Chart_All_Mon">#REF!:OFFSET(#REF!,COUNT(#REF!)-1,0)</definedName>
    <definedName name="Chart_All_Month">#REF!:OFFSET(#REF!,COUNT(#REF!)-1,0)</definedName>
    <definedName name="Chart_All_MonthMon">#REF!:OFFSET(#REF!,COUNT(#REF!)-1,0)</definedName>
    <definedName name="Chart_PCMC_Imp">#REF!:OFFSET(#REF!,COUNT(#REF!)-1,0)</definedName>
    <definedName name="Chart_PCMC_Mon">#REF!:OFFSET(#REF!,COUNT(#REF!)-1,0)</definedName>
    <definedName name="Chart_PCMC_MonthMon">#REF!:OFFSET(#REF!,COUNT(#REF!)-1,0)</definedName>
    <definedName name="Chart_PMMC_Imp">#REF!:OFFSET(#REF!,COUNT(#REF!)-1,0)</definedName>
    <definedName name="Chart_PMMC_Mon">#REF!:OFFSET(#REF!,COUNT(#REF!)-1,0)</definedName>
    <definedName name="Chart_PMMC_MonthMon">#REF!:OFFSET(#REF!,COUNT(#REF!)-1,0)</definedName>
    <definedName name="Chart_PSJH_Imp">#REF!:OFFSET(#REF!,COUNT(#REF!)-1,0)</definedName>
    <definedName name="Chart_PSJH_Mon">#REF!:OFFSET(#REF!,COUNT(#REF!)-1,0)</definedName>
    <definedName name="Chart_PSJH_MonthMon">#REF!:OFFSET(#REF!,COUNT(#REF!)-1,0)</definedName>
    <definedName name="Chart_PSJMC_Imp">#REF!:OFFSET(#REF!,COUNT(#REF!)-1,0)</definedName>
    <definedName name="Chart_PSJMC_Mon">#REF!:OFFSET(#REF!,COUNT(#REF!)-1,0)</definedName>
    <definedName name="Chart_PSJMC_MonthMon">#REF!:OFFSET(#REF!,COUNT(#REF!)-1,0)</definedName>
    <definedName name="Chart_PSMH_Imp">#REF!:OFFSET(#REF!,COUNT(#REF!)-1,0)</definedName>
    <definedName name="Chart_PSMH_Mon">#REF!:OFFSET(#REF!,COUNT(#REF!)-1,0)</definedName>
    <definedName name="Chart_PSMH_MonthMon">#REF!:OFFSET(#REF!,COUNT(#REF!)-1,0)</definedName>
    <definedName name="Chart_PUSMC_Imp">#REF!:OFFSET(#REF!,COUNT(#REF!)-1,0)</definedName>
    <definedName name="Chart_PUSMC_Mon">#REF!:OFFSET(#REF!,COUNT(#REF!)-1,0)</definedName>
    <definedName name="Chart_PUSMC_MonthMon">#REF!:OFFSET(#REF!,COUNT(#REF!)-1,0)</definedName>
    <definedName name="Chart_RMC_Imp">#REF!:OFFSET(#REF!,COUNT(#REF!)-1,0)</definedName>
    <definedName name="CHARTWELLS" localSheetId="18">#REF!</definedName>
    <definedName name="CHARTWELLS" localSheetId="26">#REF!</definedName>
    <definedName name="CHARTWELLS" localSheetId="29">#REF!</definedName>
    <definedName name="CHARTWELLS" localSheetId="31">#REF!</definedName>
    <definedName name="CHARTWELLS" localSheetId="34">#REF!</definedName>
    <definedName name="CHARTWELLS">#REF!</definedName>
    <definedName name="choice" localSheetId="18">"['file:///C:/Users/dleblanc/Documents/Tools/Assessment%20Tools/Final%20Versions/Vizient%20High%20Level%20Assessment_FNS_EVS.xlsx'#$Linen.$H$22:.$H$23]"</definedName>
    <definedName name="choice" localSheetId="26">"['file:///C:/Users/dleblanc/Documents/Tools/Assessment%20Tools/Final%20Versions/Vizient%20High%20Level%20Assessment_FNS_EVS.xlsx'#$Linen.$H$22:.$H$23]"</definedName>
    <definedName name="choice" localSheetId="28">#REF!</definedName>
    <definedName name="choice" localSheetId="29">"['file:///C:/Users/dleblanc/Documents/Tools/Assessment%20Tools/Final%20Versions/Vizient%20High%20Level%20Assessment_FNS_EVS.xlsx'#$Linen.$H$22:.$H$23]"</definedName>
    <definedName name="choice" localSheetId="31">"['file:///C:/Users/dleblanc/Documents/Tools/Assessment%20Tools/Final%20Versions/Vizient%20High%20Level%20Assessment_FNS_EVS.xlsx'#$Linen.$H$22:.$H$23]"</definedName>
    <definedName name="choice" localSheetId="34">#REF!</definedName>
    <definedName name="choice">#REF!</definedName>
    <definedName name="CHRTDIV" localSheetId="18">#REF!</definedName>
    <definedName name="CHRTDIV" localSheetId="26">#REF!</definedName>
    <definedName name="CHRTDIV" localSheetId="29">#REF!</definedName>
    <definedName name="CHRTDIV" localSheetId="31">#REF!</definedName>
    <definedName name="CHRTDIV">#REF!</definedName>
    <definedName name="Client" localSheetId="18">"['https://healthcare.huronconsultinggroup.com/Documents%20and%20Settings/jbiestek/My%20Documents/WakeMed/Tracker/WakeMed%20Tracker%20(from%20CAMC%20Tracker)%20v12.17.4.xls'#$'Project Setup'.$B$4]"</definedName>
    <definedName name="Client" localSheetId="26">"['https://healthcare.huronconsultinggroup.com/Documents%20and%20Settings/jbiestek/My%20Documents/WakeMed/Tracker/WakeMed%20Tracker%20(from%20CAMC%20Tracker)%20v12.17.4.xls'#$'Project Setup'.$B$4]"</definedName>
    <definedName name="Client" localSheetId="29">"['https://healthcare.huronconsultinggroup.com/Documents%20and%20Settings/jbiestek/My%20Documents/WakeMed/Tracker/WakeMed%20Tracker%20(from%20CAMC%20Tracker)%20v12.17.4.xls'#$'Project Setup'.$B$4]"</definedName>
    <definedName name="Client" localSheetId="31">"['https://healthcare.huronconsultinggroup.com/Documents%20and%20Settings/jbiestek/My%20Documents/WakeMed/Tracker/WakeMed%20Tracker%20(from%20CAMC%20Tracker)%20v12.17.4.xls'#$'Project Setup'.$B$4]"</definedName>
    <definedName name="Client" localSheetId="34">#REF!</definedName>
    <definedName name="Client">#REF!</definedName>
    <definedName name="CLIENT_NAMES" localSheetId="18">#REF!</definedName>
    <definedName name="CLIENT_NAMES" localSheetId="26">#REF!</definedName>
    <definedName name="CLIENT_NAMES" localSheetId="29">#REF!</definedName>
    <definedName name="CLIENT_NAMES" localSheetId="31">#REF!</definedName>
    <definedName name="CLIENT_NAMES">#REF!</definedName>
    <definedName name="Compare_Group_Override" localSheetId="18">"['https://healthcare.huronconsultinggroup.com/sales/oa/int/tju/Documents/Solution%20Final%20Documents/Labor/Labor%20Analyses/Benchmarking/TJ_Benchmark_File%20with%20additional%20months%20stats.xlsx'#$'Benchmark lookup &amp; Named Ranges'.$B$2:.$B$4]"</definedName>
    <definedName name="Compare_Group_Override" localSheetId="26">"['https://healthcare.huronconsultinggroup.com/sales/oa/int/tju/Documents/Solution%20Final%20Documents/Labor/Labor%20Analyses/Benchmarking/TJ_Benchmark_File%20with%20additional%20months%20stats.xlsx'#$'Benchmark lookup &amp; Named Ranges'.$B$2:.$B$4]"</definedName>
    <definedName name="Compare_Group_Override" localSheetId="29">"['https://healthcare.huronconsultinggroup.com/sales/oa/int/tju/Documents/Solution%20Final%20Documents/Labor/Labor%20Analyses/Benchmarking/TJ_Benchmark_File%20with%20additional%20months%20stats.xlsx'#$'Benchmark lookup &amp; Named Ranges'.$B$2:.$B$4]"</definedName>
    <definedName name="Compare_Group_Override" localSheetId="31">"['https://healthcare.huronconsultinggroup.com/sales/oa/int/tju/Documents/Solution%20Final%20Documents/Labor/Labor%20Analyses/Benchmarking/TJ_Benchmark_File%20with%20additional%20months%20stats.xlsx'#$'Benchmark lookup &amp; Named Ranges'.$B$2:.$B$4]"</definedName>
    <definedName name="Compare_Group_Override" localSheetId="34">#REF!</definedName>
    <definedName name="Compare_Group_Override">#REF!</definedName>
    <definedName name="Compare_Groups" localSheetId="18">"['https://healthcare.huronconsultinggroup.com/sales/oa/int/tju/Documents/Solution%20Final%20Documents/Labor/Labor%20Analyses/Benchmarking/TJ_Benchmark_File%20with%20additional%20months%20stats.xlsx'#$'Benchmark lookup &amp; Named Ranges'.$A$2:.$A$20]"</definedName>
    <definedName name="Compare_Groups" localSheetId="26">"['https://healthcare.huronconsultinggroup.com/sales/oa/int/tju/Documents/Solution%20Final%20Documents/Labor/Labor%20Analyses/Benchmarking/TJ_Benchmark_File%20with%20additional%20months%20stats.xlsx'#$'Benchmark lookup &amp; Named Ranges'.$A$2:.$A$20]"</definedName>
    <definedName name="Compare_Groups" localSheetId="29">"['https://healthcare.huronconsultinggroup.com/sales/oa/int/tju/Documents/Solution%20Final%20Documents/Labor/Labor%20Analyses/Benchmarking/TJ_Benchmark_File%20with%20additional%20months%20stats.xlsx'#$'Benchmark lookup &amp; Named Ranges'.$A$2:.$A$20]"</definedName>
    <definedName name="Compare_Groups" localSheetId="31">"['https://healthcare.huronconsultinggroup.com/sales/oa/int/tju/Documents/Solution%20Final%20Documents/Labor/Labor%20Analyses/Benchmarking/TJ_Benchmark_File%20with%20additional%20months%20stats.xlsx'#$'Benchmark lookup &amp; Named Ranges'.$A$2:.$A$20]"</definedName>
    <definedName name="Compare_Groups" localSheetId="34">#REF!</definedName>
    <definedName name="Compare_Groups">#REF!</definedName>
    <definedName name="ComWt" localSheetId="34">#REF!</definedName>
    <definedName name="ComWt">#REF!</definedName>
    <definedName name="Contents" localSheetId="18">#REF!</definedName>
    <definedName name="Contents" localSheetId="26">#REF!</definedName>
    <definedName name="Contents" localSheetId="29">#REF!</definedName>
    <definedName name="Contents" localSheetId="31">#REF!</definedName>
    <definedName name="Contents">#REF!</definedName>
    <definedName name="Contents_App" localSheetId="18">#REF!</definedName>
    <definedName name="Contents_App" localSheetId="26">#REF!</definedName>
    <definedName name="Contents_App" localSheetId="29">#REF!</definedName>
    <definedName name="Contents_App" localSheetId="31">#REF!</definedName>
    <definedName name="Contents_App">#REF!</definedName>
    <definedName name="Contents_page" localSheetId="18">#REF!</definedName>
    <definedName name="Contents_page" localSheetId="26">#REF!</definedName>
    <definedName name="Contents_page" localSheetId="29">#REF!</definedName>
    <definedName name="Contents_page" localSheetId="31">#REF!</definedName>
    <definedName name="Contents_page">#REF!</definedName>
    <definedName name="Contract">#REF!</definedName>
    <definedName name="Contract_Rates">#REF!</definedName>
    <definedName name="COPY">#REF!</definedName>
    <definedName name="CoreTeam" localSheetId="18">"['https://healthcare.huronconsultinggroup.com/Documents%20and%20Settings/dkatavic/My%20Documents/Memorial%20Hermann%20(MH)/Data%20Trackers/MH%20Master%20Data%20Listing%208.18.10.xlsx'#$Sheet2.$A$2:.$A$7]"</definedName>
    <definedName name="CoreTeam" localSheetId="26">"['https://healthcare.huronconsultinggroup.com/Documents%20and%20Settings/dkatavic/My%20Documents/Memorial%20Hermann%20(MH)/Data%20Trackers/MH%20Master%20Data%20Listing%208.18.10.xlsx'#$Sheet2.$A$2:.$A$7]"</definedName>
    <definedName name="CoreTeam" localSheetId="29">"['https://healthcare.huronconsultinggroup.com/Documents%20and%20Settings/dkatavic/My%20Documents/Memorial%20Hermann%20(MH)/Data%20Trackers/MH%20Master%20Data%20Listing%208.18.10.xlsx'#$Sheet2.$A$2:.$A$7]"</definedName>
    <definedName name="CoreTeam" localSheetId="31">"['https://healthcare.huronconsultinggroup.com/Documents%20and%20Settings/dkatavic/My%20Documents/Memorial%20Hermann%20(MH)/Data%20Trackers/MH%20Master%20Data%20Listing%208.18.10.xlsx'#$Sheet2.$A$2:.$A$7]"</definedName>
    <definedName name="CoreTeam" localSheetId="34">#REF!</definedName>
    <definedName name="CoreTeam">#REF!</definedName>
    <definedName name="COROPERCODE" localSheetId="18">#REF!</definedName>
    <definedName name="COROPERCODE" localSheetId="26">#REF!</definedName>
    <definedName name="COROPERCODE" localSheetId="29">#REF!</definedName>
    <definedName name="COROPERCODE" localSheetId="31">#REF!</definedName>
    <definedName name="COROPERCODE">#REF!</definedName>
    <definedName name="CORPBIVARDL" localSheetId="18">#REF!</definedName>
    <definedName name="CORPBIVARDL" localSheetId="26">#REF!</definedName>
    <definedName name="CORPBIVARDL" localSheetId="29">#REF!</definedName>
    <definedName name="CORPBIVARDL" localSheetId="31">#REF!</definedName>
    <definedName name="CORPBIVARDL">#REF!</definedName>
    <definedName name="CORPDACT" localSheetId="18">#REF!</definedName>
    <definedName name="CORPDACT" localSheetId="26">#REF!</definedName>
    <definedName name="CORPDACT" localSheetId="29">#REF!</definedName>
    <definedName name="CORPDACT" localSheetId="31">#REF!</definedName>
    <definedName name="CORPDACT">#REF!</definedName>
    <definedName name="CORPDVAR">#REF!</definedName>
    <definedName name="CORRECTIONS">#REF!</definedName>
    <definedName name="CORRREVPBO" localSheetId="18">"['file:///D:/CAN_FINA/1%20Bluebook%20Reporting/07mgmt/07mgmt03/Canada/testcanada.xls'#$Lead.$A$2:.$V$31]"</definedName>
    <definedName name="CORRREVPBO" localSheetId="26">"['file:///D:/CAN_FINA/1%20Bluebook%20Reporting/07mgmt/07mgmt03/Canada/testcanada.xls'#$Lead.$A$2:.$V$31]"</definedName>
    <definedName name="CORRREVPBO" localSheetId="29">"['file:///D:/CAN_FINA/1%20Bluebook%20Reporting/07mgmt/07mgmt03/Canada/testcanada.xls'#$Lead.$A$2:.$V$31]"</definedName>
    <definedName name="CORRREVPBO" localSheetId="31">"['file:///D:/CAN_FINA/1%20Bluebook%20Reporting/07mgmt/07mgmt03/Canada/testcanada.xls'#$Lead.$A$2:.$V$31]"</definedName>
    <definedName name="CORRREVPBO" localSheetId="34">#REF!</definedName>
    <definedName name="CORRREVPBO">#REF!</definedName>
    <definedName name="CORRVAR" localSheetId="18">#REF!</definedName>
    <definedName name="CORRVAR" localSheetId="26">#REF!</definedName>
    <definedName name="CORRVAR" localSheetId="29">#REF!</definedName>
    <definedName name="CORRVAR" localSheetId="31">#REF!</definedName>
    <definedName name="CORRVAR">#REF!</definedName>
    <definedName name="CORYTDACT" localSheetId="18">#REF!</definedName>
    <definedName name="CORYTDACT" localSheetId="26">#REF!</definedName>
    <definedName name="CORYTDACT" localSheetId="29">#REF!</definedName>
    <definedName name="CORYTDACT" localSheetId="31">#REF!</definedName>
    <definedName name="CORYTDACT">#REF!</definedName>
    <definedName name="CORYTDVAR" localSheetId="18">#REF!</definedName>
    <definedName name="CORYTDVAR" localSheetId="26">#REF!</definedName>
    <definedName name="CORYTDVAR" localSheetId="29">#REF!</definedName>
    <definedName name="CORYTDVAR" localSheetId="31">#REF!</definedName>
    <definedName name="CORYTDVAR">#REF!</definedName>
    <definedName name="coun" localSheetId="13" hidden="1">{#N/A,#N/A,FALSE,"Assessment";#N/A,#N/A,FALSE,"Staffing";#N/A,#N/A,FALSE,"Hires";#N/A,#N/A,FALSE,"Assumptions"}</definedName>
    <definedName name="coun" localSheetId="15" hidden="1">{#N/A,#N/A,FALSE,"Assessment";#N/A,#N/A,FALSE,"Staffing";#N/A,#N/A,FALSE,"Hires";#N/A,#N/A,FALSE,"Assumptions"}</definedName>
    <definedName name="coun" localSheetId="17" hidden="1">{#N/A,#N/A,FALSE,"Assessment";#N/A,#N/A,FALSE,"Staffing";#N/A,#N/A,FALSE,"Hires";#N/A,#N/A,FALSE,"Assumptions"}</definedName>
    <definedName name="coun" localSheetId="18">"{#N/A;#N/A;FALSE;""Assessment""|#N/A;#N/A;FALSE;""Staffing""|#N/A;#N/A;FALSE;""Hires""|#N/A;#N/A;FALSE;""Assumptions""}"</definedName>
    <definedName name="coun" localSheetId="21" hidden="1">{#N/A,#N/A,FALSE,"Assessment";#N/A,#N/A,FALSE,"Staffing";#N/A,#N/A,FALSE,"Hires";#N/A,#N/A,FALSE,"Assumptions"}</definedName>
    <definedName name="coun" localSheetId="22" hidden="1">{#N/A,#N/A,FALSE,"Assessment";#N/A,#N/A,FALSE,"Staffing";#N/A,#N/A,FALSE,"Hires";#N/A,#N/A,FALSE,"Assumptions"}</definedName>
    <definedName name="coun" localSheetId="24" hidden="1">{#N/A,#N/A,FALSE,"Assessment";#N/A,#N/A,FALSE,"Staffing";#N/A,#N/A,FALSE,"Hires";#N/A,#N/A,FALSE,"Assumptions"}</definedName>
    <definedName name="coun" localSheetId="25" hidden="1">{#N/A,#N/A,FALSE,"Assessment";#N/A,#N/A,FALSE,"Staffing";#N/A,#N/A,FALSE,"Hires";#N/A,#N/A,FALSE,"Assumptions"}</definedName>
    <definedName name="coun" localSheetId="26">"{#N/A;#N/A;FALSE;""Assessment""|#N/A;#N/A;FALSE;""Staffing""|#N/A;#N/A;FALSE;""Hires""|#N/A;#N/A;FALSE;""Assumptions""}"</definedName>
    <definedName name="coun" localSheetId="27" hidden="1">{#N/A,#N/A,FALSE,"Assessment";#N/A,#N/A,FALSE,"Staffing";#N/A,#N/A,FALSE,"Hires";#N/A,#N/A,FALSE,"Assumptions"}</definedName>
    <definedName name="coun" localSheetId="28" hidden="1">{#N/A,#N/A,FALSE,"Assessment";#N/A,#N/A,FALSE,"Staffing";#N/A,#N/A,FALSE,"Hires";#N/A,#N/A,FALSE,"Assumptions"}</definedName>
    <definedName name="coun" localSheetId="29">"{#N/A;#N/A;FALSE;""Assessment""|#N/A;#N/A;FALSE;""Staffing""|#N/A;#N/A;FALSE;""Hires""|#N/A;#N/A;FALSE;""Assumptions""}"</definedName>
    <definedName name="coun" localSheetId="31">"{#N/A;#N/A;FALSE;""Assessment""|#N/A;#N/A;FALSE;""Staffing""|#N/A;#N/A;FALSE;""Hires""|#N/A;#N/A;FALSE;""Assumptions""}"</definedName>
    <definedName name="coun" localSheetId="34" hidden="1">{#N/A,#N/A,FALSE,"Assessment";#N/A,#N/A,FALSE,"Staffing";#N/A,#N/A,FALSE,"Hires";#N/A,#N/A,FALSE,"Assumptions"}</definedName>
    <definedName name="coun" localSheetId="3" hidden="1">{#N/A,#N/A,FALSE,"Assessment";#N/A,#N/A,FALSE,"Staffing";#N/A,#N/A,FALSE,"Hires";#N/A,#N/A,FALSE,"Assumptions"}</definedName>
    <definedName name="coun" hidden="1">{#N/A,#N/A,FALSE,"Assessment";#N/A,#N/A,FALSE,"Staffing";#N/A,#N/A,FALSE,"Hires";#N/A,#N/A,FALSE,"Assumptions"}</definedName>
    <definedName name="COUNT2" localSheetId="13" hidden="1">{#N/A,#N/A,FALSE,"Assessment";#N/A,#N/A,FALSE,"Staffing";#N/A,#N/A,FALSE,"Hires";#N/A,#N/A,FALSE,"Assumptions"}</definedName>
    <definedName name="COUNT2" localSheetId="15" hidden="1">{#N/A,#N/A,FALSE,"Assessment";#N/A,#N/A,FALSE,"Staffing";#N/A,#N/A,FALSE,"Hires";#N/A,#N/A,FALSE,"Assumptions"}</definedName>
    <definedName name="COUNT2" localSheetId="17" hidden="1">{#N/A,#N/A,FALSE,"Assessment";#N/A,#N/A,FALSE,"Staffing";#N/A,#N/A,FALSE,"Hires";#N/A,#N/A,FALSE,"Assumptions"}</definedName>
    <definedName name="COUNT2" localSheetId="18">"{#N/A;#N/A;FALSE;""Assessment""|#N/A;#N/A;FALSE;""Staffing""|#N/A;#N/A;FALSE;""Hires""|#N/A;#N/A;FALSE;""Assumptions""}"</definedName>
    <definedName name="COUNT2" localSheetId="21" hidden="1">{#N/A,#N/A,FALSE,"Assessment";#N/A,#N/A,FALSE,"Staffing";#N/A,#N/A,FALSE,"Hires";#N/A,#N/A,FALSE,"Assumptions"}</definedName>
    <definedName name="COUNT2" localSheetId="22" hidden="1">{#N/A,#N/A,FALSE,"Assessment";#N/A,#N/A,FALSE,"Staffing";#N/A,#N/A,FALSE,"Hires";#N/A,#N/A,FALSE,"Assumptions"}</definedName>
    <definedName name="COUNT2" localSheetId="24" hidden="1">{#N/A,#N/A,FALSE,"Assessment";#N/A,#N/A,FALSE,"Staffing";#N/A,#N/A,FALSE,"Hires";#N/A,#N/A,FALSE,"Assumptions"}</definedName>
    <definedName name="COUNT2" localSheetId="25" hidden="1">{#N/A,#N/A,FALSE,"Assessment";#N/A,#N/A,FALSE,"Staffing";#N/A,#N/A,FALSE,"Hires";#N/A,#N/A,FALSE,"Assumptions"}</definedName>
    <definedName name="COUNT2" localSheetId="26">"{#N/A;#N/A;FALSE;""Assessment""|#N/A;#N/A;FALSE;""Staffing""|#N/A;#N/A;FALSE;""Hires""|#N/A;#N/A;FALSE;""Assumptions""}"</definedName>
    <definedName name="COUNT2" localSheetId="27" hidden="1">{#N/A,#N/A,FALSE,"Assessment";#N/A,#N/A,FALSE,"Staffing";#N/A,#N/A,FALSE,"Hires";#N/A,#N/A,FALSE,"Assumptions"}</definedName>
    <definedName name="COUNT2" localSheetId="28" hidden="1">{#N/A,#N/A,FALSE,"Assessment";#N/A,#N/A,FALSE,"Staffing";#N/A,#N/A,FALSE,"Hires";#N/A,#N/A,FALSE,"Assumptions"}</definedName>
    <definedName name="COUNT2" localSheetId="29">"{#N/A;#N/A;FALSE;""Assessment""|#N/A;#N/A;FALSE;""Staffing""|#N/A;#N/A;FALSE;""Hires""|#N/A;#N/A;FALSE;""Assumptions""}"</definedName>
    <definedName name="COUNT2" localSheetId="31">"{#N/A;#N/A;FALSE;""Assessment""|#N/A;#N/A;FALSE;""Staffing""|#N/A;#N/A;FALSE;""Hires""|#N/A;#N/A;FALSE;""Assumptions""}"</definedName>
    <definedName name="COUNT2" localSheetId="34" hidden="1">{#N/A,#N/A,FALSE,"Assessment";#N/A,#N/A,FALSE,"Staffing";#N/A,#N/A,FALSE,"Hires";#N/A,#N/A,FALSE,"Assumptions"}</definedName>
    <definedName name="COUNT2" localSheetId="3" hidden="1">{#N/A,#N/A,FALSE,"Assessment";#N/A,#N/A,FALSE,"Staffing";#N/A,#N/A,FALSE,"Hires";#N/A,#N/A,FALSE,"Assumptions"}</definedName>
    <definedName name="COUNT2" hidden="1">{#N/A,#N/A,FALSE,"Assessment";#N/A,#N/A,FALSE,"Staffing";#N/A,#N/A,FALSE,"Hires";#N/A,#N/A,FALSE,"Assumptions"}</definedName>
    <definedName name="Cover_page" localSheetId="18">#REF!</definedName>
    <definedName name="Cover_page" localSheetId="26">#REF!</definedName>
    <definedName name="Cover_page" localSheetId="29">#REF!</definedName>
    <definedName name="Cover_page" localSheetId="31">#REF!</definedName>
    <definedName name="Cover_page" localSheetId="34">#REF!</definedName>
    <definedName name="Cover_page">#REF!</definedName>
    <definedName name="cr_082102_frh_productivity_skill_mix_data" localSheetId="18">#REF!</definedName>
    <definedName name="cr_082102_frh_productivity_skill_mix_data" localSheetId="26">#REF!</definedName>
    <definedName name="cr_082102_frh_productivity_skill_mix_data" localSheetId="29">#REF!</definedName>
    <definedName name="cr_082102_frh_productivity_skill_mix_data" localSheetId="31">#REF!</definedName>
    <definedName name="cr_082102_frh_productivity_skill_mix_data">#REF!</definedName>
    <definedName name="_xlnm.Criteria">#REF!</definedName>
    <definedName name="csDesignMode">1</definedName>
    <definedName name="Cum.Interest" localSheetId="26">IF(#REF!&lt;&gt;"",#REF!+#REF!,"")</definedName>
    <definedName name="Cum.Interest" localSheetId="28">IF(#REF!&lt;&gt;"",#REF!+#REF!,"")</definedName>
    <definedName name="Cum.Interest" localSheetId="34">IF(#REF!&lt;&gt;"",#REF!+#REF!,"")</definedName>
    <definedName name="Cum.Interest">IF(#REF!&lt;&gt;"",#REF!+#REF!,"")</definedName>
    <definedName name="Cum_interest" localSheetId="26">IF(#REF!&lt;&gt;"",#REF!+#REF!,"")</definedName>
    <definedName name="Cum_interest" localSheetId="28">IF(#REF!&lt;&gt;"",#REF!+#REF!,"")</definedName>
    <definedName name="Cum_interest" localSheetId="34">IF(#REF!&lt;&gt;"",#REF!+#REF!,"")</definedName>
    <definedName name="Cum_interest">IF(#REF!&lt;&gt;"",#REF!+#REF!,"")</definedName>
    <definedName name="cumfc" localSheetId="18">#REF!</definedName>
    <definedName name="cumfc" localSheetId="26">#REF!</definedName>
    <definedName name="cumfc" localSheetId="29">#REF!</definedName>
    <definedName name="cumfc" localSheetId="31">#REF!</definedName>
    <definedName name="cumfc">#REF!</definedName>
    <definedName name="CurrencyRange" localSheetId="18">"[21]variables!#ref!"</definedName>
    <definedName name="CurrencyRange" localSheetId="26">"[21]variables!#ref!"</definedName>
    <definedName name="CurrencyRange" localSheetId="28">#REF!</definedName>
    <definedName name="CurrencyRange" localSheetId="29">"[21]variables!#ref!"</definedName>
    <definedName name="CurrencyRange" localSheetId="31">"[21]variables!#ref!"</definedName>
    <definedName name="CurrencyRange" localSheetId="34">#REF!</definedName>
    <definedName name="CurrencyRange">#REF!</definedName>
    <definedName name="CURRENT" localSheetId="28">#REF!</definedName>
    <definedName name="CURRENT" localSheetId="34">#REF!</definedName>
    <definedName name="CURRENT">#REF!</definedName>
    <definedName name="Current_Zoom" localSheetId="28">#REF!</definedName>
    <definedName name="Current_Zoom" localSheetId="34">#REF!</definedName>
    <definedName name="Current_Zoom">#REF!</definedName>
    <definedName name="Customer_Name" localSheetId="34">#REF!</definedName>
    <definedName name="Customer_Name">#REF!</definedName>
    <definedName name="CUSTOMIZATION" localSheetId="13"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15"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17"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18"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1"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2"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4"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5"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6"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7"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8"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29"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30"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31"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34"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localSheetId="3"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CUSTOMIZATION"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d" localSheetId="13"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15"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17"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18"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1"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2"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4"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5"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6"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7"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8"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29"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31"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34"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localSheetId="3"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data" localSheetId="15" hidden="1">#REF!</definedName>
    <definedName name="data" localSheetId="18">#REF!</definedName>
    <definedName name="data" localSheetId="22" hidden="1">#REF!</definedName>
    <definedName name="data" localSheetId="24" hidden="1">#REF!</definedName>
    <definedName name="data" localSheetId="25" hidden="1">#REF!</definedName>
    <definedName name="data" localSheetId="26">#REF!</definedName>
    <definedName name="data" localSheetId="27" hidden="1">#REF!</definedName>
    <definedName name="data" localSheetId="28" hidden="1">#REF!</definedName>
    <definedName name="data" localSheetId="29">#REF!</definedName>
    <definedName name="data" localSheetId="31">#REF!</definedName>
    <definedName name="data" hidden="1">#REF!</definedName>
    <definedName name="DataTemplate1" localSheetId="18">#REF!</definedName>
    <definedName name="DataTemplate1" localSheetId="26">#REF!</definedName>
    <definedName name="DataTemplate1" localSheetId="29">#REF!</definedName>
    <definedName name="DataTemplate1" localSheetId="31">#REF!</definedName>
    <definedName name="DataTemplate1">#REF!</definedName>
    <definedName name="Date" localSheetId="18">"['file:///D:/CORPFIN/~BY%20TOPIC%20-%20CURRENT/ManAccs06/P2%202006/Flash/Flash%20-%20V4.0%20-%202005-12-21%20ADS%20PB%20V6%20reformat.xls'#$'Cover Page - New'.$K$40]"</definedName>
    <definedName name="Date" localSheetId="26">"['file:///D:/CORPFIN/~BY%20TOPIC%20-%20CURRENT/ManAccs06/P2%202006/Flash/Flash%20-%20V4.0%20-%202005-12-21%20ADS%20PB%20V6%20reformat.xls'#$'Cover Page - New'.$K$40]"</definedName>
    <definedName name="Date" localSheetId="29">"['file:///D:/CORPFIN/~BY%20TOPIC%20-%20CURRENT/ManAccs06/P2%202006/Flash/Flash%20-%20V4.0%20-%202005-12-21%20ADS%20PB%20V6%20reformat.xls'#$'Cover Page - New'.$K$40]"</definedName>
    <definedName name="Date" localSheetId="31">"['file:///D:/CORPFIN/~BY%20TOPIC%20-%20CURRENT/ManAccs06/P2%202006/Flash/Flash%20-%20V4.0%20-%202005-12-21%20ADS%20PB%20V6%20reformat.xls'#$'Cover Page - New'.$K$40]"</definedName>
    <definedName name="Date" localSheetId="34">#REF!</definedName>
    <definedName name="Date">#REF!</definedName>
    <definedName name="dd" localSheetId="13" hidden="1">{#N/A,#N/A,FALSE,"Assessment";#N/A,#N/A,FALSE,"Staffing";#N/A,#N/A,FALSE,"Hires";#N/A,#N/A,FALSE,"Assumptions"}</definedName>
    <definedName name="dd" localSheetId="15" hidden="1">{#N/A,#N/A,FALSE,"Assessment";#N/A,#N/A,FALSE,"Staffing";#N/A,#N/A,FALSE,"Hires";#N/A,#N/A,FALSE,"Assumptions"}</definedName>
    <definedName name="dd" localSheetId="17" hidden="1">{#N/A,#N/A,FALSE,"Assessment";#N/A,#N/A,FALSE,"Staffing";#N/A,#N/A,FALSE,"Hires";#N/A,#N/A,FALSE,"Assumptions"}</definedName>
    <definedName name="dd" localSheetId="18">"{#N/A;#N/A;FALSE;""Assessment""|#N/A;#N/A;FALSE;""Staffing""|#N/A;#N/A;FALSE;""Hires""|#N/A;#N/A;FALSE;""Assumptions""}"</definedName>
    <definedName name="dd" localSheetId="21" hidden="1">{#N/A,#N/A,FALSE,"Assessment";#N/A,#N/A,FALSE,"Staffing";#N/A,#N/A,FALSE,"Hires";#N/A,#N/A,FALSE,"Assumptions"}</definedName>
    <definedName name="dd" localSheetId="22" hidden="1">{#N/A,#N/A,FALSE,"Assessment";#N/A,#N/A,FALSE,"Staffing";#N/A,#N/A,FALSE,"Hires";#N/A,#N/A,FALSE,"Assumptions"}</definedName>
    <definedName name="dd" localSheetId="24" hidden="1">{#N/A,#N/A,FALSE,"Assessment";#N/A,#N/A,FALSE,"Staffing";#N/A,#N/A,FALSE,"Hires";#N/A,#N/A,FALSE,"Assumptions"}</definedName>
    <definedName name="dd" localSheetId="25" hidden="1">{#N/A,#N/A,FALSE,"Assessment";#N/A,#N/A,FALSE,"Staffing";#N/A,#N/A,FALSE,"Hires";#N/A,#N/A,FALSE,"Assumptions"}</definedName>
    <definedName name="dd" localSheetId="26">"{#N/A;#N/A;FALSE;""Assessment""|#N/A;#N/A;FALSE;""Staffing""|#N/A;#N/A;FALSE;""Hires""|#N/A;#N/A;FALSE;""Assumptions""}"</definedName>
    <definedName name="dd" localSheetId="27" hidden="1">{#N/A,#N/A,FALSE,"Assessment";#N/A,#N/A,FALSE,"Staffing";#N/A,#N/A,FALSE,"Hires";#N/A,#N/A,FALSE,"Assumptions"}</definedName>
    <definedName name="dd" localSheetId="28" hidden="1">{#N/A,#N/A,FALSE,"Assessment";#N/A,#N/A,FALSE,"Staffing";#N/A,#N/A,FALSE,"Hires";#N/A,#N/A,FALSE,"Assumptions"}</definedName>
    <definedName name="dd" localSheetId="29">"{#N/A;#N/A;FALSE;""Assessment""|#N/A;#N/A;FALSE;""Staffing""|#N/A;#N/A;FALSE;""Hires""|#N/A;#N/A;FALSE;""Assumptions""}"</definedName>
    <definedName name="dd" localSheetId="31">"{#N/A;#N/A;FALSE;""Assessment""|#N/A;#N/A;FALSE;""Staffing""|#N/A;#N/A;FALSE;""Hires""|#N/A;#N/A;FALSE;""Assumptions""}"</definedName>
    <definedName name="dd" localSheetId="34" hidden="1">{#N/A,#N/A,FALSE,"Assessment";#N/A,#N/A,FALSE,"Staffing";#N/A,#N/A,FALSE,"Hires";#N/A,#N/A,FALSE,"Assumptions"}</definedName>
    <definedName name="dd" localSheetId="3" hidden="1">{#N/A,#N/A,FALSE,"Assessment";#N/A,#N/A,FALSE,"Staffing";#N/A,#N/A,FALSE,"Hires";#N/A,#N/A,FALSE,"Assumptions"}</definedName>
    <definedName name="dd" hidden="1">{#N/A,#N/A,FALSE,"Assessment";#N/A,#N/A,FALSE,"Staffing";#N/A,#N/A,FALSE,"Hires";#N/A,#N/A,FALSE,"Assumptions"}</definedName>
    <definedName name="Department_Series" localSheetId="18">"['https://healthcare.huronconsultinggroup.com/sales/oa/int/tju/Documents/Solution%20Final%20Documents/Labor/Labor%20Analyses/Benchmarking/TJ_Benchmark_File%20with%20additional%20months%20stats.xlsx'#$'Mapping Named Ranges'.$A$3:.$A$38]"</definedName>
    <definedName name="Department_Series" localSheetId="26">"['https://healthcare.huronconsultinggroup.com/sales/oa/int/tju/Documents/Solution%20Final%20Documents/Labor/Labor%20Analyses/Benchmarking/TJ_Benchmark_File%20with%20additional%20months%20stats.xlsx'#$'Mapping Named Ranges'.$A$3:.$A$38]"</definedName>
    <definedName name="Department_Series" localSheetId="29">"['https://healthcare.huronconsultinggroup.com/sales/oa/int/tju/Documents/Solution%20Final%20Documents/Labor/Labor%20Analyses/Benchmarking/TJ_Benchmark_File%20with%20additional%20months%20stats.xlsx'#$'Mapping Named Ranges'.$A$3:.$A$38]"</definedName>
    <definedName name="Department_Series" localSheetId="31">"['https://healthcare.huronconsultinggroup.com/sales/oa/int/tju/Documents/Solution%20Final%20Documents/Labor/Labor%20Analyses/Benchmarking/TJ_Benchmark_File%20with%20additional%20months%20stats.xlsx'#$'Mapping Named Ranges'.$A$3:.$A$38]"</definedName>
    <definedName name="Department_Series" localSheetId="34">#REF!</definedName>
    <definedName name="Department_Series">#REF!</definedName>
    <definedName name="Dept_Count_Range" localSheetId="18">"['https://healthcare.huronconsultinggroup.com/Users/ssims/Documents/2014/Froedtert/SIP/Froedtert%20SIP%20Master%20Rollup.xlsx'#$Setup_Page_HIDE_LOCK_WHEN_DONE.$B$5:.$G$5]"</definedName>
    <definedName name="Dept_Count_Range" localSheetId="26">"['https://healthcare.huronconsultinggroup.com/Users/ssims/Documents/2014/Froedtert/SIP/Froedtert%20SIP%20Master%20Rollup.xlsx'#$Setup_Page_HIDE_LOCK_WHEN_DONE.$B$5:.$G$5]"</definedName>
    <definedName name="Dept_Count_Range" localSheetId="29">"['https://healthcare.huronconsultinggroup.com/Users/ssims/Documents/2014/Froedtert/SIP/Froedtert%20SIP%20Master%20Rollup.xlsx'#$Setup_Page_HIDE_LOCK_WHEN_DONE.$B$5:.$G$5]"</definedName>
    <definedName name="Dept_Count_Range" localSheetId="31">"['https://healthcare.huronconsultinggroup.com/Users/ssims/Documents/2014/Froedtert/SIP/Froedtert%20SIP%20Master%20Rollup.xlsx'#$Setup_Page_HIDE_LOCK_WHEN_DONE.$B$5:.$G$5]"</definedName>
    <definedName name="Dept_Count_Range" localSheetId="34">#REF!</definedName>
    <definedName name="Dept_Count_Range">#REF!</definedName>
    <definedName name="Dept_Count_Start" localSheetId="18">"['https://healthcare.huronconsultinggroup.com/Users/ssims/Documents/2014/Froedtert/SIP/Froedtert%20SIP%20Master%20Rollup.xlsx'#$Setup_Page_HIDE_LOCK_WHEN_DONE.$G$5]"</definedName>
    <definedName name="Dept_Count_Start" localSheetId="26">"['https://healthcare.huronconsultinggroup.com/Users/ssims/Documents/2014/Froedtert/SIP/Froedtert%20SIP%20Master%20Rollup.xlsx'#$Setup_Page_HIDE_LOCK_WHEN_DONE.$G$5]"</definedName>
    <definedName name="Dept_Count_Start" localSheetId="29">"['https://healthcare.huronconsultinggroup.com/Users/ssims/Documents/2014/Froedtert/SIP/Froedtert%20SIP%20Master%20Rollup.xlsx'#$Setup_Page_HIDE_LOCK_WHEN_DONE.$G$5]"</definedName>
    <definedName name="Dept_Count_Start" localSheetId="31">"['https://healthcare.huronconsultinggroup.com/Users/ssims/Documents/2014/Froedtert/SIP/Froedtert%20SIP%20Master%20Rollup.xlsx'#$Setup_Page_HIDE_LOCK_WHEN_DONE.$G$5]"</definedName>
    <definedName name="Dept_Count_Start" localSheetId="34">#REF!</definedName>
    <definedName name="Dept_Count_Start">#REF!</definedName>
    <definedName name="Dept_Description_Lookup" localSheetId="18">"['https://healthcare.huronconsultinggroup.com/Users/ssims/Documents/2014/Froedtert/SIP/Froedtert%20SIP%20Master%20Rollup.xlsx'#$Setup_Page_HIDE_LOCK_WHEN_DONE.$A$5:.$G$5]"</definedName>
    <definedName name="Dept_Description_Lookup" localSheetId="26">"['https://healthcare.huronconsultinggroup.com/Users/ssims/Documents/2014/Froedtert/SIP/Froedtert%20SIP%20Master%20Rollup.xlsx'#$Setup_Page_HIDE_LOCK_WHEN_DONE.$A$5:.$G$5]"</definedName>
    <definedName name="Dept_Description_Lookup" localSheetId="29">"['https://healthcare.huronconsultinggroup.com/Users/ssims/Documents/2014/Froedtert/SIP/Froedtert%20SIP%20Master%20Rollup.xlsx'#$Setup_Page_HIDE_LOCK_WHEN_DONE.$A$5:.$G$5]"</definedName>
    <definedName name="Dept_Description_Lookup" localSheetId="31">"['https://healthcare.huronconsultinggroup.com/Users/ssims/Documents/2014/Froedtert/SIP/Froedtert%20SIP%20Master%20Rollup.xlsx'#$Setup_Page_HIDE_LOCK_WHEN_DONE.$A$5:.$G$5]"</definedName>
    <definedName name="Dept_Description_Lookup" localSheetId="34">#REF!</definedName>
    <definedName name="Dept_Description_Lookup">#REF!</definedName>
    <definedName name="Dept_Description_Start" localSheetId="18">"['https://healthcare.huronconsultinggroup.com/Users/ssims/Documents/2014/Froedtert/SIP/Froedtert%20SIP%20Master%20Rollup.xlsx'#$Setup_Page_HIDE_LOCK_WHEN_DONE.$D$5]"</definedName>
    <definedName name="Dept_Description_Start" localSheetId="26">"['https://healthcare.huronconsultinggroup.com/Users/ssims/Documents/2014/Froedtert/SIP/Froedtert%20SIP%20Master%20Rollup.xlsx'#$Setup_Page_HIDE_LOCK_WHEN_DONE.$D$5]"</definedName>
    <definedName name="Dept_Description_Start" localSheetId="29">"['https://healthcare.huronconsultinggroup.com/Users/ssims/Documents/2014/Froedtert/SIP/Froedtert%20SIP%20Master%20Rollup.xlsx'#$Setup_Page_HIDE_LOCK_WHEN_DONE.$D$5]"</definedName>
    <definedName name="Dept_Description_Start" localSheetId="31">"['https://healthcare.huronconsultinggroup.com/Users/ssims/Documents/2014/Froedtert/SIP/Froedtert%20SIP%20Master%20Rollup.xlsx'#$Setup_Page_HIDE_LOCK_WHEN_DONE.$D$5]"</definedName>
    <definedName name="Dept_Description_Start" localSheetId="34">#REF!</definedName>
    <definedName name="Dept_Description_Start">#REF!</definedName>
    <definedName name="Dept_Details_Lookup" localSheetId="18">"['https://healthcare.huronconsultinggroup.com/Users/ssims/Documents/2014/Froedtert/SIP/Froedtert%20SIP%20Master%20Rollup.xlsx'#$Setup_Page_HIDE_LOCK_WHEN_DONE.$A$5:.$G$460]"</definedName>
    <definedName name="Dept_Details_Lookup" localSheetId="26">"['https://healthcare.huronconsultinggroup.com/Users/ssims/Documents/2014/Froedtert/SIP/Froedtert%20SIP%20Master%20Rollup.xlsx'#$Setup_Page_HIDE_LOCK_WHEN_DONE.$A$5:.$G$460]"</definedName>
    <definedName name="Dept_Details_Lookup" localSheetId="29">"['https://healthcare.huronconsultinggroup.com/Users/ssims/Documents/2014/Froedtert/SIP/Froedtert%20SIP%20Master%20Rollup.xlsx'#$Setup_Page_HIDE_LOCK_WHEN_DONE.$A$5:.$G$460]"</definedName>
    <definedName name="Dept_Details_Lookup" localSheetId="31">"['https://healthcare.huronconsultinggroup.com/Users/ssims/Documents/2014/Froedtert/SIP/Froedtert%20SIP%20Master%20Rollup.xlsx'#$Setup_Page_HIDE_LOCK_WHEN_DONE.$A$5:.$G$460]"</definedName>
    <definedName name="Dept_Details_Lookup" localSheetId="34">#REF!</definedName>
    <definedName name="Dept_Details_Lookup">#REF!</definedName>
    <definedName name="Dept_Number_Range" localSheetId="18">"['https://healthcare.huronconsultinggroup.com/Users/ssims/Documents/2014/Froedtert/SIP/Froedtert%20SIP%20Master%20Rollup.xlsx'#$Setup_Page_HIDE_LOCK_WHEN_DONE.$B$5:.$G$460]"</definedName>
    <definedName name="Dept_Number_Range" localSheetId="26">"['https://healthcare.huronconsultinggroup.com/Users/ssims/Documents/2014/Froedtert/SIP/Froedtert%20SIP%20Master%20Rollup.xlsx'#$Setup_Page_HIDE_LOCK_WHEN_DONE.$B$5:.$G$460]"</definedName>
    <definedName name="Dept_Number_Range" localSheetId="29">"['https://healthcare.huronconsultinggroup.com/Users/ssims/Documents/2014/Froedtert/SIP/Froedtert%20SIP%20Master%20Rollup.xlsx'#$Setup_Page_HIDE_LOCK_WHEN_DONE.$B$5:.$G$460]"</definedName>
    <definedName name="Dept_Number_Range" localSheetId="31">"['https://healthcare.huronconsultinggroup.com/Users/ssims/Documents/2014/Froedtert/SIP/Froedtert%20SIP%20Master%20Rollup.xlsx'#$Setup_Page_HIDE_LOCK_WHEN_DONE.$B$5:.$G$460]"</definedName>
    <definedName name="Dept_Number_Range" localSheetId="34">#REF!</definedName>
    <definedName name="Dept_Number_Range">#REF!</definedName>
    <definedName name="Dept_Number_Start" localSheetId="18">"['https://healthcare.huronconsultinggroup.com/Users/ssims/Documents/2014/Froedtert/SIP/Froedtert%20SIP%20Master%20Rollup.xlsx'#$Setup_Page_HIDE_LOCK_WHEN_DONE.$C$5]"</definedName>
    <definedName name="Dept_Number_Start" localSheetId="26">"['https://healthcare.huronconsultinggroup.com/Users/ssims/Documents/2014/Froedtert/SIP/Froedtert%20SIP%20Master%20Rollup.xlsx'#$Setup_Page_HIDE_LOCK_WHEN_DONE.$C$5]"</definedName>
    <definedName name="Dept_Number_Start" localSheetId="29">"['https://healthcare.huronconsultinggroup.com/Users/ssims/Documents/2014/Froedtert/SIP/Froedtert%20SIP%20Master%20Rollup.xlsx'#$Setup_Page_HIDE_LOCK_WHEN_DONE.$C$5]"</definedName>
    <definedName name="Dept_Number_Start" localSheetId="31">"['https://healthcare.huronconsultinggroup.com/Users/ssims/Documents/2014/Froedtert/SIP/Froedtert%20SIP%20Master%20Rollup.xlsx'#$Setup_Page_HIDE_LOCK_WHEN_DONE.$C$5]"</definedName>
    <definedName name="Dept_Number_Start" localSheetId="34">#REF!</definedName>
    <definedName name="Dept_Number_Start">#REF!</definedName>
    <definedName name="dfadf" localSheetId="13" hidden="1">{"report102",#N/A,FALSE,"102"}</definedName>
    <definedName name="dfadf" localSheetId="15" hidden="1">{"report102",#N/A,FALSE,"102"}</definedName>
    <definedName name="dfadf" localSheetId="17" hidden="1">{"report102",#N/A,FALSE,"102"}</definedName>
    <definedName name="dfadf" localSheetId="18">"{""report102"";#N/A;FALSE;""102""}"</definedName>
    <definedName name="dfadf" localSheetId="21" hidden="1">{"report102",#N/A,FALSE,"102"}</definedName>
    <definedName name="dfadf" localSheetId="22" hidden="1">{"report102",#N/A,FALSE,"102"}</definedName>
    <definedName name="dfadf" localSheetId="24" hidden="1">{"report102",#N/A,FALSE,"102"}</definedName>
    <definedName name="dfadf" localSheetId="25" hidden="1">{"report102",#N/A,FALSE,"102"}</definedName>
    <definedName name="dfadf" localSheetId="26">"{""report102"";#N/A;FALSE;""102""}"</definedName>
    <definedName name="dfadf" localSheetId="27" hidden="1">{"report102",#N/A,FALSE,"102"}</definedName>
    <definedName name="dfadf" localSheetId="28" hidden="1">{"report102",#N/A,FALSE,"102"}</definedName>
    <definedName name="dfadf" localSheetId="29">"{""report102"";#N/A;FALSE;""102""}"</definedName>
    <definedName name="dfadf" localSheetId="31">"{""report102"";#N/A;FALSE;""102""}"</definedName>
    <definedName name="dfadf" localSheetId="34" hidden="1">{"report102",#N/A,FALSE,"102"}</definedName>
    <definedName name="dfadf" localSheetId="3" hidden="1">{"report102",#N/A,FALSE,"102"}</definedName>
    <definedName name="dfadf" hidden="1">{"report102",#N/A,FALSE,"102"}</definedName>
    <definedName name="dfasfdsafds" localSheetId="18">#REF!</definedName>
    <definedName name="dfasfdsafds" localSheetId="26">#REF!</definedName>
    <definedName name="dfasfdsafds" localSheetId="29">#REF!</definedName>
    <definedName name="dfasfdsafds" localSheetId="31">#REF!</definedName>
    <definedName name="dfasfdsafds" localSheetId="34">#REF!</definedName>
    <definedName name="dfasfdsafds">#REF!</definedName>
    <definedName name="dfd" localSheetId="15" hidden="1">#REF!</definedName>
    <definedName name="dfd" localSheetId="18">#REF!</definedName>
    <definedName name="dfd" localSheetId="22" hidden="1">#REF!</definedName>
    <definedName name="dfd" localSheetId="24" hidden="1">#REF!</definedName>
    <definedName name="dfd" localSheetId="26">#REF!</definedName>
    <definedName name="dfd" localSheetId="27" hidden="1">#REF!</definedName>
    <definedName name="dfd" localSheetId="28" hidden="1">#REF!</definedName>
    <definedName name="dfd" localSheetId="29">#REF!</definedName>
    <definedName name="dfd" localSheetId="31">#REF!</definedName>
    <definedName name="dfd" hidden="1">#REF!</definedName>
    <definedName name="DIRECT" localSheetId="18">#REF!</definedName>
    <definedName name="DIRECT" localSheetId="26">#REF!</definedName>
    <definedName name="DIRECT" localSheetId="29">#REF!</definedName>
    <definedName name="DIRECT" localSheetId="31">#REF!</definedName>
    <definedName name="DIRECT">#REF!</definedName>
    <definedName name="Direct1" localSheetId="34">#REF!</definedName>
    <definedName name="Direct1">#REF!</definedName>
    <definedName name="dkibid" localSheetId="13" hidden="1">{"REPORT101",#N/A,FALSE,"101 &amp; 111"}</definedName>
    <definedName name="dkibid" localSheetId="15" hidden="1">{"REPORT101",#N/A,FALSE,"101 &amp; 111"}</definedName>
    <definedName name="dkibid" localSheetId="17" hidden="1">{"REPORT101",#N/A,FALSE,"101 &amp; 111"}</definedName>
    <definedName name="dkibid" localSheetId="18">"{""REPORT101"";#N/A;FALSE;""101 &amp; 111""}"</definedName>
    <definedName name="dkibid" localSheetId="21" hidden="1">{"REPORT101",#N/A,FALSE,"101 &amp; 111"}</definedName>
    <definedName name="dkibid" localSheetId="22" hidden="1">{"REPORT101",#N/A,FALSE,"101 &amp; 111"}</definedName>
    <definedName name="dkibid" localSheetId="24" hidden="1">{"REPORT101",#N/A,FALSE,"101 &amp; 111"}</definedName>
    <definedName name="dkibid" localSheetId="25" hidden="1">{"REPORT101",#N/A,FALSE,"101 &amp; 111"}</definedName>
    <definedName name="dkibid" localSheetId="26">"{""REPORT101"";#N/A;FALSE;""101 &amp; 111""}"</definedName>
    <definedName name="dkibid" localSheetId="27" hidden="1">{"REPORT101",#N/A,FALSE,"101 &amp; 111"}</definedName>
    <definedName name="dkibid" localSheetId="28" hidden="1">{"REPORT101",#N/A,FALSE,"101 &amp; 111"}</definedName>
    <definedName name="dkibid" localSheetId="29">"{""REPORT101"";#N/A;FALSE;""101 &amp; 111""}"</definedName>
    <definedName name="dkibid" localSheetId="31">"{""REPORT101"";#N/A;FALSE;""101 &amp; 111""}"</definedName>
    <definedName name="dkibid" localSheetId="34" hidden="1">{"REPORT101",#N/A,FALSE,"101 &amp; 111"}</definedName>
    <definedName name="dkibid" localSheetId="3" hidden="1">{"REPORT101",#N/A,FALSE,"101 &amp; 111"}</definedName>
    <definedName name="dkibid" hidden="1">{"REPORT101",#N/A,FALSE,"101 &amp; 111"}</definedName>
    <definedName name="DM" localSheetId="18">"[23]sheet1!#ref!"</definedName>
    <definedName name="DM" localSheetId="26">"[23]sheet1!#ref!"</definedName>
    <definedName name="DM" localSheetId="28">#REF!</definedName>
    <definedName name="DM" localSheetId="29">"[23]sheet1!#ref!"</definedName>
    <definedName name="DM" localSheetId="31">"[23]sheet1!#ref!"</definedName>
    <definedName name="DM" localSheetId="34">#REF!</definedName>
    <definedName name="DM">#REF!</definedName>
    <definedName name="Document_Type" localSheetId="28">#REF!</definedName>
    <definedName name="Document_Type" localSheetId="34">#REF!</definedName>
    <definedName name="Document_Type">#REF!</definedName>
    <definedName name="DPA" localSheetId="18">#REF!</definedName>
    <definedName name="DPA" localSheetId="26">#REF!</definedName>
    <definedName name="DPA" localSheetId="29">#REF!</definedName>
    <definedName name="DPA" localSheetId="31">#REF!</definedName>
    <definedName name="DPA">#REF!</definedName>
    <definedName name="DPAC" localSheetId="18">#REF!</definedName>
    <definedName name="DPAC" localSheetId="26">#REF!</definedName>
    <definedName name="DPAC" localSheetId="29">#REF!</definedName>
    <definedName name="DPAC" localSheetId="31">#REF!</definedName>
    <definedName name="DPAC">#REF!</definedName>
    <definedName name="Draft" localSheetId="18">#REF!</definedName>
    <definedName name="Draft" localSheetId="26">#REF!</definedName>
    <definedName name="Draft" localSheetId="29">#REF!</definedName>
    <definedName name="Draft" localSheetId="31">#REF!</definedName>
    <definedName name="Draft">#REF!</definedName>
    <definedName name="Draft_version">#REF!</definedName>
    <definedName name="dude" localSheetId="13" hidden="1">{"'Server Configuration'!$A$1:$DB$281"}</definedName>
    <definedName name="dude" localSheetId="15" hidden="1">{"'Server Configuration'!$A$1:$DB$281"}</definedName>
    <definedName name="dude" localSheetId="17" hidden="1">{"'Server Configuration'!$A$1:$DB$281"}</definedName>
    <definedName name="dude" localSheetId="18" hidden="1">{"'Server Configuration'!$A$1:$DB$281"}</definedName>
    <definedName name="dude" localSheetId="21" hidden="1">{"'Server Configuration'!$A$1:$DB$281"}</definedName>
    <definedName name="dude" localSheetId="22" hidden="1">{"'Server Configuration'!$A$1:$DB$281"}</definedName>
    <definedName name="dude" localSheetId="24" hidden="1">{"'Server Configuration'!$A$1:$DB$281"}</definedName>
    <definedName name="dude" localSheetId="25" hidden="1">{"'Server Configuration'!$A$1:$DB$281"}</definedName>
    <definedName name="dude" localSheetId="26" hidden="1">{"'Server Configuration'!$A$1:$DB$281"}</definedName>
    <definedName name="dude" localSheetId="27" hidden="1">{"'Server Configuration'!$A$1:$DB$281"}</definedName>
    <definedName name="dude" localSheetId="28" hidden="1">{"'Server Configuration'!$A$1:$DB$281"}</definedName>
    <definedName name="dude" localSheetId="29" hidden="1">{"'Server Configuration'!$A$1:$DB$281"}</definedName>
    <definedName name="dude" localSheetId="31" hidden="1">{"'Server Configuration'!$A$1:$DB$281"}</definedName>
    <definedName name="dude" localSheetId="34" hidden="1">{"'Server Configuration'!$A$1:$DB$281"}</definedName>
    <definedName name="dude" localSheetId="3" hidden="1">{"'Server Configuration'!$A$1:$DB$281"}</definedName>
    <definedName name="dude" hidden="1">{"'Server Configuration'!$A$1:$DB$281"}</definedName>
    <definedName name="DV" localSheetId="18">"[5]sumold!#ref!"</definedName>
    <definedName name="DV" localSheetId="25" hidden="1">#REF!</definedName>
    <definedName name="DV" localSheetId="26">"[5]sumold!#ref!"</definedName>
    <definedName name="DV" localSheetId="28" hidden="1">#REF!</definedName>
    <definedName name="DV" localSheetId="29">"[5]sumold!#ref!"</definedName>
    <definedName name="DV" localSheetId="31">"[5]sumold!#ref!"</definedName>
    <definedName name="DV" localSheetId="34" hidden="1">#REF!</definedName>
    <definedName name="DV" hidden="1">#REF!</definedName>
    <definedName name="EastMissBranch" localSheetId="18">"['file:///D:/CAN_FINA/1%20Bluebook%20Reporting/07mgmt/07mgmt03/Canteen/Testcanteen.xls'#$'VBranch 1'.$D$109:.$R$25315]"</definedName>
    <definedName name="EastMissBranch" localSheetId="26">"['file:///D:/CAN_FINA/1%20Bluebook%20Reporting/07mgmt/07mgmt03/Canteen/Testcanteen.xls'#$'VBranch 1'.$D$109:.$R$25315]"</definedName>
    <definedName name="EastMissBranch" localSheetId="29">"['file:///D:/CAN_FINA/1%20Bluebook%20Reporting/07mgmt/07mgmt03/Canteen/Testcanteen.xls'#$'VBranch 1'.$D$109:.$R$25315]"</definedName>
    <definedName name="EastMissBranch" localSheetId="31">"['file:///D:/CAN_FINA/1%20Bluebook%20Reporting/07mgmt/07mgmt03/Canteen/Testcanteen.xls'#$'VBranch 1'.$D$109:.$R$25315]"</definedName>
    <definedName name="EastMissBranch" localSheetId="34">#REF!</definedName>
    <definedName name="EastMissBranch">#REF!</definedName>
    <definedName name="eeeee" localSheetId="13" hidden="1">{#N/A,#N/A,FALSE,"Assessment";#N/A,#N/A,FALSE,"Staffing";#N/A,#N/A,FALSE,"Hires";#N/A,#N/A,FALSE,"Assumptions"}</definedName>
    <definedName name="eeeee" localSheetId="15" hidden="1">{#N/A,#N/A,FALSE,"Assessment";#N/A,#N/A,FALSE,"Staffing";#N/A,#N/A,FALSE,"Hires";#N/A,#N/A,FALSE,"Assumptions"}</definedName>
    <definedName name="eeeee" localSheetId="17" hidden="1">{#N/A,#N/A,FALSE,"Assessment";#N/A,#N/A,FALSE,"Staffing";#N/A,#N/A,FALSE,"Hires";#N/A,#N/A,FALSE,"Assumptions"}</definedName>
    <definedName name="eeeee" localSheetId="18">"{#N/A;#N/A;FALSE;""Assessment""|#N/A;#N/A;FALSE;""Staffing""|#N/A;#N/A;FALSE;""Hires""|#N/A;#N/A;FALSE;""Assumptions""}"</definedName>
    <definedName name="eeeee" localSheetId="21" hidden="1">{#N/A,#N/A,FALSE,"Assessment";#N/A,#N/A,FALSE,"Staffing";#N/A,#N/A,FALSE,"Hires";#N/A,#N/A,FALSE,"Assumptions"}</definedName>
    <definedName name="eeeee" localSheetId="22" hidden="1">{#N/A,#N/A,FALSE,"Assessment";#N/A,#N/A,FALSE,"Staffing";#N/A,#N/A,FALSE,"Hires";#N/A,#N/A,FALSE,"Assumptions"}</definedName>
    <definedName name="eeeee" localSheetId="24" hidden="1">{#N/A,#N/A,FALSE,"Assessment";#N/A,#N/A,FALSE,"Staffing";#N/A,#N/A,FALSE,"Hires";#N/A,#N/A,FALSE,"Assumptions"}</definedName>
    <definedName name="eeeee" localSheetId="25" hidden="1">{#N/A,#N/A,FALSE,"Assessment";#N/A,#N/A,FALSE,"Staffing";#N/A,#N/A,FALSE,"Hires";#N/A,#N/A,FALSE,"Assumptions"}</definedName>
    <definedName name="eeeee" localSheetId="26">"{#N/A;#N/A;FALSE;""Assessment""|#N/A;#N/A;FALSE;""Staffing""|#N/A;#N/A;FALSE;""Hires""|#N/A;#N/A;FALSE;""Assumptions""}"</definedName>
    <definedName name="eeeee" localSheetId="27" hidden="1">{#N/A,#N/A,FALSE,"Assessment";#N/A,#N/A,FALSE,"Staffing";#N/A,#N/A,FALSE,"Hires";#N/A,#N/A,FALSE,"Assumptions"}</definedName>
    <definedName name="eeeee" localSheetId="28" hidden="1">{#N/A,#N/A,FALSE,"Assessment";#N/A,#N/A,FALSE,"Staffing";#N/A,#N/A,FALSE,"Hires";#N/A,#N/A,FALSE,"Assumptions"}</definedName>
    <definedName name="eeeee" localSheetId="29">"{#N/A;#N/A;FALSE;""Assessment""|#N/A;#N/A;FALSE;""Staffing""|#N/A;#N/A;FALSE;""Hires""|#N/A;#N/A;FALSE;""Assumptions""}"</definedName>
    <definedName name="eeeee" localSheetId="31">"{#N/A;#N/A;FALSE;""Assessment""|#N/A;#N/A;FALSE;""Staffing""|#N/A;#N/A;FALSE;""Hires""|#N/A;#N/A;FALSE;""Assumptions""}"</definedName>
    <definedName name="eeeee" localSheetId="34" hidden="1">{#N/A,#N/A,FALSE,"Assessment";#N/A,#N/A,FALSE,"Staffing";#N/A,#N/A,FALSE,"Hires";#N/A,#N/A,FALSE,"Assumptions"}</definedName>
    <definedName name="eeeee" localSheetId="3" hidden="1">{#N/A,#N/A,FALSE,"Assessment";#N/A,#N/A,FALSE,"Staffing";#N/A,#N/A,FALSE,"Hires";#N/A,#N/A,FALSE,"Assumptions"}</definedName>
    <definedName name="eeeee" hidden="1">{#N/A,#N/A,FALSE,"Assessment";#N/A,#N/A,FALSE,"Staffing";#N/A,#N/A,FALSE,"Hires";#N/A,#N/A,FALSE,"Assumptions"}</definedName>
    <definedName name="eke" localSheetId="18">"[25]initiatives!#ref!"</definedName>
    <definedName name="eke" localSheetId="26">"[25]initiatives!#ref!"</definedName>
    <definedName name="eke" localSheetId="28">#REF!</definedName>
    <definedName name="eke" localSheetId="29">"[25]initiatives!#ref!"</definedName>
    <definedName name="eke" localSheetId="31">"[25]initiatives!#ref!"</definedName>
    <definedName name="eke" localSheetId="34">#REF!</definedName>
    <definedName name="eke">#REF!</definedName>
    <definedName name="EndDate" localSheetId="18">#REF!</definedName>
    <definedName name="EndDate" localSheetId="26">#REF!</definedName>
    <definedName name="EndDate" localSheetId="29">#REF!</definedName>
    <definedName name="EndDate" localSheetId="31">#REF!</definedName>
    <definedName name="EndDate">#REF!</definedName>
    <definedName name="Ending.Balance">IF(#REF!&lt;&gt;"",#REF!-#REF!,"")</definedName>
    <definedName name="ending_balance">IF(#REF!&lt;&gt;"",#REF!-#REF!,"")</definedName>
    <definedName name="entered.payment">#REF!</definedName>
    <definedName name="Entered_payment">#REF!</definedName>
    <definedName name="erterwawr" localSheetId="13"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15"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18"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1"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2"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4"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5"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6"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7"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8"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29"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31"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34"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localSheetId="3" hidden="1">{#N/A,#N/A,TRUE,"Basisdaten";#N/A,#N/A,TRUE,"Betriebsrestaurant";#N/A,#N/A,TRUE,"Zwischenverpflegung";#N/A,#N/A,TRUE,"Automaten";#N/A,#N/A,TRUE,"Etagenservice";#N/A,#N/A,TRUE,"Gästebereich";#N/A,#N/A,TRUE,"Kst_1";#N/A,#N/A,TRUE,"Sonderveranstaltungen";#N/A,#N/A,TRUE,"Kst_2";#N/A,#N/A,TRUE,"Kst_3";#N/A,#N/A,TRUE,"Kst_4";#N/A,#N/A,TRUE,"Kst_5";#N/A,#N/A,TRUE,"Namen"}</definedName>
    <definedName name="erterwawr" hidden="1">{#N/A,#N/A,TRUE,"Basisdaten";#N/A,#N/A,TRUE,"Betriebsrestaurant";#N/A,#N/A,TRUE,"Zwischenverpflegung";#N/A,#N/A,TRUE,"Automaten";#N/A,#N/A,TRUE,"Etagenservice";#N/A,#N/A,TRUE,"Gästebereich";#N/A,#N/A,TRUE,"Kst_1";#N/A,#N/A,TRUE,"Sonderveranstaltungen";#N/A,#N/A,TRUE,"Kst_2";#N/A,#N/A,TRUE,"Kst_3";#N/A,#N/A,TRUE,"Kst_4";#N/A,#N/A,TRUE,"Kst_5";#N/A,#N/A,TRUE,"Namen"}</definedName>
    <definedName name="Essbase_Master_Formula_Check" localSheetId="34">#REF!</definedName>
    <definedName name="Essbase_Master_Formula_Check">#REF!</definedName>
    <definedName name="EssLatest">"Wk 01"</definedName>
    <definedName name="EssOptions">"A1000000000110000010001101110_0000"</definedName>
    <definedName name="eterwer" localSheetId="13" hidden="1">{#N/A,#N/A,TRUE,"AB_Vertrag";#N/A,#N/A,TRUE,"AB_BWL"}</definedName>
    <definedName name="eterwer" localSheetId="15" hidden="1">{#N/A,#N/A,TRUE,"AB_Vertrag";#N/A,#N/A,TRUE,"AB_BWL"}</definedName>
    <definedName name="eterwer" localSheetId="18">"{#N/A;#N/A;TRUE;""AB_Vertrag""|#N/A;#N/A;TRUE;""AB_BWL""}"</definedName>
    <definedName name="eterwer" localSheetId="21" hidden="1">{#N/A,#N/A,TRUE,"AB_Vertrag";#N/A,#N/A,TRUE,"AB_BWL"}</definedName>
    <definedName name="eterwer" localSheetId="22" hidden="1">{#N/A,#N/A,TRUE,"AB_Vertrag";#N/A,#N/A,TRUE,"AB_BWL"}</definedName>
    <definedName name="eterwer" localSheetId="24" hidden="1">{#N/A,#N/A,TRUE,"AB_Vertrag";#N/A,#N/A,TRUE,"AB_BWL"}</definedName>
    <definedName name="eterwer" localSheetId="25" hidden="1">{#N/A,#N/A,TRUE,"AB_Vertrag";#N/A,#N/A,TRUE,"AB_BWL"}</definedName>
    <definedName name="eterwer" localSheetId="26">"{#N/A;#N/A;TRUE;""AB_Vertrag""|#N/A;#N/A;TRUE;""AB_BWL""}"</definedName>
    <definedName name="eterwer" localSheetId="27" hidden="1">{#N/A,#N/A,TRUE,"AB_Vertrag";#N/A,#N/A,TRUE,"AB_BWL"}</definedName>
    <definedName name="eterwer" localSheetId="28" hidden="1">{#N/A,#N/A,TRUE,"AB_Vertrag";#N/A,#N/A,TRUE,"AB_BWL"}</definedName>
    <definedName name="eterwer" localSheetId="29">"{#N/A;#N/A;TRUE;""AB_Vertrag""|#N/A;#N/A;TRUE;""AB_BWL""}"</definedName>
    <definedName name="eterwer" localSheetId="31">"{#N/A;#N/A;TRUE;""AB_Vertrag""|#N/A;#N/A;TRUE;""AB_BWL""}"</definedName>
    <definedName name="eterwer" localSheetId="34" hidden="1">{#N/A,#N/A,TRUE,"AB_Vertrag";#N/A,#N/A,TRUE,"AB_BWL"}</definedName>
    <definedName name="eterwer" localSheetId="3" hidden="1">{#N/A,#N/A,TRUE,"AB_Vertrag";#N/A,#N/A,TRUE,"AB_BWL"}</definedName>
    <definedName name="eterwer" hidden="1">{#N/A,#N/A,TRUE,"AB_Vertrag";#N/A,#N/A,TRUE,"AB_BWL"}</definedName>
    <definedName name="EUREST" localSheetId="18">#REF!</definedName>
    <definedName name="EUREST" localSheetId="26">#REF!</definedName>
    <definedName name="EUREST" localSheetId="29">#REF!</definedName>
    <definedName name="EUREST" localSheetId="31">#REF!</definedName>
    <definedName name="EUREST" localSheetId="34">#REF!</definedName>
    <definedName name="EUREST">#REF!</definedName>
    <definedName name="EV" localSheetId="15" hidden="1">#REF!</definedName>
    <definedName name="EV" localSheetId="18">#REF!</definedName>
    <definedName name="EV" localSheetId="22" hidden="1">#REF!</definedName>
    <definedName name="EV" localSheetId="24" hidden="1">#REF!</definedName>
    <definedName name="EV" localSheetId="26">#REF!</definedName>
    <definedName name="EV" localSheetId="27" hidden="1">#REF!</definedName>
    <definedName name="EV" localSheetId="28" hidden="1">#REF!</definedName>
    <definedName name="EV" localSheetId="29">#REF!</definedName>
    <definedName name="EV" localSheetId="31">#REF!</definedName>
    <definedName name="EV" hidden="1">#REF!</definedName>
    <definedName name="EV__LASTREFTIME__" hidden="1">38734.4620486111</definedName>
    <definedName name="evdfsdf" localSheetId="15" hidden="1">#REF!</definedName>
    <definedName name="evdfsdf" localSheetId="18">#REF!</definedName>
    <definedName name="evdfsdf" localSheetId="22" hidden="1">#REF!</definedName>
    <definedName name="evdfsdf" localSheetId="24" hidden="1">#REF!</definedName>
    <definedName name="evdfsdf" localSheetId="26">#REF!</definedName>
    <definedName name="evdfsdf" localSheetId="27" hidden="1">#REF!</definedName>
    <definedName name="evdfsdf" localSheetId="28" hidden="1">#REF!</definedName>
    <definedName name="evdfsdf" localSheetId="29">#REF!</definedName>
    <definedName name="evdfsdf" localSheetId="31">#REF!</definedName>
    <definedName name="evdfsdf" localSheetId="34" hidden="1">#REF!</definedName>
    <definedName name="evdfsdf" hidden="1">#REF!</definedName>
    <definedName name="EVS" localSheetId="15" hidden="1">#REF!</definedName>
    <definedName name="EVS" localSheetId="17" hidden="1">#REF!</definedName>
    <definedName name="EVS" localSheetId="18">#REF!</definedName>
    <definedName name="EVS" localSheetId="22" hidden="1">#REF!</definedName>
    <definedName name="EVS" localSheetId="24" hidden="1">#REF!</definedName>
    <definedName name="EVS" localSheetId="25" hidden="1">#REF!</definedName>
    <definedName name="EVS" localSheetId="26" hidden="1">#REF!</definedName>
    <definedName name="EVS" localSheetId="27" hidden="1">#REF!</definedName>
    <definedName name="EVS" localSheetId="28" hidden="1">#REF!</definedName>
    <definedName name="EVS" localSheetId="29" hidden="1">#REF!</definedName>
    <definedName name="EVS" localSheetId="30" hidden="1">#REF!</definedName>
    <definedName name="EVS" localSheetId="31" hidden="1">#REF!</definedName>
    <definedName name="EVS" hidden="1">#REF!</definedName>
    <definedName name="exhibit1" localSheetId="18">#REF!</definedName>
    <definedName name="exhibit1" localSheetId="26">#REF!</definedName>
    <definedName name="exhibit1" localSheetId="29">#REF!</definedName>
    <definedName name="exhibit1" localSheetId="31">#REF!</definedName>
    <definedName name="exhibit1">#REF!</definedName>
    <definedName name="ExhibitL1">#REF!</definedName>
    <definedName name="ExhibitL2">#REF!</definedName>
    <definedName name="ExhibitNL1">#REF!</definedName>
    <definedName name="ExhibitNL2">#REF!</definedName>
    <definedName name="ExhibitNL3">#REF!</definedName>
    <definedName name="ExhibitNL4">#REF!</definedName>
    <definedName name="ExhibitNL5">#REF!</definedName>
    <definedName name="ExhibitNL6">#REF!</definedName>
    <definedName name="ExhibitNL7">#REF!</definedName>
    <definedName name="ExhibitNL8">#REF!</definedName>
    <definedName name="EXIST" localSheetId="18">"[6]input!#ref!"</definedName>
    <definedName name="EXIST" localSheetId="26">"[6]input!#ref!"</definedName>
    <definedName name="EXIST" localSheetId="28">#REF!</definedName>
    <definedName name="EXIST" localSheetId="29">"[6]input!#ref!"</definedName>
    <definedName name="EXIST" localSheetId="31">"[6]input!#ref!"</definedName>
    <definedName name="EXIST" localSheetId="34">#REF!</definedName>
    <definedName name="EXIST">#REF!</definedName>
    <definedName name="F" localSheetId="15" hidden="1">#REF!</definedName>
    <definedName name="F" localSheetId="18">#REF!</definedName>
    <definedName name="F" localSheetId="22" hidden="1">#REF!</definedName>
    <definedName name="F" localSheetId="24" hidden="1">#REF!</definedName>
    <definedName name="F" localSheetId="25" hidden="1">#REF!</definedName>
    <definedName name="F" localSheetId="26">#REF!</definedName>
    <definedName name="F" localSheetId="27" hidden="1">#REF!</definedName>
    <definedName name="F" localSheetId="28" hidden="1">#REF!</definedName>
    <definedName name="F" localSheetId="29">#REF!</definedName>
    <definedName name="F" localSheetId="31">#REF!</definedName>
    <definedName name="F" hidden="1">#REF!</definedName>
    <definedName name="Facility_Description" localSheetId="18">"['https://healthcare.huronconsultinggroup.com/Users/ssims/Documents/2014/Froedtert/SIP/Froedtert%20SIP%20Master%20Rollup.xlsx'#$Setup_Page_HIDE_LOCK_WHEN_DONE.$O$6:.$O$9]"</definedName>
    <definedName name="Facility_Description" localSheetId="26">"['https://healthcare.huronconsultinggroup.com/Users/ssims/Documents/2014/Froedtert/SIP/Froedtert%20SIP%20Master%20Rollup.xlsx'#$Setup_Page_HIDE_LOCK_WHEN_DONE.$O$6:.$O$9]"</definedName>
    <definedName name="Facility_Description" localSheetId="29">"['https://healthcare.huronconsultinggroup.com/Users/ssims/Documents/2014/Froedtert/SIP/Froedtert%20SIP%20Master%20Rollup.xlsx'#$Setup_Page_HIDE_LOCK_WHEN_DONE.$O$6:.$O$9]"</definedName>
    <definedName name="Facility_Description" localSheetId="31">"['https://healthcare.huronconsultinggroup.com/Users/ssims/Documents/2014/Froedtert/SIP/Froedtert%20SIP%20Master%20Rollup.xlsx'#$Setup_Page_HIDE_LOCK_WHEN_DONE.$O$6:.$O$9]"</definedName>
    <definedName name="Facility_Description" localSheetId="34">#REF!</definedName>
    <definedName name="Facility_Description">#REF!</definedName>
    <definedName name="Facility_Match_Lookup" localSheetId="18">"['https://healthcare.huronconsultinggroup.com/Users/ssims/Documents/2014/Froedtert/SIP/Froedtert%20SIP%20Master%20Rollup.xlsx'#$Setup_Page_HIDE_LOCK_WHEN_DONE.$B$6:.$B$460]"</definedName>
    <definedName name="Facility_Match_Lookup" localSheetId="26">"['https://healthcare.huronconsultinggroup.com/Users/ssims/Documents/2014/Froedtert/SIP/Froedtert%20SIP%20Master%20Rollup.xlsx'#$Setup_Page_HIDE_LOCK_WHEN_DONE.$B$6:.$B$460]"</definedName>
    <definedName name="Facility_Match_Lookup" localSheetId="29">"['https://healthcare.huronconsultinggroup.com/Users/ssims/Documents/2014/Froedtert/SIP/Froedtert%20SIP%20Master%20Rollup.xlsx'#$Setup_Page_HIDE_LOCK_WHEN_DONE.$B$6:.$B$460]"</definedName>
    <definedName name="Facility_Match_Lookup" localSheetId="31">"['https://healthcare.huronconsultinggroup.com/Users/ssims/Documents/2014/Froedtert/SIP/Froedtert%20SIP%20Master%20Rollup.xlsx'#$Setup_Page_HIDE_LOCK_WHEN_DONE.$B$6:.$B$460]"</definedName>
    <definedName name="Facility_Match_Lookup" localSheetId="34">#REF!</definedName>
    <definedName name="Facility_Match_Lookup">#REF!</definedName>
    <definedName name="Fcast2" localSheetId="18">"['file:///D:/CORPFIN/~BY%20TOPIC%20-%20CURRENT/ManAccs06/P4%202006/Finance%20Report/Data%20from%20AG%20W%20Cap%20report%20US%20man%20adj%20removed.xls'#$'Group from W Cap file'.$BS$17:.$CD$113]"</definedName>
    <definedName name="Fcast2" localSheetId="26">"['file:///D:/CORPFIN/~BY%20TOPIC%20-%20CURRENT/ManAccs06/P4%202006/Finance%20Report/Data%20from%20AG%20W%20Cap%20report%20US%20man%20adj%20removed.xls'#$'Group from W Cap file'.$BS$17:.$CD$113]"</definedName>
    <definedName name="Fcast2" localSheetId="29">"['file:///D:/CORPFIN/~BY%20TOPIC%20-%20CURRENT/ManAccs06/P4%202006/Finance%20Report/Data%20from%20AG%20W%20Cap%20report%20US%20man%20adj%20removed.xls'#$'Group from W Cap file'.$BS$17:.$CD$113]"</definedName>
    <definedName name="Fcast2" localSheetId="31">"['file:///D:/CORPFIN/~BY%20TOPIC%20-%20CURRENT/ManAccs06/P4%202006/Finance%20Report/Data%20from%20AG%20W%20Cap%20report%20US%20man%20adj%20removed.xls'#$'Group from W Cap file'.$BS$17:.$CD$113]"</definedName>
    <definedName name="Fcast2" localSheetId="34">#REF!</definedName>
    <definedName name="Fcast2">#REF!</definedName>
    <definedName name="ff" localSheetId="13" hidden="1">{#N/A,#N/A,FALSE,"Assessment";#N/A,#N/A,FALSE,"Staffing";#N/A,#N/A,FALSE,"Hires";#N/A,#N/A,FALSE,"Assumptions"}</definedName>
    <definedName name="ff" localSheetId="15" hidden="1">{#N/A,#N/A,FALSE,"Assessment";#N/A,#N/A,FALSE,"Staffing";#N/A,#N/A,FALSE,"Hires";#N/A,#N/A,FALSE,"Assumptions"}</definedName>
    <definedName name="ff" localSheetId="17" hidden="1">{#N/A,#N/A,FALSE,"Assessment";#N/A,#N/A,FALSE,"Staffing";#N/A,#N/A,FALSE,"Hires";#N/A,#N/A,FALSE,"Assumptions"}</definedName>
    <definedName name="ff" localSheetId="18">"{#N/A;#N/A;FALSE;""Assessment""|#N/A;#N/A;FALSE;""Staffing""|#N/A;#N/A;FALSE;""Hires""|#N/A;#N/A;FALSE;""Assumptions""}"</definedName>
    <definedName name="ff" localSheetId="21" hidden="1">{#N/A,#N/A,FALSE,"Assessment";#N/A,#N/A,FALSE,"Staffing";#N/A,#N/A,FALSE,"Hires";#N/A,#N/A,FALSE,"Assumptions"}</definedName>
    <definedName name="ff" localSheetId="22" hidden="1">{#N/A,#N/A,FALSE,"Assessment";#N/A,#N/A,FALSE,"Staffing";#N/A,#N/A,FALSE,"Hires";#N/A,#N/A,FALSE,"Assumptions"}</definedName>
    <definedName name="ff" localSheetId="24" hidden="1">{#N/A,#N/A,FALSE,"Assessment";#N/A,#N/A,FALSE,"Staffing";#N/A,#N/A,FALSE,"Hires";#N/A,#N/A,FALSE,"Assumptions"}</definedName>
    <definedName name="ff" localSheetId="25" hidden="1">{#N/A,#N/A,FALSE,"Assessment";#N/A,#N/A,FALSE,"Staffing";#N/A,#N/A,FALSE,"Hires";#N/A,#N/A,FALSE,"Assumptions"}</definedName>
    <definedName name="ff" localSheetId="26">"{#N/A;#N/A;FALSE;""Assessment""|#N/A;#N/A;FALSE;""Staffing""|#N/A;#N/A;FALSE;""Hires""|#N/A;#N/A;FALSE;""Assumptions""}"</definedName>
    <definedName name="ff" localSheetId="27" hidden="1">{#N/A,#N/A,FALSE,"Assessment";#N/A,#N/A,FALSE,"Staffing";#N/A,#N/A,FALSE,"Hires";#N/A,#N/A,FALSE,"Assumptions"}</definedName>
    <definedName name="ff" localSheetId="28" hidden="1">{#N/A,#N/A,FALSE,"Assessment";#N/A,#N/A,FALSE,"Staffing";#N/A,#N/A,FALSE,"Hires";#N/A,#N/A,FALSE,"Assumptions"}</definedName>
    <definedName name="ff" localSheetId="29">"{#N/A;#N/A;FALSE;""Assessment""|#N/A;#N/A;FALSE;""Staffing""|#N/A;#N/A;FALSE;""Hires""|#N/A;#N/A;FALSE;""Assumptions""}"</definedName>
    <definedName name="ff" localSheetId="31">"{#N/A;#N/A;FALSE;""Assessment""|#N/A;#N/A;FALSE;""Staffing""|#N/A;#N/A;FALSE;""Hires""|#N/A;#N/A;FALSE;""Assumptions""}"</definedName>
    <definedName name="ff" localSheetId="34" hidden="1">{#N/A,#N/A,FALSE,"Assessment";#N/A,#N/A,FALSE,"Staffing";#N/A,#N/A,FALSE,"Hires";#N/A,#N/A,FALSE,"Assumptions"}</definedName>
    <definedName name="ff" localSheetId="3" hidden="1">{#N/A,#N/A,FALSE,"Assessment";#N/A,#N/A,FALSE,"Staffing";#N/A,#N/A,FALSE,"Hires";#N/A,#N/A,FALSE,"Assumptions"}</definedName>
    <definedName name="ff" hidden="1">{#N/A,#N/A,FALSE,"Assessment";#N/A,#N/A,FALSE,"Staffing";#N/A,#N/A,FALSE,"Hires";#N/A,#N/A,FALSE,"Assumptions"}</definedName>
    <definedName name="fgrteteere" localSheetId="13" hidden="1">{#N/A,#N/A,TRUE,"AB_Vertrag";#N/A,#N/A,TRUE,"AB_BWL"}</definedName>
    <definedName name="fgrteteere" localSheetId="15" hidden="1">{#N/A,#N/A,TRUE,"AB_Vertrag";#N/A,#N/A,TRUE,"AB_BWL"}</definedName>
    <definedName name="fgrteteere" localSheetId="18">"{#N/A;#N/A;TRUE;""AB_Vertrag""|#N/A;#N/A;TRUE;""AB_BWL""}"</definedName>
    <definedName name="fgrteteere" localSheetId="21" hidden="1">{#N/A,#N/A,TRUE,"AB_Vertrag";#N/A,#N/A,TRUE,"AB_BWL"}</definedName>
    <definedName name="fgrteteere" localSheetId="22" hidden="1">{#N/A,#N/A,TRUE,"AB_Vertrag";#N/A,#N/A,TRUE,"AB_BWL"}</definedName>
    <definedName name="fgrteteere" localSheetId="24" hidden="1">{#N/A,#N/A,TRUE,"AB_Vertrag";#N/A,#N/A,TRUE,"AB_BWL"}</definedName>
    <definedName name="fgrteteere" localSheetId="25" hidden="1">{#N/A,#N/A,TRUE,"AB_Vertrag";#N/A,#N/A,TRUE,"AB_BWL"}</definedName>
    <definedName name="fgrteteere" localSheetId="26">"{#N/A;#N/A;TRUE;""AB_Vertrag""|#N/A;#N/A;TRUE;""AB_BWL""}"</definedName>
    <definedName name="fgrteteere" localSheetId="27" hidden="1">{#N/A,#N/A,TRUE,"AB_Vertrag";#N/A,#N/A,TRUE,"AB_BWL"}</definedName>
    <definedName name="fgrteteere" localSheetId="28" hidden="1">{#N/A,#N/A,TRUE,"AB_Vertrag";#N/A,#N/A,TRUE,"AB_BWL"}</definedName>
    <definedName name="fgrteteere" localSheetId="29">"{#N/A;#N/A;TRUE;""AB_Vertrag""|#N/A;#N/A;TRUE;""AB_BWL""}"</definedName>
    <definedName name="fgrteteere" localSheetId="31">"{#N/A;#N/A;TRUE;""AB_Vertrag""|#N/A;#N/A;TRUE;""AB_BWL""}"</definedName>
    <definedName name="fgrteteere" localSheetId="34" hidden="1">{#N/A,#N/A,TRUE,"AB_Vertrag";#N/A,#N/A,TRUE,"AB_BWL"}</definedName>
    <definedName name="fgrteteere" localSheetId="3" hidden="1">{#N/A,#N/A,TRUE,"AB_Vertrag";#N/A,#N/A,TRUE,"AB_BWL"}</definedName>
    <definedName name="fgrteteere" hidden="1">{#N/A,#N/A,TRUE,"AB_Vertrag";#N/A,#N/A,TRUE,"AB_BWL"}</definedName>
    <definedName name="fhhghdghdg" localSheetId="13" hidden="1">{#N/A,#N/A,TRUE,"AB_Vertrag";#N/A,#N/A,TRUE,"AB_BWL"}</definedName>
    <definedName name="fhhghdghdg" localSheetId="15" hidden="1">{#N/A,#N/A,TRUE,"AB_Vertrag";#N/A,#N/A,TRUE,"AB_BWL"}</definedName>
    <definedName name="fhhghdghdg" localSheetId="18">"{#N/A;#N/A;TRUE;""AB_Vertrag""|#N/A;#N/A;TRUE;""AB_BWL""}"</definedName>
    <definedName name="fhhghdghdg" localSheetId="21" hidden="1">{#N/A,#N/A,TRUE,"AB_Vertrag";#N/A,#N/A,TRUE,"AB_BWL"}</definedName>
    <definedName name="fhhghdghdg" localSheetId="22" hidden="1">{#N/A,#N/A,TRUE,"AB_Vertrag";#N/A,#N/A,TRUE,"AB_BWL"}</definedName>
    <definedName name="fhhghdghdg" localSheetId="24" hidden="1">{#N/A,#N/A,TRUE,"AB_Vertrag";#N/A,#N/A,TRUE,"AB_BWL"}</definedName>
    <definedName name="fhhghdghdg" localSheetId="25" hidden="1">{#N/A,#N/A,TRUE,"AB_Vertrag";#N/A,#N/A,TRUE,"AB_BWL"}</definedName>
    <definedName name="fhhghdghdg" localSheetId="26">"{#N/A;#N/A;TRUE;""AB_Vertrag""|#N/A;#N/A;TRUE;""AB_BWL""}"</definedName>
    <definedName name="fhhghdghdg" localSheetId="27" hidden="1">{#N/A,#N/A,TRUE,"AB_Vertrag";#N/A,#N/A,TRUE,"AB_BWL"}</definedName>
    <definedName name="fhhghdghdg" localSheetId="28" hidden="1">{#N/A,#N/A,TRUE,"AB_Vertrag";#N/A,#N/A,TRUE,"AB_BWL"}</definedName>
    <definedName name="fhhghdghdg" localSheetId="29">"{#N/A;#N/A;TRUE;""AB_Vertrag""|#N/A;#N/A;TRUE;""AB_BWL""}"</definedName>
    <definedName name="fhhghdghdg" localSheetId="31">"{#N/A;#N/A;TRUE;""AB_Vertrag""|#N/A;#N/A;TRUE;""AB_BWL""}"</definedName>
    <definedName name="fhhghdghdg" localSheetId="34" hidden="1">{#N/A,#N/A,TRUE,"AB_Vertrag";#N/A,#N/A,TRUE,"AB_BWL"}</definedName>
    <definedName name="fhhghdghdg" localSheetId="3" hidden="1">{#N/A,#N/A,TRUE,"AB_Vertrag";#N/A,#N/A,TRUE,"AB_BWL"}</definedName>
    <definedName name="fhhghdghdg" hidden="1">{#N/A,#N/A,TRUE,"AB_Vertrag";#N/A,#N/A,TRUE,"AB_BWL"}</definedName>
    <definedName name="FIELD_SPREAD" localSheetId="18">#REF!</definedName>
    <definedName name="FIELD_SPREAD" localSheetId="26">#REF!</definedName>
    <definedName name="FIELD_SPREAD" localSheetId="29">#REF!</definedName>
    <definedName name="FIELD_SPREAD" localSheetId="31">#REF!</definedName>
    <definedName name="FIELD_SPREAD" localSheetId="34">#REF!</definedName>
    <definedName name="FIELD_SPREAD">#REF!</definedName>
    <definedName name="final_extract" localSheetId="18">#REF!</definedName>
    <definedName name="final_extract" localSheetId="26">#REF!</definedName>
    <definedName name="final_extract" localSheetId="29">#REF!</definedName>
    <definedName name="final_extract" localSheetId="31">#REF!</definedName>
    <definedName name="final_extract">#REF!</definedName>
    <definedName name="Financials" localSheetId="18">#REF!</definedName>
    <definedName name="Financials" localSheetId="26">#REF!</definedName>
    <definedName name="Financials" localSheetId="29">#REF!</definedName>
    <definedName name="Financials" localSheetId="31">#REF!</definedName>
    <definedName name="Financials">#REF!</definedName>
    <definedName name="first.payment.no">#REF!</definedName>
    <definedName name="First_payment_due">#REF!</definedName>
    <definedName name="First_payment_no">#REF!</definedName>
    <definedName name="FKAÖSF" localSheetId="13" hidden="1">{#N/A,#N/A,FALSE,"Austria"}</definedName>
    <definedName name="FKAÖSF" localSheetId="15" hidden="1">{#N/A,#N/A,FALSE,"Austria"}</definedName>
    <definedName name="FKAÖSF" localSheetId="17" hidden="1">{#N/A,#N/A,FALSE,"Austria"}</definedName>
    <definedName name="FKAÖSF" localSheetId="18">"{#N/A;#N/A;FALSE;""Austria""}"</definedName>
    <definedName name="FKAÖSF" localSheetId="21" hidden="1">{#N/A,#N/A,FALSE,"Austria"}</definedName>
    <definedName name="FKAÖSF" localSheetId="22" hidden="1">{#N/A,#N/A,FALSE,"Austria"}</definedName>
    <definedName name="FKAÖSF" localSheetId="24" hidden="1">{#N/A,#N/A,FALSE,"Austria"}</definedName>
    <definedName name="FKAÖSF" localSheetId="25" hidden="1">{#N/A,#N/A,FALSE,"Austria"}</definedName>
    <definedName name="FKAÖSF" localSheetId="26">"{#N/A;#N/A;FALSE;""Austria""}"</definedName>
    <definedName name="FKAÖSF" localSheetId="27" hidden="1">{#N/A,#N/A,FALSE,"Austria"}</definedName>
    <definedName name="FKAÖSF" localSheetId="28" hidden="1">{#N/A,#N/A,FALSE,"Austria"}</definedName>
    <definedName name="FKAÖSF" localSheetId="29">"{#N/A;#N/A;FALSE;""Austria""}"</definedName>
    <definedName name="FKAÖSF" localSheetId="31">"{#N/A;#N/A;FALSE;""Austria""}"</definedName>
    <definedName name="FKAÖSF" localSheetId="34" hidden="1">{#N/A,#N/A,FALSE,"Austria"}</definedName>
    <definedName name="FKAÖSF" localSheetId="3" hidden="1">{#N/A,#N/A,FALSE,"Austria"}</definedName>
    <definedName name="FKAÖSF" hidden="1">{#N/A,#N/A,FALSE,"Austria"}</definedName>
    <definedName name="Flag" localSheetId="18">#REF!</definedName>
    <definedName name="Flag" localSheetId="26">#REF!</definedName>
    <definedName name="Flag" localSheetId="29">#REF!</definedName>
    <definedName name="Flag" localSheetId="31">#REF!</definedName>
    <definedName name="Flag" localSheetId="34">#REF!</definedName>
    <definedName name="Flag">#REF!</definedName>
    <definedName name="FOOD" localSheetId="18">"['file:///D:/CAN_FINA/1%20Bluebook%20Reporting/07mgmt/07mgmt03/Canada/testcanada.xls'#$Lead.$B$1:.$R$26]"</definedName>
    <definedName name="FOOD" localSheetId="26">"['file:///D:/CAN_FINA/1%20Bluebook%20Reporting/07mgmt/07mgmt03/Canada/testcanada.xls'#$Lead.$B$1:.$R$26]"</definedName>
    <definedName name="FOOD" localSheetId="29">"['file:///D:/CAN_FINA/1%20Bluebook%20Reporting/07mgmt/07mgmt03/Canada/testcanada.xls'#$Lead.$B$1:.$R$26]"</definedName>
    <definedName name="FOOD" localSheetId="31">"['file:///D:/CAN_FINA/1%20Bluebook%20Reporting/07mgmt/07mgmt03/Canada/testcanada.xls'#$Lead.$B$1:.$R$26]"</definedName>
    <definedName name="FOOD" localSheetId="34">#REF!</definedName>
    <definedName name="FOOD">#REF!</definedName>
    <definedName name="Food1" localSheetId="34">#REF!</definedName>
    <definedName name="Food1">#REF!</definedName>
    <definedName name="Format" localSheetId="18">#REF!</definedName>
    <definedName name="Format" localSheetId="26">#REF!</definedName>
    <definedName name="Format" localSheetId="29">#REF!</definedName>
    <definedName name="Format" localSheetId="31">#REF!</definedName>
    <definedName name="Format">#REF!</definedName>
    <definedName name="FRN_INT" localSheetId="18">"['file:///D:/CAN_FINA/1%20Bluebook%20Reporting/07mgmt/07mgmt03/Canada/testcanada.xls'#$Lead.$B$1:.$R$27]"</definedName>
    <definedName name="FRN_INT" localSheetId="26">"['file:///D:/CAN_FINA/1%20Bluebook%20Reporting/07mgmt/07mgmt03/Canada/testcanada.xls'#$Lead.$B$1:.$R$27]"</definedName>
    <definedName name="FRN_INT" localSheetId="29">"['file:///D:/CAN_FINA/1%20Bluebook%20Reporting/07mgmt/07mgmt03/Canada/testcanada.xls'#$Lead.$B$1:.$R$27]"</definedName>
    <definedName name="FRN_INT" localSheetId="31">"['file:///D:/CAN_FINA/1%20Bluebook%20Reporting/07mgmt/07mgmt03/Canada/testcanada.xls'#$Lead.$B$1:.$R$27]"</definedName>
    <definedName name="FRN_INT" localSheetId="34">#REF!</definedName>
    <definedName name="FRN_INT">#REF!</definedName>
    <definedName name="Fullyear" localSheetId="18">"['file:///D:/ManAccs05/QF1/Todo%20report.xls'#$POV.$B$18]"</definedName>
    <definedName name="Fullyear" localSheetId="26">"['file:///D:/ManAccs05/QF1/Todo%20report.xls'#$POV.$B$18]"</definedName>
    <definedName name="Fullyear" localSheetId="29">"['file:///D:/ManAccs05/QF1/Todo%20report.xls'#$POV.$B$18]"</definedName>
    <definedName name="Fullyear" localSheetId="31">"['file:///D:/ManAccs05/QF1/Todo%20report.xls'#$POV.$B$18]"</definedName>
    <definedName name="Fullyear" localSheetId="34">#REF!</definedName>
    <definedName name="Fullyear">#REF!</definedName>
    <definedName name="FY19_APR" localSheetId="28">#REF!</definedName>
    <definedName name="FY19_APR" localSheetId="34">#REF!</definedName>
    <definedName name="FY19_APR">#REF!</definedName>
    <definedName name="FY19_AUG" localSheetId="28">#REF!</definedName>
    <definedName name="FY19_AUG" localSheetId="34">#REF!</definedName>
    <definedName name="FY19_AUG">#REF!</definedName>
    <definedName name="FY19_JUL" localSheetId="28">#REF!</definedName>
    <definedName name="FY19_JUL" localSheetId="34">#REF!</definedName>
    <definedName name="FY19_JUL">#REF!</definedName>
    <definedName name="FY19_JUL_1">#REF!</definedName>
    <definedName name="FY19_JUN">#REF!</definedName>
    <definedName name="FY19_MAR">#REF!</definedName>
    <definedName name="FY19_MAY">#REF!</definedName>
    <definedName name="FY19_SEP">#REF!</definedName>
    <definedName name="FY20_DEC">#REF!</definedName>
    <definedName name="FY20_FEB">#REF!</definedName>
    <definedName name="FY20_JAN">#REF!</definedName>
    <definedName name="FY20_NOV">#REF!</definedName>
    <definedName name="FY20_OCT">#REF!</definedName>
    <definedName name="G_A_SPREAD" localSheetId="18">#REF!</definedName>
    <definedName name="G_A_SPREAD" localSheetId="26">#REF!</definedName>
    <definedName name="G_A_SPREAD" localSheetId="29">#REF!</definedName>
    <definedName name="G_A_SPREAD" localSheetId="31">#REF!</definedName>
    <definedName name="G_A_SPREAD">#REF!</definedName>
    <definedName name="Gas" localSheetId="18">"['file:///D:/retailbh/ALEX/Accruals/Network/P1%20Network%20Utilities.xls'#$'Gas Download'.$B$3:.$F$4924]"</definedName>
    <definedName name="Gas" localSheetId="26">"['file:///D:/retailbh/ALEX/Accruals/Network/P1%20Network%20Utilities.xls'#$'Gas Download'.$B$3:.$F$4924]"</definedName>
    <definedName name="Gas" localSheetId="29">"['file:///D:/retailbh/ALEX/Accruals/Network/P1%20Network%20Utilities.xls'#$'Gas Download'.$B$3:.$F$4924]"</definedName>
    <definedName name="Gas" localSheetId="31">"['file:///D:/retailbh/ALEX/Accruals/Network/P1%20Network%20Utilities.xls'#$'Gas Download'.$B$3:.$F$4924]"</definedName>
    <definedName name="Gas" localSheetId="34">#REF!</definedName>
    <definedName name="Gas">#REF!</definedName>
    <definedName name="GDS" localSheetId="13" hidden="1">{#N/A,#N/A,FALSE,"Assessment";#N/A,#N/A,FALSE,"Staffing";#N/A,#N/A,FALSE,"Hires";#N/A,#N/A,FALSE,"Assumptions"}</definedName>
    <definedName name="GDS" localSheetId="15" hidden="1">{#N/A,#N/A,FALSE,"Assessment";#N/A,#N/A,FALSE,"Staffing";#N/A,#N/A,FALSE,"Hires";#N/A,#N/A,FALSE,"Assumptions"}</definedName>
    <definedName name="GDS" localSheetId="17" hidden="1">{#N/A,#N/A,FALSE,"Assessment";#N/A,#N/A,FALSE,"Staffing";#N/A,#N/A,FALSE,"Hires";#N/A,#N/A,FALSE,"Assumptions"}</definedName>
    <definedName name="GDS" localSheetId="18">"{#N/A;#N/A;FALSE;""Assessment""|#N/A;#N/A;FALSE;""Staffing""|#N/A;#N/A;FALSE;""Hires""|#N/A;#N/A;FALSE;""Assumptions""}"</definedName>
    <definedName name="GDS" localSheetId="21" hidden="1">{#N/A,#N/A,FALSE,"Assessment";#N/A,#N/A,FALSE,"Staffing";#N/A,#N/A,FALSE,"Hires";#N/A,#N/A,FALSE,"Assumptions"}</definedName>
    <definedName name="GDS" localSheetId="22" hidden="1">{#N/A,#N/A,FALSE,"Assessment";#N/A,#N/A,FALSE,"Staffing";#N/A,#N/A,FALSE,"Hires";#N/A,#N/A,FALSE,"Assumptions"}</definedName>
    <definedName name="GDS" localSheetId="24" hidden="1">{#N/A,#N/A,FALSE,"Assessment";#N/A,#N/A,FALSE,"Staffing";#N/A,#N/A,FALSE,"Hires";#N/A,#N/A,FALSE,"Assumptions"}</definedName>
    <definedName name="GDS" localSheetId="25" hidden="1">{#N/A,#N/A,FALSE,"Assessment";#N/A,#N/A,FALSE,"Staffing";#N/A,#N/A,FALSE,"Hires";#N/A,#N/A,FALSE,"Assumptions"}</definedName>
    <definedName name="GDS" localSheetId="26">"{#N/A;#N/A;FALSE;""Assessment""|#N/A;#N/A;FALSE;""Staffing""|#N/A;#N/A;FALSE;""Hires""|#N/A;#N/A;FALSE;""Assumptions""}"</definedName>
    <definedName name="GDS" localSheetId="27" hidden="1">{#N/A,#N/A,FALSE,"Assessment";#N/A,#N/A,FALSE,"Staffing";#N/A,#N/A,FALSE,"Hires";#N/A,#N/A,FALSE,"Assumptions"}</definedName>
    <definedName name="GDS" localSheetId="28" hidden="1">{#N/A,#N/A,FALSE,"Assessment";#N/A,#N/A,FALSE,"Staffing";#N/A,#N/A,FALSE,"Hires";#N/A,#N/A,FALSE,"Assumptions"}</definedName>
    <definedName name="GDS" localSheetId="29">"{#N/A;#N/A;FALSE;""Assessment""|#N/A;#N/A;FALSE;""Staffing""|#N/A;#N/A;FALSE;""Hires""|#N/A;#N/A;FALSE;""Assumptions""}"</definedName>
    <definedName name="GDS" localSheetId="31">"{#N/A;#N/A;FALSE;""Assessment""|#N/A;#N/A;FALSE;""Staffing""|#N/A;#N/A;FALSE;""Hires""|#N/A;#N/A;FALSE;""Assumptions""}"</definedName>
    <definedName name="GDS" localSheetId="34" hidden="1">{#N/A,#N/A,FALSE,"Assessment";#N/A,#N/A,FALSE,"Staffing";#N/A,#N/A,FALSE,"Hires";#N/A,#N/A,FALSE,"Assumptions"}</definedName>
    <definedName name="GDS" localSheetId="3" hidden="1">{#N/A,#N/A,FALSE,"Assessment";#N/A,#N/A,FALSE,"Staffing";#N/A,#N/A,FALSE,"Hires";#N/A,#N/A,FALSE,"Assumptions"}</definedName>
    <definedName name="GDS" hidden="1">{#N/A,#N/A,FALSE,"Assessment";#N/A,#N/A,FALSE,"Staffing";#N/A,#N/A,FALSE,"Hires";#N/A,#N/A,FALSE,"Assumptions"}</definedName>
    <definedName name="gdyhrtyer" localSheetId="13" hidden="1">{#N/A,#N/A,TRUE,"AB_Vertrag";#N/A,#N/A,TRUE,"AB_BWL"}</definedName>
    <definedName name="gdyhrtyer" localSheetId="15" hidden="1">{#N/A,#N/A,TRUE,"AB_Vertrag";#N/A,#N/A,TRUE,"AB_BWL"}</definedName>
    <definedName name="gdyhrtyer" localSheetId="18">"{#N/A;#N/A;TRUE;""AB_Vertrag""|#N/A;#N/A;TRUE;""AB_BWL""}"</definedName>
    <definedName name="gdyhrtyer" localSheetId="21" hidden="1">{#N/A,#N/A,TRUE,"AB_Vertrag";#N/A,#N/A,TRUE,"AB_BWL"}</definedName>
    <definedName name="gdyhrtyer" localSheetId="22" hidden="1">{#N/A,#N/A,TRUE,"AB_Vertrag";#N/A,#N/A,TRUE,"AB_BWL"}</definedName>
    <definedName name="gdyhrtyer" localSheetId="24" hidden="1">{#N/A,#N/A,TRUE,"AB_Vertrag";#N/A,#N/A,TRUE,"AB_BWL"}</definedName>
    <definedName name="gdyhrtyer" localSheetId="25" hidden="1">{#N/A,#N/A,TRUE,"AB_Vertrag";#N/A,#N/A,TRUE,"AB_BWL"}</definedName>
    <definedName name="gdyhrtyer" localSheetId="26">"{#N/A;#N/A;TRUE;""AB_Vertrag""|#N/A;#N/A;TRUE;""AB_BWL""}"</definedName>
    <definedName name="gdyhrtyer" localSheetId="27" hidden="1">{#N/A,#N/A,TRUE,"AB_Vertrag";#N/A,#N/A,TRUE,"AB_BWL"}</definedName>
    <definedName name="gdyhrtyer" localSheetId="28" hidden="1">{#N/A,#N/A,TRUE,"AB_Vertrag";#N/A,#N/A,TRUE,"AB_BWL"}</definedName>
    <definedName name="gdyhrtyer" localSheetId="29">"{#N/A;#N/A;TRUE;""AB_Vertrag""|#N/A;#N/A;TRUE;""AB_BWL""}"</definedName>
    <definedName name="gdyhrtyer" localSheetId="31">"{#N/A;#N/A;TRUE;""AB_Vertrag""|#N/A;#N/A;TRUE;""AB_BWL""}"</definedName>
    <definedName name="gdyhrtyer" localSheetId="34" hidden="1">{#N/A,#N/A,TRUE,"AB_Vertrag";#N/A,#N/A,TRUE,"AB_BWL"}</definedName>
    <definedName name="gdyhrtyer" localSheetId="3" hidden="1">{#N/A,#N/A,TRUE,"AB_Vertrag";#N/A,#N/A,TRUE,"AB_BWL"}</definedName>
    <definedName name="gdyhrtyer" hidden="1">{#N/A,#N/A,TRUE,"AB_Vertrag";#N/A,#N/A,TRUE,"AB_BWL"}</definedName>
    <definedName name="gffdhhdfhf" localSheetId="13" hidden="1">{#N/A,#N/A,TRUE,"AB_Vertrag";#N/A,#N/A,TRUE,"AB_BWL"}</definedName>
    <definedName name="gffdhhdfhf" localSheetId="15" hidden="1">{#N/A,#N/A,TRUE,"AB_Vertrag";#N/A,#N/A,TRUE,"AB_BWL"}</definedName>
    <definedName name="gffdhhdfhf" localSheetId="18">"{#N/A;#N/A;TRUE;""AB_Vertrag""|#N/A;#N/A;TRUE;""AB_BWL""}"</definedName>
    <definedName name="gffdhhdfhf" localSheetId="21" hidden="1">{#N/A,#N/A,TRUE,"AB_Vertrag";#N/A,#N/A,TRUE,"AB_BWL"}</definedName>
    <definedName name="gffdhhdfhf" localSheetId="22" hidden="1">{#N/A,#N/A,TRUE,"AB_Vertrag";#N/A,#N/A,TRUE,"AB_BWL"}</definedName>
    <definedName name="gffdhhdfhf" localSheetId="24" hidden="1">{#N/A,#N/A,TRUE,"AB_Vertrag";#N/A,#N/A,TRUE,"AB_BWL"}</definedName>
    <definedName name="gffdhhdfhf" localSheetId="25" hidden="1">{#N/A,#N/A,TRUE,"AB_Vertrag";#N/A,#N/A,TRUE,"AB_BWL"}</definedName>
    <definedName name="gffdhhdfhf" localSheetId="26">"{#N/A;#N/A;TRUE;""AB_Vertrag""|#N/A;#N/A;TRUE;""AB_BWL""}"</definedName>
    <definedName name="gffdhhdfhf" localSheetId="27" hidden="1">{#N/A,#N/A,TRUE,"AB_Vertrag";#N/A,#N/A,TRUE,"AB_BWL"}</definedName>
    <definedName name="gffdhhdfhf" localSheetId="28" hidden="1">{#N/A,#N/A,TRUE,"AB_Vertrag";#N/A,#N/A,TRUE,"AB_BWL"}</definedName>
    <definedName name="gffdhhdfhf" localSheetId="29">"{#N/A;#N/A;TRUE;""AB_Vertrag""|#N/A;#N/A;TRUE;""AB_BWL""}"</definedName>
    <definedName name="gffdhhdfhf" localSheetId="31">"{#N/A;#N/A;TRUE;""AB_Vertrag""|#N/A;#N/A;TRUE;""AB_BWL""}"</definedName>
    <definedName name="gffdhhdfhf" localSheetId="34" hidden="1">{#N/A,#N/A,TRUE,"AB_Vertrag";#N/A,#N/A,TRUE,"AB_BWL"}</definedName>
    <definedName name="gffdhhdfhf" localSheetId="3" hidden="1">{#N/A,#N/A,TRUE,"AB_Vertrag";#N/A,#N/A,TRUE,"AB_BWL"}</definedName>
    <definedName name="gffdhhdfhf" hidden="1">{#N/A,#N/A,TRUE,"AB_Vertrag";#N/A,#N/A,TRUE,"AB_BWL"}</definedName>
    <definedName name="gfghfgfgff" localSheetId="13" hidden="1">{#N/A,#N/A,TRUE,"AB_Vertrag";#N/A,#N/A,TRUE,"AB_BWL"}</definedName>
    <definedName name="gfghfgfgff" localSheetId="15" hidden="1">{#N/A,#N/A,TRUE,"AB_Vertrag";#N/A,#N/A,TRUE,"AB_BWL"}</definedName>
    <definedName name="gfghfgfgff" localSheetId="18">"{#N/A;#N/A;TRUE;""AB_Vertrag""|#N/A;#N/A;TRUE;""AB_BWL""}"</definedName>
    <definedName name="gfghfgfgff" localSheetId="21" hidden="1">{#N/A,#N/A,TRUE,"AB_Vertrag";#N/A,#N/A,TRUE,"AB_BWL"}</definedName>
    <definedName name="gfghfgfgff" localSheetId="22" hidden="1">{#N/A,#N/A,TRUE,"AB_Vertrag";#N/A,#N/A,TRUE,"AB_BWL"}</definedName>
    <definedName name="gfghfgfgff" localSheetId="24" hidden="1">{#N/A,#N/A,TRUE,"AB_Vertrag";#N/A,#N/A,TRUE,"AB_BWL"}</definedName>
    <definedName name="gfghfgfgff" localSheetId="25" hidden="1">{#N/A,#N/A,TRUE,"AB_Vertrag";#N/A,#N/A,TRUE,"AB_BWL"}</definedName>
    <definedName name="gfghfgfgff" localSheetId="26">"{#N/A;#N/A;TRUE;""AB_Vertrag""|#N/A;#N/A;TRUE;""AB_BWL""}"</definedName>
    <definedName name="gfghfgfgff" localSheetId="27" hidden="1">{#N/A,#N/A,TRUE,"AB_Vertrag";#N/A,#N/A,TRUE,"AB_BWL"}</definedName>
    <definedName name="gfghfgfgff" localSheetId="28" hidden="1">{#N/A,#N/A,TRUE,"AB_Vertrag";#N/A,#N/A,TRUE,"AB_BWL"}</definedName>
    <definedName name="gfghfgfgff" localSheetId="29">"{#N/A;#N/A;TRUE;""AB_Vertrag""|#N/A;#N/A;TRUE;""AB_BWL""}"</definedName>
    <definedName name="gfghfgfgff" localSheetId="31">"{#N/A;#N/A;TRUE;""AB_Vertrag""|#N/A;#N/A;TRUE;""AB_BWL""}"</definedName>
    <definedName name="gfghfgfgff" localSheetId="34" hidden="1">{#N/A,#N/A,TRUE,"AB_Vertrag";#N/A,#N/A,TRUE,"AB_BWL"}</definedName>
    <definedName name="gfghfgfgff" localSheetId="3" hidden="1">{#N/A,#N/A,TRUE,"AB_Vertrag";#N/A,#N/A,TRUE,"AB_BWL"}</definedName>
    <definedName name="gfghfgfgff" hidden="1">{#N/A,#N/A,TRUE,"AB_Vertrag";#N/A,#N/A,TRUE,"AB_BWL"}</definedName>
    <definedName name="GG_GRP" localSheetId="18">#REF!</definedName>
    <definedName name="GG_GRP" localSheetId="26">#REF!</definedName>
    <definedName name="GG_GRP" localSheetId="29">#REF!</definedName>
    <definedName name="GG_GRP" localSheetId="31">#REF!</definedName>
    <definedName name="GG_GRP" localSheetId="34">#REF!</definedName>
    <definedName name="GG_GRP">#REF!</definedName>
    <definedName name="GMAC" localSheetId="13" hidden="1">{#N/A,#N/A,FALSE,"Assessment";#N/A,#N/A,FALSE,"Staffing";#N/A,#N/A,FALSE,"Hires";#N/A,#N/A,FALSE,"Assumptions"}</definedName>
    <definedName name="GMAC" localSheetId="15" hidden="1">{#N/A,#N/A,FALSE,"Assessment";#N/A,#N/A,FALSE,"Staffing";#N/A,#N/A,FALSE,"Hires";#N/A,#N/A,FALSE,"Assumptions"}</definedName>
    <definedName name="GMAC" localSheetId="17" hidden="1">{#N/A,#N/A,FALSE,"Assessment";#N/A,#N/A,FALSE,"Staffing";#N/A,#N/A,FALSE,"Hires";#N/A,#N/A,FALSE,"Assumptions"}</definedName>
    <definedName name="GMAC" localSheetId="18">"{#N/A;#N/A;FALSE;""Assessment""|#N/A;#N/A;FALSE;""Staffing""|#N/A;#N/A;FALSE;""Hires""|#N/A;#N/A;FALSE;""Assumptions""}"</definedName>
    <definedName name="GMAC" localSheetId="21" hidden="1">{#N/A,#N/A,FALSE,"Assessment";#N/A,#N/A,FALSE,"Staffing";#N/A,#N/A,FALSE,"Hires";#N/A,#N/A,FALSE,"Assumptions"}</definedName>
    <definedName name="GMAC" localSheetId="22" hidden="1">{#N/A,#N/A,FALSE,"Assessment";#N/A,#N/A,FALSE,"Staffing";#N/A,#N/A,FALSE,"Hires";#N/A,#N/A,FALSE,"Assumptions"}</definedName>
    <definedName name="GMAC" localSheetId="24" hidden="1">{#N/A,#N/A,FALSE,"Assessment";#N/A,#N/A,FALSE,"Staffing";#N/A,#N/A,FALSE,"Hires";#N/A,#N/A,FALSE,"Assumptions"}</definedName>
    <definedName name="GMAC" localSheetId="25" hidden="1">{#N/A,#N/A,FALSE,"Assessment";#N/A,#N/A,FALSE,"Staffing";#N/A,#N/A,FALSE,"Hires";#N/A,#N/A,FALSE,"Assumptions"}</definedName>
    <definedName name="GMAC" localSheetId="26">"{#N/A;#N/A;FALSE;""Assessment""|#N/A;#N/A;FALSE;""Staffing""|#N/A;#N/A;FALSE;""Hires""|#N/A;#N/A;FALSE;""Assumptions""}"</definedName>
    <definedName name="GMAC" localSheetId="27" hidden="1">{#N/A,#N/A,FALSE,"Assessment";#N/A,#N/A,FALSE,"Staffing";#N/A,#N/A,FALSE,"Hires";#N/A,#N/A,FALSE,"Assumptions"}</definedName>
    <definedName name="GMAC" localSheetId="28" hidden="1">{#N/A,#N/A,FALSE,"Assessment";#N/A,#N/A,FALSE,"Staffing";#N/A,#N/A,FALSE,"Hires";#N/A,#N/A,FALSE,"Assumptions"}</definedName>
    <definedName name="GMAC" localSheetId="29">"{#N/A;#N/A;FALSE;""Assessment""|#N/A;#N/A;FALSE;""Staffing""|#N/A;#N/A;FALSE;""Hires""|#N/A;#N/A;FALSE;""Assumptions""}"</definedName>
    <definedName name="GMAC" localSheetId="31">"{#N/A;#N/A;FALSE;""Assessment""|#N/A;#N/A;FALSE;""Staffing""|#N/A;#N/A;FALSE;""Hires""|#N/A;#N/A;FALSE;""Assumptions""}"</definedName>
    <definedName name="GMAC" localSheetId="34" hidden="1">{#N/A,#N/A,FALSE,"Assessment";#N/A,#N/A,FALSE,"Staffing";#N/A,#N/A,FALSE,"Hires";#N/A,#N/A,FALSE,"Assumptions"}</definedName>
    <definedName name="GMAC" localSheetId="3" hidden="1">{#N/A,#N/A,FALSE,"Assessment";#N/A,#N/A,FALSE,"Staffing";#N/A,#N/A,FALSE,"Hires";#N/A,#N/A,FALSE,"Assumptions"}</definedName>
    <definedName name="GMAC" hidden="1">{#N/A,#N/A,FALSE,"Assessment";#N/A,#N/A,FALSE,"Staffing";#N/A,#N/A,FALSE,"Hires";#N/A,#N/A,FALSE,"Assumptions"}</definedName>
    <definedName name="gmk" localSheetId="13" hidden="1">{#N/A,#N/A,FALSE,"Assessment";#N/A,#N/A,FALSE,"Staffing";#N/A,#N/A,FALSE,"Hires";#N/A,#N/A,FALSE,"Assumptions"}</definedName>
    <definedName name="gmk" localSheetId="15" hidden="1">{#N/A,#N/A,FALSE,"Assessment";#N/A,#N/A,FALSE,"Staffing";#N/A,#N/A,FALSE,"Hires";#N/A,#N/A,FALSE,"Assumptions"}</definedName>
    <definedName name="gmk" localSheetId="17" hidden="1">{#N/A,#N/A,FALSE,"Assessment";#N/A,#N/A,FALSE,"Staffing";#N/A,#N/A,FALSE,"Hires";#N/A,#N/A,FALSE,"Assumptions"}</definedName>
    <definedName name="gmk" localSheetId="18">"{#N/A;#N/A;FALSE;""Assessment""|#N/A;#N/A;FALSE;""Staffing""|#N/A;#N/A;FALSE;""Hires""|#N/A;#N/A;FALSE;""Assumptions""}"</definedName>
    <definedName name="gmk" localSheetId="21" hidden="1">{#N/A,#N/A,FALSE,"Assessment";#N/A,#N/A,FALSE,"Staffing";#N/A,#N/A,FALSE,"Hires";#N/A,#N/A,FALSE,"Assumptions"}</definedName>
    <definedName name="gmk" localSheetId="22" hidden="1">{#N/A,#N/A,FALSE,"Assessment";#N/A,#N/A,FALSE,"Staffing";#N/A,#N/A,FALSE,"Hires";#N/A,#N/A,FALSE,"Assumptions"}</definedName>
    <definedName name="gmk" localSheetId="24" hidden="1">{#N/A,#N/A,FALSE,"Assessment";#N/A,#N/A,FALSE,"Staffing";#N/A,#N/A,FALSE,"Hires";#N/A,#N/A,FALSE,"Assumptions"}</definedName>
    <definedName name="gmk" localSheetId="25" hidden="1">{#N/A,#N/A,FALSE,"Assessment";#N/A,#N/A,FALSE,"Staffing";#N/A,#N/A,FALSE,"Hires";#N/A,#N/A,FALSE,"Assumptions"}</definedName>
    <definedName name="gmk" localSheetId="26">"{#N/A;#N/A;FALSE;""Assessment""|#N/A;#N/A;FALSE;""Staffing""|#N/A;#N/A;FALSE;""Hires""|#N/A;#N/A;FALSE;""Assumptions""}"</definedName>
    <definedName name="gmk" localSheetId="27" hidden="1">{#N/A,#N/A,FALSE,"Assessment";#N/A,#N/A,FALSE,"Staffing";#N/A,#N/A,FALSE,"Hires";#N/A,#N/A,FALSE,"Assumptions"}</definedName>
    <definedName name="gmk" localSheetId="28" hidden="1">{#N/A,#N/A,FALSE,"Assessment";#N/A,#N/A,FALSE,"Staffing";#N/A,#N/A,FALSE,"Hires";#N/A,#N/A,FALSE,"Assumptions"}</definedName>
    <definedName name="gmk" localSheetId="29">"{#N/A;#N/A;FALSE;""Assessment""|#N/A;#N/A;FALSE;""Staffing""|#N/A;#N/A;FALSE;""Hires""|#N/A;#N/A;FALSE;""Assumptions""}"</definedName>
    <definedName name="gmk" localSheetId="31">"{#N/A;#N/A;FALSE;""Assessment""|#N/A;#N/A;FALSE;""Staffing""|#N/A;#N/A;FALSE;""Hires""|#N/A;#N/A;FALSE;""Assumptions""}"</definedName>
    <definedName name="gmk" localSheetId="34" hidden="1">{#N/A,#N/A,FALSE,"Assessment";#N/A,#N/A,FALSE,"Staffing";#N/A,#N/A,FALSE,"Hires";#N/A,#N/A,FALSE,"Assumptions"}</definedName>
    <definedName name="gmk" localSheetId="3" hidden="1">{#N/A,#N/A,FALSE,"Assessment";#N/A,#N/A,FALSE,"Staffing";#N/A,#N/A,FALSE,"Hires";#N/A,#N/A,FALSE,"Assumptions"}</definedName>
    <definedName name="gmk" hidden="1">{#N/A,#N/A,FALSE,"Assessment";#N/A,#N/A,FALSE,"Staffing";#N/A,#N/A,FALSE,"Hires";#N/A,#N/A,FALSE,"Assumptions"}</definedName>
    <definedName name="GraphAll" localSheetId="18">#REF!</definedName>
    <definedName name="GraphAll" localSheetId="26">#REF!</definedName>
    <definedName name="GraphAll" localSheetId="29">#REF!</definedName>
    <definedName name="GraphAll" localSheetId="31">#REF!</definedName>
    <definedName name="GraphAll" localSheetId="34">#REF!</definedName>
    <definedName name="GraphAll">#REF!</definedName>
    <definedName name="GraphPCMC" localSheetId="18">#REF!</definedName>
    <definedName name="GraphPCMC" localSheetId="26">#REF!</definedName>
    <definedName name="GraphPCMC" localSheetId="29">#REF!</definedName>
    <definedName name="GraphPCMC" localSheetId="31">#REF!</definedName>
    <definedName name="GraphPCMC">#REF!</definedName>
    <definedName name="GraphPMMC" localSheetId="18">#REF!</definedName>
    <definedName name="GraphPMMC" localSheetId="26">#REF!</definedName>
    <definedName name="GraphPMMC" localSheetId="29">#REF!</definedName>
    <definedName name="GraphPMMC" localSheetId="31">#REF!</definedName>
    <definedName name="GraphPMMC">#REF!</definedName>
    <definedName name="GraphPSJH">#REF!</definedName>
    <definedName name="GraphPSJMC">#REF!</definedName>
    <definedName name="GraphPSMH">#REF!</definedName>
    <definedName name="GraphPUSMC">#REF!</definedName>
    <definedName name="greg" localSheetId="13" hidden="1">{#N/A,#N/A,FALSE,"Assessment";#N/A,#N/A,FALSE,"Staffing";#N/A,#N/A,FALSE,"Hires";#N/A,#N/A,FALSE,"Assumptions"}</definedName>
    <definedName name="greg" localSheetId="15" hidden="1">{#N/A,#N/A,FALSE,"Assessment";#N/A,#N/A,FALSE,"Staffing";#N/A,#N/A,FALSE,"Hires";#N/A,#N/A,FALSE,"Assumptions"}</definedName>
    <definedName name="greg" localSheetId="17" hidden="1">{#N/A,#N/A,FALSE,"Assessment";#N/A,#N/A,FALSE,"Staffing";#N/A,#N/A,FALSE,"Hires";#N/A,#N/A,FALSE,"Assumptions"}</definedName>
    <definedName name="greg" localSheetId="18">"{#N/A;#N/A;FALSE;""Assessment""|#N/A;#N/A;FALSE;""Staffing""|#N/A;#N/A;FALSE;""Hires""|#N/A;#N/A;FALSE;""Assumptions""}"</definedName>
    <definedName name="greg" localSheetId="21" hidden="1">{#N/A,#N/A,FALSE,"Assessment";#N/A,#N/A,FALSE,"Staffing";#N/A,#N/A,FALSE,"Hires";#N/A,#N/A,FALSE,"Assumptions"}</definedName>
    <definedName name="greg" localSheetId="22" hidden="1">{#N/A,#N/A,FALSE,"Assessment";#N/A,#N/A,FALSE,"Staffing";#N/A,#N/A,FALSE,"Hires";#N/A,#N/A,FALSE,"Assumptions"}</definedName>
    <definedName name="greg" localSheetId="24" hidden="1">{#N/A,#N/A,FALSE,"Assessment";#N/A,#N/A,FALSE,"Staffing";#N/A,#N/A,FALSE,"Hires";#N/A,#N/A,FALSE,"Assumptions"}</definedName>
    <definedName name="greg" localSheetId="25" hidden="1">{#N/A,#N/A,FALSE,"Assessment";#N/A,#N/A,FALSE,"Staffing";#N/A,#N/A,FALSE,"Hires";#N/A,#N/A,FALSE,"Assumptions"}</definedName>
    <definedName name="greg" localSheetId="26">"{#N/A;#N/A;FALSE;""Assessment""|#N/A;#N/A;FALSE;""Staffing""|#N/A;#N/A;FALSE;""Hires""|#N/A;#N/A;FALSE;""Assumptions""}"</definedName>
    <definedName name="greg" localSheetId="27" hidden="1">{#N/A,#N/A,FALSE,"Assessment";#N/A,#N/A,FALSE,"Staffing";#N/A,#N/A,FALSE,"Hires";#N/A,#N/A,FALSE,"Assumptions"}</definedName>
    <definedName name="greg" localSheetId="28" hidden="1">{#N/A,#N/A,FALSE,"Assessment";#N/A,#N/A,FALSE,"Staffing";#N/A,#N/A,FALSE,"Hires";#N/A,#N/A,FALSE,"Assumptions"}</definedName>
    <definedName name="greg" localSheetId="29">"{#N/A;#N/A;FALSE;""Assessment""|#N/A;#N/A;FALSE;""Staffing""|#N/A;#N/A;FALSE;""Hires""|#N/A;#N/A;FALSE;""Assumptions""}"</definedName>
    <definedName name="greg" localSheetId="31">"{#N/A;#N/A;FALSE;""Assessment""|#N/A;#N/A;FALSE;""Staffing""|#N/A;#N/A;FALSE;""Hires""|#N/A;#N/A;FALSE;""Assumptions""}"</definedName>
    <definedName name="greg" localSheetId="34" hidden="1">{#N/A,#N/A,FALSE,"Assessment";#N/A,#N/A,FALSE,"Staffing";#N/A,#N/A,FALSE,"Hires";#N/A,#N/A,FALSE,"Assumptions"}</definedName>
    <definedName name="greg" localSheetId="3" hidden="1">{#N/A,#N/A,FALSE,"Assessment";#N/A,#N/A,FALSE,"Staffing";#N/A,#N/A,FALSE,"Hires";#N/A,#N/A,FALSE,"Assumptions"}</definedName>
    <definedName name="greg" hidden="1">{#N/A,#N/A,FALSE,"Assessment";#N/A,#N/A,FALSE,"Staffing";#N/A,#N/A,FALSE,"Hires";#N/A,#N/A,FALSE,"Assumptions"}</definedName>
    <definedName name="Group_Type">#REF!</definedName>
    <definedName name="GroupCAPEX" localSheetId="18">#REF!</definedName>
    <definedName name="GroupCAPEX" localSheetId="26">#REF!</definedName>
    <definedName name="GroupCAPEX" localSheetId="29">#REF!</definedName>
    <definedName name="GroupCAPEX" localSheetId="31">#REF!</definedName>
    <definedName name="GroupCAPEX">#REF!</definedName>
    <definedName name="Grouppbit" localSheetId="18">#REF!</definedName>
    <definedName name="Grouppbit" localSheetId="26">#REF!</definedName>
    <definedName name="Grouppbit" localSheetId="29">#REF!</definedName>
    <definedName name="Grouppbit" localSheetId="31">#REF!</definedName>
    <definedName name="Grouppbit">#REF!</definedName>
    <definedName name="Groupto" localSheetId="18">#REF!</definedName>
    <definedName name="Groupto" localSheetId="26">#REF!</definedName>
    <definedName name="Groupto" localSheetId="29">#REF!</definedName>
    <definedName name="Groupto" localSheetId="31">#REF!</definedName>
    <definedName name="Groupto">#REF!</definedName>
    <definedName name="HAPPYNESS">#REF!</definedName>
    <definedName name="hhhh" localSheetId="13" hidden="1">{#N/A,#N/A,FALSE,"Assessment";#N/A,#N/A,FALSE,"Staffing";#N/A,#N/A,FALSE,"Hires";#N/A,#N/A,FALSE,"Assumptions"}</definedName>
    <definedName name="hhhh" localSheetId="15" hidden="1">{#N/A,#N/A,FALSE,"Assessment";#N/A,#N/A,FALSE,"Staffing";#N/A,#N/A,FALSE,"Hires";#N/A,#N/A,FALSE,"Assumptions"}</definedName>
    <definedName name="hhhh" localSheetId="17" hidden="1">{#N/A,#N/A,FALSE,"Assessment";#N/A,#N/A,FALSE,"Staffing";#N/A,#N/A,FALSE,"Hires";#N/A,#N/A,FALSE,"Assumptions"}</definedName>
    <definedName name="hhhh" localSheetId="18">"{#N/A;#N/A;FALSE;""Assessment""|#N/A;#N/A;FALSE;""Staffing""|#N/A;#N/A;FALSE;""Hires""|#N/A;#N/A;FALSE;""Assumptions""}"</definedName>
    <definedName name="hhhh" localSheetId="21" hidden="1">{#N/A,#N/A,FALSE,"Assessment";#N/A,#N/A,FALSE,"Staffing";#N/A,#N/A,FALSE,"Hires";#N/A,#N/A,FALSE,"Assumptions"}</definedName>
    <definedName name="hhhh" localSheetId="22" hidden="1">{#N/A,#N/A,FALSE,"Assessment";#N/A,#N/A,FALSE,"Staffing";#N/A,#N/A,FALSE,"Hires";#N/A,#N/A,FALSE,"Assumptions"}</definedName>
    <definedName name="hhhh" localSheetId="24" hidden="1">{#N/A,#N/A,FALSE,"Assessment";#N/A,#N/A,FALSE,"Staffing";#N/A,#N/A,FALSE,"Hires";#N/A,#N/A,FALSE,"Assumptions"}</definedName>
    <definedName name="hhhh" localSheetId="25" hidden="1">{#N/A,#N/A,FALSE,"Assessment";#N/A,#N/A,FALSE,"Staffing";#N/A,#N/A,FALSE,"Hires";#N/A,#N/A,FALSE,"Assumptions"}</definedName>
    <definedName name="hhhh" localSheetId="26">"{#N/A;#N/A;FALSE;""Assessment""|#N/A;#N/A;FALSE;""Staffing""|#N/A;#N/A;FALSE;""Hires""|#N/A;#N/A;FALSE;""Assumptions""}"</definedName>
    <definedName name="hhhh" localSheetId="27" hidden="1">{#N/A,#N/A,FALSE,"Assessment";#N/A,#N/A,FALSE,"Staffing";#N/A,#N/A,FALSE,"Hires";#N/A,#N/A,FALSE,"Assumptions"}</definedName>
    <definedName name="hhhh" localSheetId="28" hidden="1">{#N/A,#N/A,FALSE,"Assessment";#N/A,#N/A,FALSE,"Staffing";#N/A,#N/A,FALSE,"Hires";#N/A,#N/A,FALSE,"Assumptions"}</definedName>
    <definedName name="hhhh" localSheetId="29">"{#N/A;#N/A;FALSE;""Assessment""|#N/A;#N/A;FALSE;""Staffing""|#N/A;#N/A;FALSE;""Hires""|#N/A;#N/A;FALSE;""Assumptions""}"</definedName>
    <definedName name="hhhh" localSheetId="31">"{#N/A;#N/A;FALSE;""Assessment""|#N/A;#N/A;FALSE;""Staffing""|#N/A;#N/A;FALSE;""Hires""|#N/A;#N/A;FALSE;""Assumptions""}"</definedName>
    <definedName name="hhhh" localSheetId="34" hidden="1">{#N/A,#N/A,FALSE,"Assessment";#N/A,#N/A,FALSE,"Staffing";#N/A,#N/A,FALSE,"Hires";#N/A,#N/A,FALSE,"Assumptions"}</definedName>
    <definedName name="hhhh" localSheetId="3" hidden="1">{#N/A,#N/A,FALSE,"Assessment";#N/A,#N/A,FALSE,"Staffing";#N/A,#N/A,FALSE,"Hires";#N/A,#N/A,FALSE,"Assumptions"}</definedName>
    <definedName name="hhhh" hidden="1">{#N/A,#N/A,FALSE,"Assessment";#N/A,#N/A,FALSE,"Staffing";#N/A,#N/A,FALSE,"Hires";#N/A,#N/A,FALSE,"Assumptions"}</definedName>
    <definedName name="hj" localSheetId="13" hidden="1">{#N/A,#N/A,FALSE,"LOS West";#N/A,#N/A,FALSE,"LOS East";#N/A,#N/A,FALSE,"LOS Inc."}</definedName>
    <definedName name="hj" localSheetId="15" hidden="1">{#N/A,#N/A,FALSE,"LOS West";#N/A,#N/A,FALSE,"LOS East";#N/A,#N/A,FALSE,"LOS Inc."}</definedName>
    <definedName name="hj" localSheetId="17" hidden="1">{#N/A,#N/A,FALSE,"LOS West";#N/A,#N/A,FALSE,"LOS East";#N/A,#N/A,FALSE,"LOS Inc."}</definedName>
    <definedName name="hj" localSheetId="18">"{#N/A;#N/A;FALSE;""LOS West""|#N/A;#N/A;FALSE;""LOS East""|#N/A;#N/A;FALSE;""LOS Inc.""}"</definedName>
    <definedName name="hj" localSheetId="21" hidden="1">{#N/A,#N/A,FALSE,"LOS West";#N/A,#N/A,FALSE,"LOS East";#N/A,#N/A,FALSE,"LOS Inc."}</definedName>
    <definedName name="hj" localSheetId="22" hidden="1">{#N/A,#N/A,FALSE,"LOS West";#N/A,#N/A,FALSE,"LOS East";#N/A,#N/A,FALSE,"LOS Inc."}</definedName>
    <definedName name="hj" localSheetId="24" hidden="1">{#N/A,#N/A,FALSE,"LOS West";#N/A,#N/A,FALSE,"LOS East";#N/A,#N/A,FALSE,"LOS Inc."}</definedName>
    <definedName name="hj" localSheetId="25" hidden="1">{#N/A,#N/A,FALSE,"LOS West";#N/A,#N/A,FALSE,"LOS East";#N/A,#N/A,FALSE,"LOS Inc."}</definedName>
    <definedName name="hj" localSheetId="26">"{#N/A;#N/A;FALSE;""LOS West""|#N/A;#N/A;FALSE;""LOS East""|#N/A;#N/A;FALSE;""LOS Inc.""}"</definedName>
    <definedName name="hj" localSheetId="27" hidden="1">{#N/A,#N/A,FALSE,"LOS West";#N/A,#N/A,FALSE,"LOS East";#N/A,#N/A,FALSE,"LOS Inc."}</definedName>
    <definedName name="hj" localSheetId="28" hidden="1">{#N/A,#N/A,FALSE,"LOS West";#N/A,#N/A,FALSE,"LOS East";#N/A,#N/A,FALSE,"LOS Inc."}</definedName>
    <definedName name="hj" localSheetId="29">"{#N/A;#N/A;FALSE;""LOS West""|#N/A;#N/A;FALSE;""LOS East""|#N/A;#N/A;FALSE;""LOS Inc.""}"</definedName>
    <definedName name="hj" localSheetId="31">"{#N/A;#N/A;FALSE;""LOS West""|#N/A;#N/A;FALSE;""LOS East""|#N/A;#N/A;FALSE;""LOS Inc.""}"</definedName>
    <definedName name="hj" localSheetId="34" hidden="1">{#N/A,#N/A,FALSE,"LOS West";#N/A,#N/A,FALSE,"LOS East";#N/A,#N/A,FALSE,"LOS Inc."}</definedName>
    <definedName name="hj" localSheetId="3" hidden="1">{#N/A,#N/A,FALSE,"LOS West";#N/A,#N/A,FALSE,"LOS East";#N/A,#N/A,FALSE,"LOS Inc."}</definedName>
    <definedName name="hj" hidden="1">{#N/A,#N/A,FALSE,"LOS West";#N/A,#N/A,FALSE,"LOS East";#N/A,#N/A,FALSE,"LOS Inc."}</definedName>
    <definedName name="HOME" localSheetId="13" hidden="1">{#N/A,#N/A,FALSE,"Assessment";#N/A,#N/A,FALSE,"Staffing";#N/A,#N/A,FALSE,"Hires";#N/A,#N/A,FALSE,"Assumptions"}</definedName>
    <definedName name="HOME" localSheetId="15" hidden="1">{#N/A,#N/A,FALSE,"Assessment";#N/A,#N/A,FALSE,"Staffing";#N/A,#N/A,FALSE,"Hires";#N/A,#N/A,FALSE,"Assumptions"}</definedName>
    <definedName name="HOME" localSheetId="17" hidden="1">{#N/A,#N/A,FALSE,"Assessment";#N/A,#N/A,FALSE,"Staffing";#N/A,#N/A,FALSE,"Hires";#N/A,#N/A,FALSE,"Assumptions"}</definedName>
    <definedName name="HOME" localSheetId="18">"{#N/A;#N/A;FALSE;""Assessment""|#N/A;#N/A;FALSE;""Staffing""|#N/A;#N/A;FALSE;""Hires""|#N/A;#N/A;FALSE;""Assumptions""}"</definedName>
    <definedName name="HOME" localSheetId="21" hidden="1">{#N/A,#N/A,FALSE,"Assessment";#N/A,#N/A,FALSE,"Staffing";#N/A,#N/A,FALSE,"Hires";#N/A,#N/A,FALSE,"Assumptions"}</definedName>
    <definedName name="HOME" localSheetId="22" hidden="1">{#N/A,#N/A,FALSE,"Assessment";#N/A,#N/A,FALSE,"Staffing";#N/A,#N/A,FALSE,"Hires";#N/A,#N/A,FALSE,"Assumptions"}</definedName>
    <definedName name="HOME" localSheetId="24" hidden="1">{#N/A,#N/A,FALSE,"Assessment";#N/A,#N/A,FALSE,"Staffing";#N/A,#N/A,FALSE,"Hires";#N/A,#N/A,FALSE,"Assumptions"}</definedName>
    <definedName name="HOME" localSheetId="25" hidden="1">{#N/A,#N/A,FALSE,"Assessment";#N/A,#N/A,FALSE,"Staffing";#N/A,#N/A,FALSE,"Hires";#N/A,#N/A,FALSE,"Assumptions"}</definedName>
    <definedName name="HOME" localSheetId="26">"{#N/A;#N/A;FALSE;""Assessment""|#N/A;#N/A;FALSE;""Staffing""|#N/A;#N/A;FALSE;""Hires""|#N/A;#N/A;FALSE;""Assumptions""}"</definedName>
    <definedName name="HOME" localSheetId="27" hidden="1">{#N/A,#N/A,FALSE,"Assessment";#N/A,#N/A,FALSE,"Staffing";#N/A,#N/A,FALSE,"Hires";#N/A,#N/A,FALSE,"Assumptions"}</definedName>
    <definedName name="HOME" localSheetId="28" hidden="1">{#N/A,#N/A,FALSE,"Assessment";#N/A,#N/A,FALSE,"Staffing";#N/A,#N/A,FALSE,"Hires";#N/A,#N/A,FALSE,"Assumptions"}</definedName>
    <definedName name="HOME" localSheetId="29">"{#N/A;#N/A;FALSE;""Assessment""|#N/A;#N/A;FALSE;""Staffing""|#N/A;#N/A;FALSE;""Hires""|#N/A;#N/A;FALSE;""Assumptions""}"</definedName>
    <definedName name="HOME" localSheetId="31">"{#N/A;#N/A;FALSE;""Assessment""|#N/A;#N/A;FALSE;""Staffing""|#N/A;#N/A;FALSE;""Hires""|#N/A;#N/A;FALSE;""Assumptions""}"</definedName>
    <definedName name="HOME" localSheetId="34" hidden="1">{#N/A,#N/A,FALSE,"Assessment";#N/A,#N/A,FALSE,"Staffing";#N/A,#N/A,FALSE,"Hires";#N/A,#N/A,FALSE,"Assumptions"}</definedName>
    <definedName name="HOME" localSheetId="3" hidden="1">{#N/A,#N/A,FALSE,"Assessment";#N/A,#N/A,FALSE,"Staffing";#N/A,#N/A,FALSE,"Hires";#N/A,#N/A,FALSE,"Assumptions"}</definedName>
    <definedName name="HOME" hidden="1">{#N/A,#N/A,FALSE,"Assessment";#N/A,#N/A,FALSE,"Staffing";#N/A,#N/A,FALSE,"Hires";#N/A,#N/A,FALSE,"Assumptions"}</definedName>
    <definedName name="HOMFE" localSheetId="13" hidden="1">{#N/A,#N/A,FALSE,"Assessment";#N/A,#N/A,FALSE,"Staffing";#N/A,#N/A,FALSE,"Hires";#N/A,#N/A,FALSE,"Assumptions"}</definedName>
    <definedName name="HOMFE" localSheetId="15" hidden="1">{#N/A,#N/A,FALSE,"Assessment";#N/A,#N/A,FALSE,"Staffing";#N/A,#N/A,FALSE,"Hires";#N/A,#N/A,FALSE,"Assumptions"}</definedName>
    <definedName name="HOMFE" localSheetId="17" hidden="1">{#N/A,#N/A,FALSE,"Assessment";#N/A,#N/A,FALSE,"Staffing";#N/A,#N/A,FALSE,"Hires";#N/A,#N/A,FALSE,"Assumptions"}</definedName>
    <definedName name="HOMFE" localSheetId="18">"{#N/A;#N/A;FALSE;""Assessment""|#N/A;#N/A;FALSE;""Staffing""|#N/A;#N/A;FALSE;""Hires""|#N/A;#N/A;FALSE;""Assumptions""}"</definedName>
    <definedName name="HOMFE" localSheetId="21" hidden="1">{#N/A,#N/A,FALSE,"Assessment";#N/A,#N/A,FALSE,"Staffing";#N/A,#N/A,FALSE,"Hires";#N/A,#N/A,FALSE,"Assumptions"}</definedName>
    <definedName name="HOMFE" localSheetId="22" hidden="1">{#N/A,#N/A,FALSE,"Assessment";#N/A,#N/A,FALSE,"Staffing";#N/A,#N/A,FALSE,"Hires";#N/A,#N/A,FALSE,"Assumptions"}</definedName>
    <definedName name="HOMFE" localSheetId="24" hidden="1">{#N/A,#N/A,FALSE,"Assessment";#N/A,#N/A,FALSE,"Staffing";#N/A,#N/A,FALSE,"Hires";#N/A,#N/A,FALSE,"Assumptions"}</definedName>
    <definedName name="HOMFE" localSheetId="25" hidden="1">{#N/A,#N/A,FALSE,"Assessment";#N/A,#N/A,FALSE,"Staffing";#N/A,#N/A,FALSE,"Hires";#N/A,#N/A,FALSE,"Assumptions"}</definedName>
    <definedName name="HOMFE" localSheetId="26">"{#N/A;#N/A;FALSE;""Assessment""|#N/A;#N/A;FALSE;""Staffing""|#N/A;#N/A;FALSE;""Hires""|#N/A;#N/A;FALSE;""Assumptions""}"</definedName>
    <definedName name="HOMFE" localSheetId="27" hidden="1">{#N/A,#N/A,FALSE,"Assessment";#N/A,#N/A,FALSE,"Staffing";#N/A,#N/A,FALSE,"Hires";#N/A,#N/A,FALSE,"Assumptions"}</definedName>
    <definedName name="HOMFE" localSheetId="28" hidden="1">{#N/A,#N/A,FALSE,"Assessment";#N/A,#N/A,FALSE,"Staffing";#N/A,#N/A,FALSE,"Hires";#N/A,#N/A,FALSE,"Assumptions"}</definedName>
    <definedName name="HOMFE" localSheetId="29">"{#N/A;#N/A;FALSE;""Assessment""|#N/A;#N/A;FALSE;""Staffing""|#N/A;#N/A;FALSE;""Hires""|#N/A;#N/A;FALSE;""Assumptions""}"</definedName>
    <definedName name="HOMFE" localSheetId="31">"{#N/A;#N/A;FALSE;""Assessment""|#N/A;#N/A;FALSE;""Staffing""|#N/A;#N/A;FALSE;""Hires""|#N/A;#N/A;FALSE;""Assumptions""}"</definedName>
    <definedName name="HOMFE" localSheetId="34" hidden="1">{#N/A,#N/A,FALSE,"Assessment";#N/A,#N/A,FALSE,"Staffing";#N/A,#N/A,FALSE,"Hires";#N/A,#N/A,FALSE,"Assumptions"}</definedName>
    <definedName name="HOMFE" localSheetId="3" hidden="1">{#N/A,#N/A,FALSE,"Assessment";#N/A,#N/A,FALSE,"Staffing";#N/A,#N/A,FALSE,"Hires";#N/A,#N/A,FALSE,"Assumptions"}</definedName>
    <definedName name="HOMFE" hidden="1">{#N/A,#N/A,FALSE,"Assessment";#N/A,#N/A,FALSE,"Staffing";#N/A,#N/A,FALSE,"Hires";#N/A,#N/A,FALSE,"Assumptions"}</definedName>
    <definedName name="HOURLY_LABOR" localSheetId="18">#REF!</definedName>
    <definedName name="HOURLY_LABOR" localSheetId="26">#REF!</definedName>
    <definedName name="HOURLY_LABOR" localSheetId="29">#REF!</definedName>
    <definedName name="HOURLY_LABOR" localSheetId="31">#REF!</definedName>
    <definedName name="HOURLY_LABOR" localSheetId="34">#REF!</definedName>
    <definedName name="HOURLY_LABOR">#REF!</definedName>
    <definedName name="HTML_CodePage" hidden="1">1252</definedName>
    <definedName name="HTML_Control" localSheetId="13" hidden="1">{"'Sheet1'!$A$1:$M$69"}</definedName>
    <definedName name="HTML_Control" localSheetId="15" hidden="1">{"'Sheet1'!$A$1:$M$69"}</definedName>
    <definedName name="HTML_Control" localSheetId="17" hidden="1">{"'Sheet1'!$A$1:$M$69"}</definedName>
    <definedName name="HTML_Control" localSheetId="18" hidden="1">{"'Sheet1'!$A$1:$M$69"}</definedName>
    <definedName name="HTML_Control" localSheetId="21" hidden="1">{"'Sheet1'!$A$1:$M$69"}</definedName>
    <definedName name="HTML_Control" localSheetId="22" hidden="1">{"'Sheet1'!$A$1:$M$69"}</definedName>
    <definedName name="HTML_Control" localSheetId="24" hidden="1">{"'Sheet1'!$A$1:$M$69"}</definedName>
    <definedName name="HTML_Control" localSheetId="25" hidden="1">{"'Sheet1'!$A$1:$M$69"}</definedName>
    <definedName name="HTML_Control" localSheetId="26" hidden="1">{"'Sheet1'!$A$1:$M$69"}</definedName>
    <definedName name="HTML_Control" localSheetId="27" hidden="1">{"'Sheet1'!$A$1:$M$69"}</definedName>
    <definedName name="HTML_Control" localSheetId="28" hidden="1">{"'Sheet1'!$A$1:$M$69"}</definedName>
    <definedName name="HTML_Control" localSheetId="29" hidden="1">{"'Sheet1'!$A$1:$M$69"}</definedName>
    <definedName name="HTML_Control" localSheetId="31" hidden="1">{"'Sheet1'!$A$1:$M$69"}</definedName>
    <definedName name="HTML_Control" localSheetId="34" hidden="1">{"'Sheet1'!$A$1:$M$69"}</definedName>
    <definedName name="HTML_Control" localSheetId="3" hidden="1">{"'Sheet1'!$A$1:$M$69"}</definedName>
    <definedName name="HTML_Control" hidden="1">{"'Sheet1'!$A$1:$M$69"}</definedName>
    <definedName name="HTML_Description" localSheetId="18">"""Claudia Louvenia Hoover was the wife of Robert Winslow McDowell.  Although there is little information on him, there is alot of records on her side of the family."""</definedName>
    <definedName name="HTML_Description" localSheetId="26">"""Claudia Louvenia Hoover was the wife of Robert Winslow McDowell.  Although there is little information on him, there is alot of records on her side of the family."""</definedName>
    <definedName name="HTML_Description" localSheetId="29">"""Claudia Louvenia Hoover was the wife of Robert Winslow McDowell.  Although there is little information on him, there is alot of records on her side of the family."""</definedName>
    <definedName name="HTML_Description" localSheetId="31">"""Claudia Louvenia Hoover was the wife of Robert Winslow McDowell.  Although there is little information on him, there is alot of records on her side of the family."""</definedName>
    <definedName name="HTML_Description" hidden="1">"Claudia Louvenia Hoover was the wife of Robert Winslow McDowell.  Although there is little information on him, there is alot of records on her side of the family."</definedName>
    <definedName name="HTML_Email" localSheetId="18">""""""</definedName>
    <definedName name="HTML_Email" localSheetId="26">""""""</definedName>
    <definedName name="HTML_Email" localSheetId="29">""""""</definedName>
    <definedName name="HTML_Email" localSheetId="31">""""""</definedName>
    <definedName name="HTML_Email" hidden="1">""</definedName>
    <definedName name="HTML_Header" localSheetId="18">"""Sheet1"""</definedName>
    <definedName name="HTML_Header" localSheetId="26">"""Sheet1"""</definedName>
    <definedName name="HTML_Header" localSheetId="29">"""Sheet1"""</definedName>
    <definedName name="HTML_Header" localSheetId="31">"""Sheet1"""</definedName>
    <definedName name="HTML_Header" hidden="1">"Sheet1"</definedName>
    <definedName name="HTML_LastUpdate" localSheetId="18">"""12/31/98"""</definedName>
    <definedName name="HTML_LastUpdate" localSheetId="26">"""12/31/98"""</definedName>
    <definedName name="HTML_LastUpdate" localSheetId="29">"""12/31/98"""</definedName>
    <definedName name="HTML_LastUpdate" localSheetId="31">"""12/31/98"""</definedName>
    <definedName name="HTML_LastUpdate" hidden="1">"12/31/98"</definedName>
    <definedName name="HTML_LineAfter" localSheetId="18">1</definedName>
    <definedName name="HTML_LineAfter" localSheetId="26">1</definedName>
    <definedName name="HTML_LineAfter" localSheetId="29">1</definedName>
    <definedName name="HTML_LineAfter" localSheetId="31">1</definedName>
    <definedName name="HTML_LineAfter" hidden="1">TRUE</definedName>
    <definedName name="HTML_LineBefore" localSheetId="18">1</definedName>
    <definedName name="HTML_LineBefore" localSheetId="26">1</definedName>
    <definedName name="HTML_LineBefore" localSheetId="29">1</definedName>
    <definedName name="HTML_LineBefore" localSheetId="31">1</definedName>
    <definedName name="HTML_LineBefore" hidden="1">TRUE</definedName>
    <definedName name="HTML_Name" localSheetId="18">""""""</definedName>
    <definedName name="HTML_Name" localSheetId="26">""""""</definedName>
    <definedName name="HTML_Name" localSheetId="29">""""""</definedName>
    <definedName name="HTML_Name" localSheetId="31">""""""</definedName>
    <definedName name="HTML_Name" hidden="1">""</definedName>
    <definedName name="HTML_OBDlg2" localSheetId="18">1</definedName>
    <definedName name="HTML_OBDlg2" localSheetId="26">1</definedName>
    <definedName name="HTML_OBDlg2" localSheetId="29">1</definedName>
    <definedName name="HTML_OBDlg2" localSheetId="31">1</definedName>
    <definedName name="HTML_OBDlg2" hidden="1">TRUE</definedName>
    <definedName name="HTML_OBDlg4" localSheetId="18">1</definedName>
    <definedName name="HTML_OBDlg4" localSheetId="26">1</definedName>
    <definedName name="HTML_OBDlg4" localSheetId="29">1</definedName>
    <definedName name="HTML_OBDlg4" localSheetId="31">1</definedName>
    <definedName name="HTML_OBDlg4" hidden="1">TRUE</definedName>
    <definedName name="HTML_OS" hidden="1">0</definedName>
    <definedName name="HTML_PathFile" hidden="1">"C:\My Documents\CLHoover.htm"</definedName>
    <definedName name="HTML_Title" localSheetId="18">"""Claudia Louvenia Hoover's Ancestry"""</definedName>
    <definedName name="HTML_Title" localSheetId="26">"""Claudia Louvenia Hoover's Ancestry"""</definedName>
    <definedName name="HTML_Title" localSheetId="29">"""Claudia Louvenia Hoover's Ancestry"""</definedName>
    <definedName name="HTML_Title" localSheetId="31">"""Claudia Louvenia Hoover's Ancestry"""</definedName>
    <definedName name="HTML_Title" hidden="1">"Claudia Louvenia Hoover's Ancestry"</definedName>
    <definedName name="httgyty" localSheetId="13" hidden="1">{#N/A,#N/A,TRUE,"AB_Vertrag";#N/A,#N/A,TRUE,"AB_BWL"}</definedName>
    <definedName name="httgyty" localSheetId="15" hidden="1">{#N/A,#N/A,TRUE,"AB_Vertrag";#N/A,#N/A,TRUE,"AB_BWL"}</definedName>
    <definedName name="httgyty" localSheetId="18">"{#N/A;#N/A;TRUE;""AB_Vertrag""|#N/A;#N/A;TRUE;""AB_BWL""}"</definedName>
    <definedName name="httgyty" localSheetId="21" hidden="1">{#N/A,#N/A,TRUE,"AB_Vertrag";#N/A,#N/A,TRUE,"AB_BWL"}</definedName>
    <definedName name="httgyty" localSheetId="22" hidden="1">{#N/A,#N/A,TRUE,"AB_Vertrag";#N/A,#N/A,TRUE,"AB_BWL"}</definedName>
    <definedName name="httgyty" localSheetId="24" hidden="1">{#N/A,#N/A,TRUE,"AB_Vertrag";#N/A,#N/A,TRUE,"AB_BWL"}</definedName>
    <definedName name="httgyty" localSheetId="25" hidden="1">{#N/A,#N/A,TRUE,"AB_Vertrag";#N/A,#N/A,TRUE,"AB_BWL"}</definedName>
    <definedName name="httgyty" localSheetId="26">"{#N/A;#N/A;TRUE;""AB_Vertrag""|#N/A;#N/A;TRUE;""AB_BWL""}"</definedName>
    <definedName name="httgyty" localSheetId="27" hidden="1">{#N/A,#N/A,TRUE,"AB_Vertrag";#N/A,#N/A,TRUE,"AB_BWL"}</definedName>
    <definedName name="httgyty" localSheetId="28" hidden="1">{#N/A,#N/A,TRUE,"AB_Vertrag";#N/A,#N/A,TRUE,"AB_BWL"}</definedName>
    <definedName name="httgyty" localSheetId="29">"{#N/A;#N/A;TRUE;""AB_Vertrag""|#N/A;#N/A;TRUE;""AB_BWL""}"</definedName>
    <definedName name="httgyty" localSheetId="31">"{#N/A;#N/A;TRUE;""AB_Vertrag""|#N/A;#N/A;TRUE;""AB_BWL""}"</definedName>
    <definedName name="httgyty" localSheetId="34" hidden="1">{#N/A,#N/A,TRUE,"AB_Vertrag";#N/A,#N/A,TRUE,"AB_BWL"}</definedName>
    <definedName name="httgyty" localSheetId="3" hidden="1">{#N/A,#N/A,TRUE,"AB_Vertrag";#N/A,#N/A,TRUE,"AB_BWL"}</definedName>
    <definedName name="httgyty" hidden="1">{#N/A,#N/A,TRUE,"AB_Vertrag";#N/A,#N/A,TRUE,"AB_BWL"}</definedName>
    <definedName name="Human_Resources" localSheetId="18">#REF!</definedName>
    <definedName name="Human_Resources" localSheetId="26">#REF!</definedName>
    <definedName name="Human_Resources" localSheetId="29">#REF!</definedName>
    <definedName name="Human_Resources" localSheetId="31">#REF!</definedName>
    <definedName name="Human_Resources" localSheetId="34">#REF!</definedName>
    <definedName name="Human_Resources">#REF!</definedName>
    <definedName name="IdentTot" localSheetId="18">"['https://healthcare.huronconsultinggroup.com/Documents%20and%20Settings/jbiestek/My%20Documents/WakeMed/Tracker/WakeMed%20Tracker%20(from%20CAMC%20Tracker)%20v12.17.4.xls'#$'Workgroup Status'.$N$2]"</definedName>
    <definedName name="IdentTot" localSheetId="26">"['https://healthcare.huronconsultinggroup.com/Documents%20and%20Settings/jbiestek/My%20Documents/WakeMed/Tracker/WakeMed%20Tracker%20(from%20CAMC%20Tracker)%20v12.17.4.xls'#$'Workgroup Status'.$N$2]"</definedName>
    <definedName name="IdentTot" localSheetId="29">"['https://healthcare.huronconsultinggroup.com/Documents%20and%20Settings/jbiestek/My%20Documents/WakeMed/Tracker/WakeMed%20Tracker%20(from%20CAMC%20Tracker)%20v12.17.4.xls'#$'Workgroup Status'.$N$2]"</definedName>
    <definedName name="IdentTot" localSheetId="31">"['https://healthcare.huronconsultinggroup.com/Documents%20and%20Settings/jbiestek/My%20Documents/WakeMed/Tracker/WakeMed%20Tracker%20(from%20CAMC%20Tracker)%20v12.17.4.xls'#$'Workgroup Status'.$N$2]"</definedName>
    <definedName name="IdentTot" localSheetId="34">#REF!</definedName>
    <definedName name="IdentTot">#REF!</definedName>
    <definedName name="imp.334" localSheetId="13"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15"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18"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1"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2"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4"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5"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6"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7"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8"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29"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31"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34"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localSheetId="3" hidden="1">{#N/A,#N/A,TRUE,"Basisdaten";#N/A,#N/A,TRUE,"Betriebsrestaurant";#N/A,#N/A,TRUE,"Zwischenverpflegung";#N/A,#N/A,TRUE,"Automaten";#N/A,#N/A,TRUE,"Etagenservice";#N/A,#N/A,TRUE,"Gästebereich";#N/A,#N/A,TRUE,"Kst_1";#N/A,#N/A,TRUE,"Sonderveranstaltungen";#N/A,#N/A,TRUE,"Kst_2";#N/A,#N/A,TRUE,"Kst_3";#N/A,#N/A,TRUE,"Kst_4";#N/A,#N/A,TRUE,"Kst_5";#N/A,#N/A,TRUE,"Namen"}</definedName>
    <definedName name="imp.334" hidden="1">{#N/A,#N/A,TRUE,"Basisdaten";#N/A,#N/A,TRUE,"Betriebsrestaurant";#N/A,#N/A,TRUE,"Zwischenverpflegung";#N/A,#N/A,TRUE,"Automaten";#N/A,#N/A,TRUE,"Etagenservice";#N/A,#N/A,TRUE,"Gästebereich";#N/A,#N/A,TRUE,"Kst_1";#N/A,#N/A,TRUE,"Sonderveranstaltungen";#N/A,#N/A,TRUE,"Kst_2";#N/A,#N/A,TRUE,"Kst_3";#N/A,#N/A,TRUE,"Kst_4";#N/A,#N/A,TRUE,"Kst_5";#N/A,#N/A,TRUE,"Namen"}</definedName>
    <definedName name="imp.34" localSheetId="13" hidden="1">{#N/A,#N/A,TRUE,"AB_Vertrag";#N/A,#N/A,TRUE,"AB_BWL"}</definedName>
    <definedName name="imp.34" localSheetId="15" hidden="1">{#N/A,#N/A,TRUE,"AB_Vertrag";#N/A,#N/A,TRUE,"AB_BWL"}</definedName>
    <definedName name="imp.34" localSheetId="18">"{#N/A;#N/A;TRUE;""AB_Vertrag""|#N/A;#N/A;TRUE;""AB_BWL""}"</definedName>
    <definedName name="imp.34" localSheetId="21" hidden="1">{#N/A,#N/A,TRUE,"AB_Vertrag";#N/A,#N/A,TRUE,"AB_BWL"}</definedName>
    <definedName name="imp.34" localSheetId="22" hidden="1">{#N/A,#N/A,TRUE,"AB_Vertrag";#N/A,#N/A,TRUE,"AB_BWL"}</definedName>
    <definedName name="imp.34" localSheetId="24" hidden="1">{#N/A,#N/A,TRUE,"AB_Vertrag";#N/A,#N/A,TRUE,"AB_BWL"}</definedName>
    <definedName name="imp.34" localSheetId="25" hidden="1">{#N/A,#N/A,TRUE,"AB_Vertrag";#N/A,#N/A,TRUE,"AB_BWL"}</definedName>
    <definedName name="imp.34" localSheetId="26">"{#N/A;#N/A;TRUE;""AB_Vertrag""|#N/A;#N/A;TRUE;""AB_BWL""}"</definedName>
    <definedName name="imp.34" localSheetId="27" hidden="1">{#N/A,#N/A,TRUE,"AB_Vertrag";#N/A,#N/A,TRUE,"AB_BWL"}</definedName>
    <definedName name="imp.34" localSheetId="28" hidden="1">{#N/A,#N/A,TRUE,"AB_Vertrag";#N/A,#N/A,TRUE,"AB_BWL"}</definedName>
    <definedName name="imp.34" localSheetId="29">"{#N/A;#N/A;TRUE;""AB_Vertrag""|#N/A;#N/A;TRUE;""AB_BWL""}"</definedName>
    <definedName name="imp.34" localSheetId="31">"{#N/A;#N/A;TRUE;""AB_Vertrag""|#N/A;#N/A;TRUE;""AB_BWL""}"</definedName>
    <definedName name="imp.34" localSheetId="34" hidden="1">{#N/A,#N/A,TRUE,"AB_Vertrag";#N/A,#N/A,TRUE,"AB_BWL"}</definedName>
    <definedName name="imp.34" localSheetId="3" hidden="1">{#N/A,#N/A,TRUE,"AB_Vertrag";#N/A,#N/A,TRUE,"AB_BWL"}</definedName>
    <definedName name="imp.34" hidden="1">{#N/A,#N/A,TRUE,"AB_Vertrag";#N/A,#N/A,TRUE,"AB_BWL"}</definedName>
    <definedName name="imp_yy" localSheetId="13" hidden="1">{#N/A,#N/A,TRUE,"AB_Vertrag";#N/A,#N/A,TRUE,"AB_BWL"}</definedName>
    <definedName name="imp_yy" localSheetId="15" hidden="1">{#N/A,#N/A,TRUE,"AB_Vertrag";#N/A,#N/A,TRUE,"AB_BWL"}</definedName>
    <definedName name="imp_yy" localSheetId="18">"{#N/A;#N/A;TRUE;""AB_Vertrag""|#N/A;#N/A;TRUE;""AB_BWL""}"</definedName>
    <definedName name="imp_yy" localSheetId="21" hidden="1">{#N/A,#N/A,TRUE,"AB_Vertrag";#N/A,#N/A,TRUE,"AB_BWL"}</definedName>
    <definedName name="imp_yy" localSheetId="22" hidden="1">{#N/A,#N/A,TRUE,"AB_Vertrag";#N/A,#N/A,TRUE,"AB_BWL"}</definedName>
    <definedName name="imp_yy" localSheetId="24" hidden="1">{#N/A,#N/A,TRUE,"AB_Vertrag";#N/A,#N/A,TRUE,"AB_BWL"}</definedName>
    <definedName name="imp_yy" localSheetId="25" hidden="1">{#N/A,#N/A,TRUE,"AB_Vertrag";#N/A,#N/A,TRUE,"AB_BWL"}</definedName>
    <definedName name="imp_yy" localSheetId="26">"{#N/A;#N/A;TRUE;""AB_Vertrag""|#N/A;#N/A;TRUE;""AB_BWL""}"</definedName>
    <definedName name="imp_yy" localSheetId="27" hidden="1">{#N/A,#N/A,TRUE,"AB_Vertrag";#N/A,#N/A,TRUE,"AB_BWL"}</definedName>
    <definedName name="imp_yy" localSheetId="28" hidden="1">{#N/A,#N/A,TRUE,"AB_Vertrag";#N/A,#N/A,TRUE,"AB_BWL"}</definedName>
    <definedName name="imp_yy" localSheetId="29">"{#N/A;#N/A;TRUE;""AB_Vertrag""|#N/A;#N/A;TRUE;""AB_BWL""}"</definedName>
    <definedName name="imp_yy" localSheetId="31">"{#N/A;#N/A;TRUE;""AB_Vertrag""|#N/A;#N/A;TRUE;""AB_BWL""}"</definedName>
    <definedName name="imp_yy" localSheetId="34" hidden="1">{#N/A,#N/A,TRUE,"AB_Vertrag";#N/A,#N/A,TRUE,"AB_BWL"}</definedName>
    <definedName name="imp_yy" localSheetId="3" hidden="1">{#N/A,#N/A,TRUE,"AB_Vertrag";#N/A,#N/A,TRUE,"AB_BWL"}</definedName>
    <definedName name="imp_yy" hidden="1">{#N/A,#N/A,TRUE,"AB_Vertrag";#N/A,#N/A,TRUE,"AB_BWL"}</definedName>
    <definedName name="INDEX" localSheetId="18">#REF!</definedName>
    <definedName name="INDEX" localSheetId="26">#REF!</definedName>
    <definedName name="INDEX" localSheetId="29">#REF!</definedName>
    <definedName name="INDEX" localSheetId="31">#REF!</definedName>
    <definedName name="INDEX" localSheetId="34">#REF!</definedName>
    <definedName name="INDEX">#REF!</definedName>
    <definedName name="INDIR" localSheetId="18">#REF!</definedName>
    <definedName name="INDIR" localSheetId="26">#REF!</definedName>
    <definedName name="INDIR" localSheetId="29">#REF!</definedName>
    <definedName name="INDIR" localSheetId="31">#REF!</definedName>
    <definedName name="INDIR">#REF!</definedName>
    <definedName name="initiatives" localSheetId="18">"[25]initiatives!#ref!"</definedName>
    <definedName name="initiatives" localSheetId="26">"[25]initiatives!#ref!"</definedName>
    <definedName name="initiatives" localSheetId="28">#REF!</definedName>
    <definedName name="initiatives" localSheetId="29">"[25]initiatives!#ref!"</definedName>
    <definedName name="initiatives" localSheetId="31">"[25]initiatives!#ref!"</definedName>
    <definedName name="initiatives" localSheetId="34">#REF!</definedName>
    <definedName name="initiatives">#REF!</definedName>
    <definedName name="INPUT" localSheetId="18">#REF!</definedName>
    <definedName name="INPUT" localSheetId="26">#REF!</definedName>
    <definedName name="INPUT" localSheetId="29">#REF!</definedName>
    <definedName name="INPUT" localSheetId="31">#REF!</definedName>
    <definedName name="INPUT">#REF!</definedName>
    <definedName name="INSTRUCTIONS" localSheetId="18">#REF!</definedName>
    <definedName name="INSTRUCTIONS" localSheetId="26">#REF!</definedName>
    <definedName name="INSTRUCTIONS" localSheetId="29">#REF!</definedName>
    <definedName name="INSTRUCTIONS" localSheetId="31">#REF!</definedName>
    <definedName name="INSTRUCTIONS">#REF!</definedName>
    <definedName name="int" localSheetId="15">IF(#REF!&lt;&gt;"",#REF!*'12-IT Requirements'!Periodic_rate,"")</definedName>
    <definedName name="int" localSheetId="26">IF(#REF!&lt;&gt;"",#REF!*'23-FNS Staffing Plan'!Periodic_rate,"")</definedName>
    <definedName name="int" localSheetId="28">IF(#REF!&lt;&gt;"",#REF!*'24b-Janitorial Pricing Matrix'!Periodic_rate,"")</definedName>
    <definedName name="int" localSheetId="34">IF(#REF!&lt;&gt;"",#REF!*'30-Summary'!Periodic_rate,"")</definedName>
    <definedName name="int">IF(#REF!&lt;&gt;"",#REF!*#REF!,"")</definedName>
    <definedName name="Interest" localSheetId="15">IF(#REF!&lt;&gt;"",#REF!*'12-IT Requirements'!Periodic_rate,"")</definedName>
    <definedName name="Interest" localSheetId="26">IF(#REF!&lt;&gt;"",#REF!*'23-FNS Staffing Plan'!Periodic_rate,"")</definedName>
    <definedName name="Interest" localSheetId="28">IF(#REF!&lt;&gt;"",#REF!*'24b-Janitorial Pricing Matrix'!Periodic_rate,"")</definedName>
    <definedName name="Interest" localSheetId="34">IF(#REF!&lt;&gt;"",#REF!*'30-Summary'!Periodic_rate,"")</definedName>
    <definedName name="Interest">IF(#REF!&lt;&gt;"",#REF!*Periodic_rate,"")</definedName>
    <definedName name="INVEST_OPEN" localSheetId="18">#REF!</definedName>
    <definedName name="INVEST_OPEN" localSheetId="26">#REF!</definedName>
    <definedName name="INVEST_OPEN" localSheetId="29">#REF!</definedName>
    <definedName name="INVEST_OPEN" localSheetId="31">#REF!</definedName>
    <definedName name="INVEST_OPEN">#REF!</definedName>
    <definedName name="InvoiceData">#REF!</definedName>
    <definedName name="IOH_ACT">#REF!</definedName>
    <definedName name="IOH_ACT2">#REF!</definedName>
    <definedName name="IOH_PLAN">#REF!</definedName>
    <definedName name="IOH_PRIOR" localSheetId="18">"[28]actuals!#ref!"</definedName>
    <definedName name="IOH_PRIOR" localSheetId="26">"[28]actuals!#ref!"</definedName>
    <definedName name="IOH_PRIOR" localSheetId="28">#REF!</definedName>
    <definedName name="IOH_PRIOR" localSheetId="29">"[28]actuals!#ref!"</definedName>
    <definedName name="IOH_PRIOR" localSheetId="31">"[28]actuals!#ref!"</definedName>
    <definedName name="IOH_PRIOR" localSheetId="34">#REF!</definedName>
    <definedName name="IOH_PRIOR">#REF!</definedName>
    <definedName name="IOHACTUAL" localSheetId="18">#REF!</definedName>
    <definedName name="IOHACTUAL" localSheetId="26">#REF!</definedName>
    <definedName name="IOHACTUAL" localSheetId="29">#REF!</definedName>
    <definedName name="IOHACTUAL" localSheetId="31">#REF!</definedName>
    <definedName name="IOHACTUAL">#REF!</definedName>
    <definedName name="IOHPLAN" localSheetId="18">#REF!</definedName>
    <definedName name="IOHPLAN" localSheetId="26">#REF!</definedName>
    <definedName name="IOHPLAN" localSheetId="29">#REF!</definedName>
    <definedName name="IOHPLAN" localSheetId="31">#REF!</definedName>
    <definedName name="IOHPLAN">#REF!</definedName>
    <definedName name="IOHPLAN2" localSheetId="18">#REF!</definedName>
    <definedName name="IOHPLAN2" localSheetId="26">#REF!</definedName>
    <definedName name="IOHPLAN2" localSheetId="29">#REF!</definedName>
    <definedName name="IOHPLAN2" localSheetId="31">#REF!</definedName>
    <definedName name="IOHPLAN2">#REF!</definedName>
    <definedName name="IOHPRIOR" localSheetId="18">"[28]actuals!#ref!"</definedName>
    <definedName name="IOHPRIOR" localSheetId="26">"[28]actuals!#ref!"</definedName>
    <definedName name="IOHPRIOR" localSheetId="28">#REF!</definedName>
    <definedName name="IOHPRIOR" localSheetId="29">"[28]actuals!#ref!"</definedName>
    <definedName name="IOHPRIOR" localSheetId="31">"[28]actuals!#ref!"</definedName>
    <definedName name="IOHPRIOR" localSheetId="34">#REF!</definedName>
    <definedName name="IOHPRIOR">#REF!</definedName>
    <definedName name="IOHPY2" localSheetId="18">"[28]actuals!#ref!"</definedName>
    <definedName name="IOHPY2" localSheetId="26">"[28]actuals!#ref!"</definedName>
    <definedName name="IOHPY2" localSheetId="28">#REF!</definedName>
    <definedName name="IOHPY2" localSheetId="29">"[28]actuals!#ref!"</definedName>
    <definedName name="IOHPY2" localSheetId="31">"[28]actuals!#ref!"</definedName>
    <definedName name="IOHPY2" localSheetId="34">#REF!</definedName>
    <definedName name="IOHPY2">#REF!</definedName>
    <definedName name="IQ_ADDIN" localSheetId="18">"""AUTO"""</definedName>
    <definedName name="IQ_ADDIN" localSheetId="26">"""AUTO"""</definedName>
    <definedName name="IQ_ADDIN" localSheetId="29">"""AUTO"""</definedName>
    <definedName name="IQ_ADDIN" localSheetId="31">"""AUTO"""</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41449.5512962962</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TT" localSheetId="18">#REF!</definedName>
    <definedName name="ITT" localSheetId="26">#REF!</definedName>
    <definedName name="ITT" localSheetId="29">#REF!</definedName>
    <definedName name="ITT" localSheetId="31">#REF!</definedName>
    <definedName name="ITT">#REF!</definedName>
    <definedName name="IVversion2" localSheetId="18">"[29]op!#ref!"</definedName>
    <definedName name="IVversion2" localSheetId="26">"[29]op!#ref!"</definedName>
    <definedName name="IVversion2" localSheetId="28" hidden="1">#REF!</definedName>
    <definedName name="IVversion2" localSheetId="29">"[29]op!#ref!"</definedName>
    <definedName name="IVversion2" localSheetId="31">"[29]op!#ref!"</definedName>
    <definedName name="IVversion2" localSheetId="34" hidden="1">#REF!</definedName>
    <definedName name="IVversion2" hidden="1">#REF!</definedName>
    <definedName name="jghgfjtf" localSheetId="13" hidden="1">{#N/A,#N/A,TRUE,"AB_Vertrag";#N/A,#N/A,TRUE,"AB_BWL"}</definedName>
    <definedName name="jghgfjtf" localSheetId="15" hidden="1">{#N/A,#N/A,TRUE,"AB_Vertrag";#N/A,#N/A,TRUE,"AB_BWL"}</definedName>
    <definedName name="jghgfjtf" localSheetId="18">"{#N/A;#N/A;TRUE;""AB_Vertrag""|#N/A;#N/A;TRUE;""AB_BWL""}"</definedName>
    <definedName name="jghgfjtf" localSheetId="21" hidden="1">{#N/A,#N/A,TRUE,"AB_Vertrag";#N/A,#N/A,TRUE,"AB_BWL"}</definedName>
    <definedName name="jghgfjtf" localSheetId="22" hidden="1">{#N/A,#N/A,TRUE,"AB_Vertrag";#N/A,#N/A,TRUE,"AB_BWL"}</definedName>
    <definedName name="jghgfjtf" localSheetId="24" hidden="1">{#N/A,#N/A,TRUE,"AB_Vertrag";#N/A,#N/A,TRUE,"AB_BWL"}</definedName>
    <definedName name="jghgfjtf" localSheetId="25" hidden="1">{#N/A,#N/A,TRUE,"AB_Vertrag";#N/A,#N/A,TRUE,"AB_BWL"}</definedName>
    <definedName name="jghgfjtf" localSheetId="26">"{#N/A;#N/A;TRUE;""AB_Vertrag""|#N/A;#N/A;TRUE;""AB_BWL""}"</definedName>
    <definedName name="jghgfjtf" localSheetId="27" hidden="1">{#N/A,#N/A,TRUE,"AB_Vertrag";#N/A,#N/A,TRUE,"AB_BWL"}</definedName>
    <definedName name="jghgfjtf" localSheetId="28" hidden="1">{#N/A,#N/A,TRUE,"AB_Vertrag";#N/A,#N/A,TRUE,"AB_BWL"}</definedName>
    <definedName name="jghgfjtf" localSheetId="29">"{#N/A;#N/A;TRUE;""AB_Vertrag""|#N/A;#N/A;TRUE;""AB_BWL""}"</definedName>
    <definedName name="jghgfjtf" localSheetId="31">"{#N/A;#N/A;TRUE;""AB_Vertrag""|#N/A;#N/A;TRUE;""AB_BWL""}"</definedName>
    <definedName name="jghgfjtf" localSheetId="34" hidden="1">{#N/A,#N/A,TRUE,"AB_Vertrag";#N/A,#N/A,TRUE,"AB_BWL"}</definedName>
    <definedName name="jghgfjtf" localSheetId="3" hidden="1">{#N/A,#N/A,TRUE,"AB_Vertrag";#N/A,#N/A,TRUE,"AB_BWL"}</definedName>
    <definedName name="jghgfjtf" hidden="1">{#N/A,#N/A,TRUE,"AB_Vertrag";#N/A,#N/A,TRUE,"AB_BWL"}</definedName>
    <definedName name="JHL" localSheetId="13" hidden="1">{#N/A,#N/A,FALSE,"Austria"}</definedName>
    <definedName name="JHL" localSheetId="15" hidden="1">{#N/A,#N/A,FALSE,"Austria"}</definedName>
    <definedName name="JHL" localSheetId="17" hidden="1">{#N/A,#N/A,FALSE,"Austria"}</definedName>
    <definedName name="JHL" localSheetId="18">"{#N/A;#N/A;FALSE;""Austria""}"</definedName>
    <definedName name="JHL" localSheetId="21" hidden="1">{#N/A,#N/A,FALSE,"Austria"}</definedName>
    <definedName name="JHL" localSheetId="22" hidden="1">{#N/A,#N/A,FALSE,"Austria"}</definedName>
    <definedName name="JHL" localSheetId="24" hidden="1">{#N/A,#N/A,FALSE,"Austria"}</definedName>
    <definedName name="JHL" localSheetId="25" hidden="1">{#N/A,#N/A,FALSE,"Austria"}</definedName>
    <definedName name="JHL" localSheetId="26">"{#N/A;#N/A;FALSE;""Austria""}"</definedName>
    <definedName name="JHL" localSheetId="27" hidden="1">{#N/A,#N/A,FALSE,"Austria"}</definedName>
    <definedName name="JHL" localSheetId="28" hidden="1">{#N/A,#N/A,FALSE,"Austria"}</definedName>
    <definedName name="JHL" localSheetId="29">"{#N/A;#N/A;FALSE;""Austria""}"</definedName>
    <definedName name="JHL" localSheetId="31">"{#N/A;#N/A;FALSE;""Austria""}"</definedName>
    <definedName name="JHL" localSheetId="34" hidden="1">{#N/A,#N/A,FALSE,"Austria"}</definedName>
    <definedName name="JHL" localSheetId="3" hidden="1">{#N/A,#N/A,FALSE,"Austria"}</definedName>
    <definedName name="JHL" hidden="1">{#N/A,#N/A,FALSE,"Austria"}</definedName>
    <definedName name="jhtdyged" localSheetId="13" hidden="1">{#N/A,#N/A,TRUE,"AB_Vertrag";#N/A,#N/A,TRUE,"AB_BWL"}</definedName>
    <definedName name="jhtdyged" localSheetId="15" hidden="1">{#N/A,#N/A,TRUE,"AB_Vertrag";#N/A,#N/A,TRUE,"AB_BWL"}</definedName>
    <definedName name="jhtdyged" localSheetId="18">"{#N/A;#N/A;TRUE;""AB_Vertrag""|#N/A;#N/A;TRUE;""AB_BWL""}"</definedName>
    <definedName name="jhtdyged" localSheetId="21" hidden="1">{#N/A,#N/A,TRUE,"AB_Vertrag";#N/A,#N/A,TRUE,"AB_BWL"}</definedName>
    <definedName name="jhtdyged" localSheetId="22" hidden="1">{#N/A,#N/A,TRUE,"AB_Vertrag";#N/A,#N/A,TRUE,"AB_BWL"}</definedName>
    <definedName name="jhtdyged" localSheetId="24" hidden="1">{#N/A,#N/A,TRUE,"AB_Vertrag";#N/A,#N/A,TRUE,"AB_BWL"}</definedName>
    <definedName name="jhtdyged" localSheetId="25" hidden="1">{#N/A,#N/A,TRUE,"AB_Vertrag";#N/A,#N/A,TRUE,"AB_BWL"}</definedName>
    <definedName name="jhtdyged" localSheetId="26">"{#N/A;#N/A;TRUE;""AB_Vertrag""|#N/A;#N/A;TRUE;""AB_BWL""}"</definedName>
    <definedName name="jhtdyged" localSheetId="27" hidden="1">{#N/A,#N/A,TRUE,"AB_Vertrag";#N/A,#N/A,TRUE,"AB_BWL"}</definedName>
    <definedName name="jhtdyged" localSheetId="28" hidden="1">{#N/A,#N/A,TRUE,"AB_Vertrag";#N/A,#N/A,TRUE,"AB_BWL"}</definedName>
    <definedName name="jhtdyged" localSheetId="29">"{#N/A;#N/A;TRUE;""AB_Vertrag""|#N/A;#N/A;TRUE;""AB_BWL""}"</definedName>
    <definedName name="jhtdyged" localSheetId="31">"{#N/A;#N/A;TRUE;""AB_Vertrag""|#N/A;#N/A;TRUE;""AB_BWL""}"</definedName>
    <definedName name="jhtdyged" localSheetId="34" hidden="1">{#N/A,#N/A,TRUE,"AB_Vertrag";#N/A,#N/A,TRUE,"AB_BWL"}</definedName>
    <definedName name="jhtdyged" localSheetId="3" hidden="1">{#N/A,#N/A,TRUE,"AB_Vertrag";#N/A,#N/A,TRUE,"AB_BWL"}</definedName>
    <definedName name="jhtdyged" hidden="1">{#N/A,#N/A,TRUE,"AB_Vertrag";#N/A,#N/A,TRUE,"AB_BWL"}</definedName>
    <definedName name="JILÖJL" localSheetId="13" hidden="1">{#N/A,#N/A,FALSE,"Austria"}</definedName>
    <definedName name="JILÖJL" localSheetId="15" hidden="1">{#N/A,#N/A,FALSE,"Austria"}</definedName>
    <definedName name="JILÖJL" localSheetId="17" hidden="1">{#N/A,#N/A,FALSE,"Austria"}</definedName>
    <definedName name="JILÖJL" localSheetId="18">"{#N/A;#N/A;FALSE;""Austria""}"</definedName>
    <definedName name="JILÖJL" localSheetId="21" hidden="1">{#N/A,#N/A,FALSE,"Austria"}</definedName>
    <definedName name="JILÖJL" localSheetId="22" hidden="1">{#N/A,#N/A,FALSE,"Austria"}</definedName>
    <definedName name="JILÖJL" localSheetId="24" hidden="1">{#N/A,#N/A,FALSE,"Austria"}</definedName>
    <definedName name="JILÖJL" localSheetId="25" hidden="1">{#N/A,#N/A,FALSE,"Austria"}</definedName>
    <definedName name="JILÖJL" localSheetId="26">"{#N/A;#N/A;FALSE;""Austria""}"</definedName>
    <definedName name="JILÖJL" localSheetId="27" hidden="1">{#N/A,#N/A,FALSE,"Austria"}</definedName>
    <definedName name="JILÖJL" localSheetId="28" hidden="1">{#N/A,#N/A,FALSE,"Austria"}</definedName>
    <definedName name="JILÖJL" localSheetId="29">"{#N/A;#N/A;FALSE;""Austria""}"</definedName>
    <definedName name="JILÖJL" localSheetId="31">"{#N/A;#N/A;FALSE;""Austria""}"</definedName>
    <definedName name="JILÖJL" localSheetId="34" hidden="1">{#N/A,#N/A,FALSE,"Austria"}</definedName>
    <definedName name="JILÖJL" localSheetId="3" hidden="1">{#N/A,#N/A,FALSE,"Austria"}</definedName>
    <definedName name="JILÖJL" hidden="1">{#N/A,#N/A,FALSE,"Austria"}</definedName>
    <definedName name="jiyyiuyti" localSheetId="13" hidden="1">{#N/A,#N/A,TRUE,"AB_Vertrag";#N/A,#N/A,TRUE,"AB_BWL"}</definedName>
    <definedName name="jiyyiuyti" localSheetId="15" hidden="1">{#N/A,#N/A,TRUE,"AB_Vertrag";#N/A,#N/A,TRUE,"AB_BWL"}</definedName>
    <definedName name="jiyyiuyti" localSheetId="18">"{#N/A;#N/A;TRUE;""AB_Vertrag""|#N/A;#N/A;TRUE;""AB_BWL""}"</definedName>
    <definedName name="jiyyiuyti" localSheetId="21" hidden="1">{#N/A,#N/A,TRUE,"AB_Vertrag";#N/A,#N/A,TRUE,"AB_BWL"}</definedName>
    <definedName name="jiyyiuyti" localSheetId="22" hidden="1">{#N/A,#N/A,TRUE,"AB_Vertrag";#N/A,#N/A,TRUE,"AB_BWL"}</definedName>
    <definedName name="jiyyiuyti" localSheetId="24" hidden="1">{#N/A,#N/A,TRUE,"AB_Vertrag";#N/A,#N/A,TRUE,"AB_BWL"}</definedName>
    <definedName name="jiyyiuyti" localSheetId="25" hidden="1">{#N/A,#N/A,TRUE,"AB_Vertrag";#N/A,#N/A,TRUE,"AB_BWL"}</definedName>
    <definedName name="jiyyiuyti" localSheetId="26">"{#N/A;#N/A;TRUE;""AB_Vertrag""|#N/A;#N/A;TRUE;""AB_BWL""}"</definedName>
    <definedName name="jiyyiuyti" localSheetId="27" hidden="1">{#N/A,#N/A,TRUE,"AB_Vertrag";#N/A,#N/A,TRUE,"AB_BWL"}</definedName>
    <definedName name="jiyyiuyti" localSheetId="28" hidden="1">{#N/A,#N/A,TRUE,"AB_Vertrag";#N/A,#N/A,TRUE,"AB_BWL"}</definedName>
    <definedName name="jiyyiuyti" localSheetId="29">"{#N/A;#N/A;TRUE;""AB_Vertrag""|#N/A;#N/A;TRUE;""AB_BWL""}"</definedName>
    <definedName name="jiyyiuyti" localSheetId="31">"{#N/A;#N/A;TRUE;""AB_Vertrag""|#N/A;#N/A;TRUE;""AB_BWL""}"</definedName>
    <definedName name="jiyyiuyti" localSheetId="34" hidden="1">{#N/A,#N/A,TRUE,"AB_Vertrag";#N/A,#N/A,TRUE,"AB_BWL"}</definedName>
    <definedName name="jiyyiuyti" localSheetId="3" hidden="1">{#N/A,#N/A,TRUE,"AB_Vertrag";#N/A,#N/A,TRUE,"AB_BWL"}</definedName>
    <definedName name="jiyyiuyti" hidden="1">{#N/A,#N/A,TRUE,"AB_Vertrag";#N/A,#N/A,TRUE,"AB_BWL"}</definedName>
    <definedName name="jkkjh" localSheetId="13" hidden="1">{"'Server Configuration'!$A$1:$DB$281"}</definedName>
    <definedName name="jkkjh" localSheetId="15" hidden="1">{"'Server Configuration'!$A$1:$DB$281"}</definedName>
    <definedName name="jkkjh" localSheetId="17" hidden="1">{"'Server Configuration'!$A$1:$DB$281"}</definedName>
    <definedName name="jkkjh" localSheetId="18" hidden="1">{"'Server Configuration'!$A$1:$DB$281"}</definedName>
    <definedName name="jkkjh" localSheetId="21" hidden="1">{"'Server Configuration'!$A$1:$DB$281"}</definedName>
    <definedName name="jkkjh" localSheetId="22" hidden="1">{"'Server Configuration'!$A$1:$DB$281"}</definedName>
    <definedName name="jkkjh" localSheetId="24" hidden="1">{"'Server Configuration'!$A$1:$DB$281"}</definedName>
    <definedName name="jkkjh" localSheetId="25" hidden="1">{"'Server Configuration'!$A$1:$DB$281"}</definedName>
    <definedName name="jkkjh" localSheetId="26" hidden="1">{"'Server Configuration'!$A$1:$DB$281"}</definedName>
    <definedName name="jkkjh" localSheetId="27" hidden="1">{"'Server Configuration'!$A$1:$DB$281"}</definedName>
    <definedName name="jkkjh" localSheetId="28" hidden="1">{"'Server Configuration'!$A$1:$DB$281"}</definedName>
    <definedName name="jkkjh" localSheetId="29" hidden="1">{"'Server Configuration'!$A$1:$DB$281"}</definedName>
    <definedName name="jkkjh" localSheetId="31" hidden="1">{"'Server Configuration'!$A$1:$DB$281"}</definedName>
    <definedName name="jkkjh" localSheetId="34" hidden="1">{"'Server Configuration'!$A$1:$DB$281"}</definedName>
    <definedName name="jkkjh" localSheetId="3" hidden="1">{"'Server Configuration'!$A$1:$DB$281"}</definedName>
    <definedName name="jkkjh" hidden="1">{"'Server Configuration'!$A$1:$DB$281"}</definedName>
    <definedName name="Job_Title_Match_Lookup" localSheetId="18">"['https://healthcare.huronconsultinggroup.com/Users/ssims/Documents/2014/Froedtert/SIP/Froedtert%20SIP%20Master%20Rollup.xlsx'#$Setup_Page_HIDE_LOCK_WHEN_DONE.$I$6:.$I$5481]"</definedName>
    <definedName name="Job_Title_Match_Lookup" localSheetId="26">"['https://healthcare.huronconsultinggroup.com/Users/ssims/Documents/2014/Froedtert/SIP/Froedtert%20SIP%20Master%20Rollup.xlsx'#$Setup_Page_HIDE_LOCK_WHEN_DONE.$I$6:.$I$5481]"</definedName>
    <definedName name="Job_Title_Match_Lookup" localSheetId="29">"['https://healthcare.huronconsultinggroup.com/Users/ssims/Documents/2014/Froedtert/SIP/Froedtert%20SIP%20Master%20Rollup.xlsx'#$Setup_Page_HIDE_LOCK_WHEN_DONE.$I$6:.$I$5481]"</definedName>
    <definedName name="Job_Title_Match_Lookup" localSheetId="31">"['https://healthcare.huronconsultinggroup.com/Users/ssims/Documents/2014/Froedtert/SIP/Froedtert%20SIP%20Master%20Rollup.xlsx'#$Setup_Page_HIDE_LOCK_WHEN_DONE.$I$6:.$I$5481]"</definedName>
    <definedName name="Job_Title_Match_Lookup" localSheetId="34">#REF!</definedName>
    <definedName name="Job_Title_Match_Lookup">#REF!</definedName>
    <definedName name="Job_Title_Range" localSheetId="18">"['https://healthcare.huronconsultinggroup.com/Users/ssims/Documents/2014/Froedtert/SIP/Froedtert%20SIP%20Master%20Rollup.xlsx'#$Setup_Page_HIDE_LOCK_WHEN_DONE.$I$5:.$M$5481]"</definedName>
    <definedName name="Job_Title_Range" localSheetId="26">"['https://healthcare.huronconsultinggroup.com/Users/ssims/Documents/2014/Froedtert/SIP/Froedtert%20SIP%20Master%20Rollup.xlsx'#$Setup_Page_HIDE_LOCK_WHEN_DONE.$I$5:.$M$5481]"</definedName>
    <definedName name="Job_Title_Range" localSheetId="29">"['https://healthcare.huronconsultinggroup.com/Users/ssims/Documents/2014/Froedtert/SIP/Froedtert%20SIP%20Master%20Rollup.xlsx'#$Setup_Page_HIDE_LOCK_WHEN_DONE.$I$5:.$M$5481]"</definedName>
    <definedName name="Job_Title_Range" localSheetId="31">"['https://healthcare.huronconsultinggroup.com/Users/ssims/Documents/2014/Froedtert/SIP/Froedtert%20SIP%20Master%20Rollup.xlsx'#$Setup_Page_HIDE_LOCK_WHEN_DONE.$I$5:.$M$5481]"</definedName>
    <definedName name="Job_Title_Range" localSheetId="34">#REF!</definedName>
    <definedName name="Job_Title_Range">#REF!</definedName>
    <definedName name="Job_Title_Start" localSheetId="18">"['https://healthcare.huronconsultinggroup.com/Users/ssims/Documents/2014/Froedtert/SIP/Froedtert%20SIP%20Master%20Rollup.xlsx'#$Setup_Page_HIDE_LOCK_WHEN_DONE.$L$5]"</definedName>
    <definedName name="Job_Title_Start" localSheetId="26">"['https://healthcare.huronconsultinggroup.com/Users/ssims/Documents/2014/Froedtert/SIP/Froedtert%20SIP%20Master%20Rollup.xlsx'#$Setup_Page_HIDE_LOCK_WHEN_DONE.$L$5]"</definedName>
    <definedName name="Job_Title_Start" localSheetId="29">"['https://healthcare.huronconsultinggroup.com/Users/ssims/Documents/2014/Froedtert/SIP/Froedtert%20SIP%20Master%20Rollup.xlsx'#$Setup_Page_HIDE_LOCK_WHEN_DONE.$L$5]"</definedName>
    <definedName name="Job_Title_Start" localSheetId="31">"['https://healthcare.huronconsultinggroup.com/Users/ssims/Documents/2014/Froedtert/SIP/Froedtert%20SIP%20Master%20Rollup.xlsx'#$Setup_Page_HIDE_LOCK_WHEN_DONE.$L$5]"</definedName>
    <definedName name="Job_Title_Start" localSheetId="34">#REF!</definedName>
    <definedName name="Job_Title_Start">#REF!</definedName>
    <definedName name="Job_Title_Wage_Lookup" localSheetId="18">"['https://healthcare.huronconsultinggroup.com/Users/ssims/Documents/2014/Froedtert/SIP/Froedtert%20SIP%20Master%20Rollup.xlsx'#$Wage_Rates_DO_NOT_DISTRIBUTE.$A$5:.$E$5484]"</definedName>
    <definedName name="Job_Title_Wage_Lookup" localSheetId="26">"['https://healthcare.huronconsultinggroup.com/Users/ssims/Documents/2014/Froedtert/SIP/Froedtert%20SIP%20Master%20Rollup.xlsx'#$Wage_Rates_DO_NOT_DISTRIBUTE.$A$5:.$E$5484]"</definedName>
    <definedName name="Job_Title_Wage_Lookup" localSheetId="29">"['https://healthcare.huronconsultinggroup.com/Users/ssims/Documents/2014/Froedtert/SIP/Froedtert%20SIP%20Master%20Rollup.xlsx'#$Wage_Rates_DO_NOT_DISTRIBUTE.$A$5:.$E$5484]"</definedName>
    <definedName name="Job_Title_Wage_Lookup" localSheetId="31">"['https://healthcare.huronconsultinggroup.com/Users/ssims/Documents/2014/Froedtert/SIP/Froedtert%20SIP%20Master%20Rollup.xlsx'#$Wage_Rates_DO_NOT_DISTRIBUTE.$A$5:.$E$5484]"</definedName>
    <definedName name="Job_Title_Wage_Lookup" localSheetId="34">#REF!</definedName>
    <definedName name="Job_Title_Wage_Lookup">#REF!</definedName>
    <definedName name="JOBCODENAMES" localSheetId="28">#REF!</definedName>
    <definedName name="JOBCODENAMES" localSheetId="34">#REF!</definedName>
    <definedName name="JOBCODENAMES">#REF!</definedName>
    <definedName name="k" localSheetId="15" hidden="1">#REF!</definedName>
    <definedName name="k" localSheetId="17" hidden="1">#REF!</definedName>
    <definedName name="k" localSheetId="18">#REF!</definedName>
    <definedName name="k" localSheetId="22" hidden="1">#REF!</definedName>
    <definedName name="k" localSheetId="25" hidden="1">#REF!</definedName>
    <definedName name="k" localSheetId="26">#REF!</definedName>
    <definedName name="k" localSheetId="27" hidden="1">#REF!</definedName>
    <definedName name="k" localSheetId="28" hidden="1">#REF!</definedName>
    <definedName name="k" localSheetId="29">#REF!</definedName>
    <definedName name="k" localSheetId="30" hidden="1">#REF!</definedName>
    <definedName name="k" localSheetId="31">#REF!</definedName>
    <definedName name="k" hidden="1">#REF!</definedName>
    <definedName name="KAJSÖDF" localSheetId="13" hidden="1">{#N/A,#N/A,FALSE,"Austria"}</definedName>
    <definedName name="KAJSÖDF" localSheetId="15" hidden="1">{#N/A,#N/A,FALSE,"Austria"}</definedName>
    <definedName name="KAJSÖDF" localSheetId="17" hidden="1">{#N/A,#N/A,FALSE,"Austria"}</definedName>
    <definedName name="KAJSÖDF" localSheetId="18">"{#N/A;#N/A;FALSE;""Austria""}"</definedName>
    <definedName name="KAJSÖDF" localSheetId="21" hidden="1">{#N/A,#N/A,FALSE,"Austria"}</definedName>
    <definedName name="KAJSÖDF" localSheetId="22" hidden="1">{#N/A,#N/A,FALSE,"Austria"}</definedName>
    <definedName name="KAJSÖDF" localSheetId="24" hidden="1">{#N/A,#N/A,FALSE,"Austria"}</definedName>
    <definedName name="KAJSÖDF" localSheetId="25" hidden="1">{#N/A,#N/A,FALSE,"Austria"}</definedName>
    <definedName name="KAJSÖDF" localSheetId="26">"{#N/A;#N/A;FALSE;""Austria""}"</definedName>
    <definedName name="KAJSÖDF" localSheetId="27" hidden="1">{#N/A,#N/A,FALSE,"Austria"}</definedName>
    <definedName name="KAJSÖDF" localSheetId="28" hidden="1">{#N/A,#N/A,FALSE,"Austria"}</definedName>
    <definedName name="KAJSÖDF" localSheetId="29">"{#N/A;#N/A;FALSE;""Austria""}"</definedName>
    <definedName name="KAJSÖDF" localSheetId="31">"{#N/A;#N/A;FALSE;""Austria""}"</definedName>
    <definedName name="KAJSÖDF" localSheetId="34" hidden="1">{#N/A,#N/A,FALSE,"Austria"}</definedName>
    <definedName name="KAJSÖDF" localSheetId="3" hidden="1">{#N/A,#N/A,FALSE,"Austria"}</definedName>
    <definedName name="KAJSÖDF" hidden="1">{#N/A,#N/A,FALSE,"Austria"}</definedName>
    <definedName name="kbid" localSheetId="13" hidden="1">{"PRICE",#N/A,FALSE,"PRICE VAR"}</definedName>
    <definedName name="kbid" localSheetId="15" hidden="1">{"PRICE",#N/A,FALSE,"PRICE VAR"}</definedName>
    <definedName name="kbid" localSheetId="17" hidden="1">{"PRICE",#N/A,FALSE,"PRICE VAR"}</definedName>
    <definedName name="kbid" localSheetId="18">"{""PRICE"";#N/A;FALSE;""PRICE VAR""}"</definedName>
    <definedName name="kbid" localSheetId="21" hidden="1">{"PRICE",#N/A,FALSE,"PRICE VAR"}</definedName>
    <definedName name="kbid" localSheetId="22" hidden="1">{"PRICE",#N/A,FALSE,"PRICE VAR"}</definedName>
    <definedName name="kbid" localSheetId="24" hidden="1">{"PRICE",#N/A,FALSE,"PRICE VAR"}</definedName>
    <definedName name="kbid" localSheetId="25" hidden="1">{"PRICE",#N/A,FALSE,"PRICE VAR"}</definedName>
    <definedName name="kbid" localSheetId="26">"{""PRICE"";#N/A;FALSE;""PRICE VAR""}"</definedName>
    <definedName name="kbid" localSheetId="27" hidden="1">{"PRICE",#N/A,FALSE,"PRICE VAR"}</definedName>
    <definedName name="kbid" localSheetId="28" hidden="1">{"PRICE",#N/A,FALSE,"PRICE VAR"}</definedName>
    <definedName name="kbid" localSheetId="29">"{""PRICE"";#N/A;FALSE;""PRICE VAR""}"</definedName>
    <definedName name="kbid" localSheetId="31">"{""PRICE"";#N/A;FALSE;""PRICE VAR""}"</definedName>
    <definedName name="kbid" localSheetId="34" hidden="1">{"PRICE",#N/A,FALSE,"PRICE VAR"}</definedName>
    <definedName name="kbid" localSheetId="3" hidden="1">{"PRICE",#N/A,FALSE,"PRICE VAR"}</definedName>
    <definedName name="kbid" hidden="1">{"PRICE",#N/A,FALSE,"PRICE VAR"}</definedName>
    <definedName name="kd" localSheetId="18">"[25]initiatives!#ref!"</definedName>
    <definedName name="kd" localSheetId="26">"[25]initiatives!#ref!"</definedName>
    <definedName name="kd" localSheetId="28">#REF!</definedName>
    <definedName name="kd" localSheetId="29">"[25]initiatives!#ref!"</definedName>
    <definedName name="kd" localSheetId="31">"[25]initiatives!#ref!"</definedName>
    <definedName name="kd" localSheetId="34">#REF!</definedName>
    <definedName name="kd">#REF!</definedName>
    <definedName name="kdibm" localSheetId="13" hidden="1">{"REPORT100",#N/A,FALSE,"100 &amp; 110"}</definedName>
    <definedName name="kdibm" localSheetId="15" hidden="1">{"REPORT100",#N/A,FALSE,"100 &amp; 110"}</definedName>
    <definedName name="kdibm" localSheetId="17" hidden="1">{"REPORT100",#N/A,FALSE,"100 &amp; 110"}</definedName>
    <definedName name="kdibm" localSheetId="18">"{""REPORT100"";#N/A;FALSE;""100 &amp; 110""}"</definedName>
    <definedName name="kdibm" localSheetId="21" hidden="1">{"REPORT100",#N/A,FALSE,"100 &amp; 110"}</definedName>
    <definedName name="kdibm" localSheetId="22" hidden="1">{"REPORT100",#N/A,FALSE,"100 &amp; 110"}</definedName>
    <definedName name="kdibm" localSheetId="24" hidden="1">{"REPORT100",#N/A,FALSE,"100 &amp; 110"}</definedName>
    <definedName name="kdibm" localSheetId="25" hidden="1">{"REPORT100",#N/A,FALSE,"100 &amp; 110"}</definedName>
    <definedName name="kdibm" localSheetId="26">"{""REPORT100"";#N/A;FALSE;""100 &amp; 110""}"</definedName>
    <definedName name="kdibm" localSheetId="27" hidden="1">{"REPORT100",#N/A,FALSE,"100 &amp; 110"}</definedName>
    <definedName name="kdibm" localSheetId="28" hidden="1">{"REPORT100",#N/A,FALSE,"100 &amp; 110"}</definedName>
    <definedName name="kdibm" localSheetId="29">"{""REPORT100"";#N/A;FALSE;""100 &amp; 110""}"</definedName>
    <definedName name="kdibm" localSheetId="31">"{""REPORT100"";#N/A;FALSE;""100 &amp; 110""}"</definedName>
    <definedName name="kdibm" localSheetId="34" hidden="1">{"REPORT100",#N/A,FALSE,"100 &amp; 110"}</definedName>
    <definedName name="kdibm" localSheetId="3" hidden="1">{"REPORT100",#N/A,FALSE,"100 &amp; 110"}</definedName>
    <definedName name="kdibm" hidden="1">{"REPORT100",#N/A,FALSE,"100 &amp; 110"}</definedName>
    <definedName name="KDKD" localSheetId="18">"[25]initiatives!#ref!"</definedName>
    <definedName name="KDKD" localSheetId="26">"[25]initiatives!#ref!"</definedName>
    <definedName name="KDKD" localSheetId="28">#REF!</definedName>
    <definedName name="KDKD" localSheetId="29">"[25]initiatives!#ref!"</definedName>
    <definedName name="KDKD" localSheetId="31">"[25]initiatives!#ref!"</definedName>
    <definedName name="KDKD" localSheetId="34">#REF!</definedName>
    <definedName name="KDKD">#REF!</definedName>
    <definedName name="kevin" localSheetId="13" hidden="1">{#N/A,#N/A,FALSE,"Assessment";#N/A,#N/A,FALSE,"Staffing";#N/A,#N/A,FALSE,"Hires";#N/A,#N/A,FALSE,"Assumptions"}</definedName>
    <definedName name="kevin" localSheetId="15" hidden="1">{#N/A,#N/A,FALSE,"Assessment";#N/A,#N/A,FALSE,"Staffing";#N/A,#N/A,FALSE,"Hires";#N/A,#N/A,FALSE,"Assumptions"}</definedName>
    <definedName name="kevin" localSheetId="17" hidden="1">{#N/A,#N/A,FALSE,"Assessment";#N/A,#N/A,FALSE,"Staffing";#N/A,#N/A,FALSE,"Hires";#N/A,#N/A,FALSE,"Assumptions"}</definedName>
    <definedName name="kevin" localSheetId="18">"{#N/A;#N/A;FALSE;""Assessment""|#N/A;#N/A;FALSE;""Staffing""|#N/A;#N/A;FALSE;""Hires""|#N/A;#N/A;FALSE;""Assumptions""}"</definedName>
    <definedName name="kevin" localSheetId="21" hidden="1">{#N/A,#N/A,FALSE,"Assessment";#N/A,#N/A,FALSE,"Staffing";#N/A,#N/A,FALSE,"Hires";#N/A,#N/A,FALSE,"Assumptions"}</definedName>
    <definedName name="kevin" localSheetId="22" hidden="1">{#N/A,#N/A,FALSE,"Assessment";#N/A,#N/A,FALSE,"Staffing";#N/A,#N/A,FALSE,"Hires";#N/A,#N/A,FALSE,"Assumptions"}</definedName>
    <definedName name="kevin" localSheetId="24" hidden="1">{#N/A,#N/A,FALSE,"Assessment";#N/A,#N/A,FALSE,"Staffing";#N/A,#N/A,FALSE,"Hires";#N/A,#N/A,FALSE,"Assumptions"}</definedName>
    <definedName name="kevin" localSheetId="25" hidden="1">{#N/A,#N/A,FALSE,"Assessment";#N/A,#N/A,FALSE,"Staffing";#N/A,#N/A,FALSE,"Hires";#N/A,#N/A,FALSE,"Assumptions"}</definedName>
    <definedName name="kevin" localSheetId="26">"{#N/A;#N/A;FALSE;""Assessment""|#N/A;#N/A;FALSE;""Staffing""|#N/A;#N/A;FALSE;""Hires""|#N/A;#N/A;FALSE;""Assumptions""}"</definedName>
    <definedName name="kevin" localSheetId="27" hidden="1">{#N/A,#N/A,FALSE,"Assessment";#N/A,#N/A,FALSE,"Staffing";#N/A,#N/A,FALSE,"Hires";#N/A,#N/A,FALSE,"Assumptions"}</definedName>
    <definedName name="kevin" localSheetId="28" hidden="1">{#N/A,#N/A,FALSE,"Assessment";#N/A,#N/A,FALSE,"Staffing";#N/A,#N/A,FALSE,"Hires";#N/A,#N/A,FALSE,"Assumptions"}</definedName>
    <definedName name="kevin" localSheetId="29">"{#N/A;#N/A;FALSE;""Assessment""|#N/A;#N/A;FALSE;""Staffing""|#N/A;#N/A;FALSE;""Hires""|#N/A;#N/A;FALSE;""Assumptions""}"</definedName>
    <definedName name="kevin" localSheetId="31">"{#N/A;#N/A;FALSE;""Assessment""|#N/A;#N/A;FALSE;""Staffing""|#N/A;#N/A;FALSE;""Hires""|#N/A;#N/A;FALSE;""Assumptions""}"</definedName>
    <definedName name="kevin" localSheetId="34" hidden="1">{#N/A,#N/A,FALSE,"Assessment";#N/A,#N/A,FALSE,"Staffing";#N/A,#N/A,FALSE,"Hires";#N/A,#N/A,FALSE,"Assumptions"}</definedName>
    <definedName name="kevin" localSheetId="3" hidden="1">{#N/A,#N/A,FALSE,"Assessment";#N/A,#N/A,FALSE,"Staffing";#N/A,#N/A,FALSE,"Hires";#N/A,#N/A,FALSE,"Assumptions"}</definedName>
    <definedName name="kevin" hidden="1">{#N/A,#N/A,FALSE,"Assessment";#N/A,#N/A,FALSE,"Staffing";#N/A,#N/A,FALSE,"Hires";#N/A,#N/A,FALSE,"Assumptions"}</definedName>
    <definedName name="key" localSheetId="18">"['https://healthcare.huronconsultinggroup.com/ANALYSTS/CENSUS/2002/021231ptadmdis.xls'#$2002PT.$A$470]"</definedName>
    <definedName name="key" localSheetId="26">"['https://healthcare.huronconsultinggroup.com/ANALYSTS/CENSUS/2002/021231ptadmdis.xls'#$2002PT.$A$470]"</definedName>
    <definedName name="key" localSheetId="29">"['https://healthcare.huronconsultinggroup.com/ANALYSTS/CENSUS/2002/021231ptadmdis.xls'#$2002PT.$A$470]"</definedName>
    <definedName name="key" localSheetId="31">"['https://healthcare.huronconsultinggroup.com/ANALYSTS/CENSUS/2002/021231ptadmdis.xls'#$2002PT.$A$470]"</definedName>
    <definedName name="key" localSheetId="34" hidden="1">#REF!</definedName>
    <definedName name="key" hidden="1">#REF!</definedName>
    <definedName name="kibmb" localSheetId="13" hidden="1">{"MFG COGS",#N/A,FALSE,"MFG COGS";"MFGCOGS ESTIMATES",#N/A,FALSE,"MFG COGS"}</definedName>
    <definedName name="kibmb" localSheetId="15" hidden="1">{"MFG COGS",#N/A,FALSE,"MFG COGS";"MFGCOGS ESTIMATES",#N/A,FALSE,"MFG COGS"}</definedName>
    <definedName name="kibmb" localSheetId="17" hidden="1">{"MFG COGS",#N/A,FALSE,"MFG COGS";"MFGCOGS ESTIMATES",#N/A,FALSE,"MFG COGS"}</definedName>
    <definedName name="kibmb" localSheetId="18">"{""MFG COGS"";#N/A;FALSE;""MFG COGS""|""MFGCOGS ESTIMATES"";#N/A;FALSE;""MFG COGS""}"</definedName>
    <definedName name="kibmb" localSheetId="21" hidden="1">{"MFG COGS",#N/A,FALSE,"MFG COGS";"MFGCOGS ESTIMATES",#N/A,FALSE,"MFG COGS"}</definedName>
    <definedName name="kibmb" localSheetId="22" hidden="1">{"MFG COGS",#N/A,FALSE,"MFG COGS";"MFGCOGS ESTIMATES",#N/A,FALSE,"MFG COGS"}</definedName>
    <definedName name="kibmb" localSheetId="24" hidden="1">{"MFG COGS",#N/A,FALSE,"MFG COGS";"MFGCOGS ESTIMATES",#N/A,FALSE,"MFG COGS"}</definedName>
    <definedName name="kibmb" localSheetId="25" hidden="1">{"MFG COGS",#N/A,FALSE,"MFG COGS";"MFGCOGS ESTIMATES",#N/A,FALSE,"MFG COGS"}</definedName>
    <definedName name="kibmb" localSheetId="26">"{""MFG COGS"";#N/A;FALSE;""MFG COGS""|""MFGCOGS ESTIMATES"";#N/A;FALSE;""MFG COGS""}"</definedName>
    <definedName name="kibmb" localSheetId="27" hidden="1">{"MFG COGS",#N/A,FALSE,"MFG COGS";"MFGCOGS ESTIMATES",#N/A,FALSE,"MFG COGS"}</definedName>
    <definedName name="kibmb" localSheetId="28" hidden="1">{"MFG COGS",#N/A,FALSE,"MFG COGS";"MFGCOGS ESTIMATES",#N/A,FALSE,"MFG COGS"}</definedName>
    <definedName name="kibmb" localSheetId="29">"{""MFG COGS"";#N/A;FALSE;""MFG COGS""|""MFGCOGS ESTIMATES"";#N/A;FALSE;""MFG COGS""}"</definedName>
    <definedName name="kibmb" localSheetId="31">"{""MFG COGS"";#N/A;FALSE;""MFG COGS""|""MFGCOGS ESTIMATES"";#N/A;FALSE;""MFG COGS""}"</definedName>
    <definedName name="kibmb" localSheetId="34" hidden="1">{"MFG COGS",#N/A,FALSE,"MFG COGS";"MFGCOGS ESTIMATES",#N/A,FALSE,"MFG COGS"}</definedName>
    <definedName name="kibmb" localSheetId="3" hidden="1">{"MFG COGS",#N/A,FALSE,"MFG COGS";"MFGCOGS ESTIMATES",#N/A,FALSE,"MFG COGS"}</definedName>
    <definedName name="kibmb" hidden="1">{"MFG COGS",#N/A,FALSE,"MFG COGS";"MFGCOGS ESTIMATES",#N/A,FALSE,"MFG COGS"}</definedName>
    <definedName name="kiby\" localSheetId="13" hidden="1">{"JOBCOGS",#N/A,FALSE,"JOB COGS";"JOBHIST",#N/A,FALSE,"JOB COGS"}</definedName>
    <definedName name="kiby\" localSheetId="15" hidden="1">{"JOBCOGS",#N/A,FALSE,"JOB COGS";"JOBHIST",#N/A,FALSE,"JOB COGS"}</definedName>
    <definedName name="kiby\" localSheetId="17" hidden="1">{"JOBCOGS",#N/A,FALSE,"JOB COGS";"JOBHIST",#N/A,FALSE,"JOB COGS"}</definedName>
    <definedName name="kiby\" localSheetId="18" hidden="1">{"JOBCOGS",#N/A,FALSE,"JOB COGS";"JOBHIST",#N/A,FALSE,"JOB COGS"}</definedName>
    <definedName name="kiby\" localSheetId="21" hidden="1">{"JOBCOGS",#N/A,FALSE,"JOB COGS";"JOBHIST",#N/A,FALSE,"JOB COGS"}</definedName>
    <definedName name="kiby\" localSheetId="22" hidden="1">{"JOBCOGS",#N/A,FALSE,"JOB COGS";"JOBHIST",#N/A,FALSE,"JOB COGS"}</definedName>
    <definedName name="kiby\" localSheetId="24" hidden="1">{"JOBCOGS",#N/A,FALSE,"JOB COGS";"JOBHIST",#N/A,FALSE,"JOB COGS"}</definedName>
    <definedName name="kiby\" localSheetId="25" hidden="1">{"JOBCOGS",#N/A,FALSE,"JOB COGS";"JOBHIST",#N/A,FALSE,"JOB COGS"}</definedName>
    <definedName name="kiby\" localSheetId="26" hidden="1">{"JOBCOGS",#N/A,FALSE,"JOB COGS";"JOBHIST",#N/A,FALSE,"JOB COGS"}</definedName>
    <definedName name="kiby\" localSheetId="27" hidden="1">{"JOBCOGS",#N/A,FALSE,"JOB COGS";"JOBHIST",#N/A,FALSE,"JOB COGS"}</definedName>
    <definedName name="kiby\" localSheetId="28" hidden="1">{"JOBCOGS",#N/A,FALSE,"JOB COGS";"JOBHIST",#N/A,FALSE,"JOB COGS"}</definedName>
    <definedName name="kiby\" localSheetId="29" hidden="1">{"JOBCOGS",#N/A,FALSE,"JOB COGS";"JOBHIST",#N/A,FALSE,"JOB COGS"}</definedName>
    <definedName name="kiby\" localSheetId="31" hidden="1">{"JOBCOGS",#N/A,FALSE,"JOB COGS";"JOBHIST",#N/A,FALSE,"JOB COGS"}</definedName>
    <definedName name="kiby\" localSheetId="34" hidden="1">{"JOBCOGS",#N/A,FALSE,"JOB COGS";"JOBHIST",#N/A,FALSE,"JOB COGS"}</definedName>
    <definedName name="kiby\" localSheetId="3" hidden="1">{"JOBCOGS",#N/A,FALSE,"JOB COGS";"JOBHIST",#N/A,FALSE,"JOB COGS"}</definedName>
    <definedName name="kiby\" hidden="1">{"JOBCOGS",#N/A,FALSE,"JOB COGS";"JOBHIST",#N/A,FALSE,"JOB COGS"}</definedName>
    <definedName name="kim" localSheetId="13" hidden="1">{"CONSOL",#N/A,FALSE,"CONSOLIDATION"}</definedName>
    <definedName name="kim" localSheetId="15" hidden="1">{"CONSOL",#N/A,FALSE,"CONSOLIDATION"}</definedName>
    <definedName name="kim" localSheetId="17" hidden="1">{"CONSOL",#N/A,FALSE,"CONSOLIDATION"}</definedName>
    <definedName name="kim" localSheetId="18">"{""CONSOL"";#N/A;FALSE;""CONSOLIDATION""}"</definedName>
    <definedName name="kim" localSheetId="21" hidden="1">{"CONSOL",#N/A,FALSE,"CONSOLIDATION"}</definedName>
    <definedName name="kim" localSheetId="22" hidden="1">{"CONSOL",#N/A,FALSE,"CONSOLIDATION"}</definedName>
    <definedName name="kim" localSheetId="24" hidden="1">{"CONSOL",#N/A,FALSE,"CONSOLIDATION"}</definedName>
    <definedName name="kim" localSheetId="25" hidden="1">{"CONSOL",#N/A,FALSE,"CONSOLIDATION"}</definedName>
    <definedName name="kim" localSheetId="26">"{""CONSOL"";#N/A;FALSE;""CONSOLIDATION""}"</definedName>
    <definedName name="kim" localSheetId="27" hidden="1">{"CONSOL",#N/A,FALSE,"CONSOLIDATION"}</definedName>
    <definedName name="kim" localSheetId="28" hidden="1">{"CONSOL",#N/A,FALSE,"CONSOLIDATION"}</definedName>
    <definedName name="kim" localSheetId="29">"{""CONSOL"";#N/A;FALSE;""CONSOLIDATION""}"</definedName>
    <definedName name="kim" localSheetId="31">"{""CONSOL"";#N/A;FALSE;""CONSOLIDATION""}"</definedName>
    <definedName name="kim" localSheetId="34" hidden="1">{"CONSOL",#N/A,FALSE,"CONSOLIDATION"}</definedName>
    <definedName name="kim" localSheetId="3" hidden="1">{"CONSOL",#N/A,FALSE,"CONSOLIDATION"}</definedName>
    <definedName name="kim" hidden="1">{"CONSOL",#N/A,FALSE,"CONSOLIDATION"}</definedName>
    <definedName name="kimb" localSheetId="13" hidden="1">{"EXCH HIST",#N/A,FALSE,"EXCHANGE VAR";"RATES",#N/A,FALSE,"EXCHANGE VAR"}</definedName>
    <definedName name="kimb" localSheetId="15" hidden="1">{"EXCH HIST",#N/A,FALSE,"EXCHANGE VAR";"RATES",#N/A,FALSE,"EXCHANGE VAR"}</definedName>
    <definedName name="kimb" localSheetId="17" hidden="1">{"EXCH HIST",#N/A,FALSE,"EXCHANGE VAR";"RATES",#N/A,FALSE,"EXCHANGE VAR"}</definedName>
    <definedName name="kimb" localSheetId="18">"{""EXCH HIST"";#N/A;FALSE;""EXCHANGE VAR""|""RATES"";#N/A;FALSE;""EXCHANGE VAR""}"</definedName>
    <definedName name="kimb" localSheetId="21" hidden="1">{"EXCH HIST",#N/A,FALSE,"EXCHANGE VAR";"RATES",#N/A,FALSE,"EXCHANGE VAR"}</definedName>
    <definedName name="kimb" localSheetId="22" hidden="1">{"EXCH HIST",#N/A,FALSE,"EXCHANGE VAR";"RATES",#N/A,FALSE,"EXCHANGE VAR"}</definedName>
    <definedName name="kimb" localSheetId="24" hidden="1">{"EXCH HIST",#N/A,FALSE,"EXCHANGE VAR";"RATES",#N/A,FALSE,"EXCHANGE VAR"}</definedName>
    <definedName name="kimb" localSheetId="25" hidden="1">{"EXCH HIST",#N/A,FALSE,"EXCHANGE VAR";"RATES",#N/A,FALSE,"EXCHANGE VAR"}</definedName>
    <definedName name="kimb" localSheetId="26">"{""EXCH HIST"";#N/A;FALSE;""EXCHANGE VAR""|""RATES"";#N/A;FALSE;""EXCHANGE VAR""}"</definedName>
    <definedName name="kimb" localSheetId="27" hidden="1">{"EXCH HIST",#N/A,FALSE,"EXCHANGE VAR";"RATES",#N/A,FALSE,"EXCHANGE VAR"}</definedName>
    <definedName name="kimb" localSheetId="28" hidden="1">{"EXCH HIST",#N/A,FALSE,"EXCHANGE VAR";"RATES",#N/A,FALSE,"EXCHANGE VAR"}</definedName>
    <definedName name="kimb" localSheetId="29">"{""EXCH HIST"";#N/A;FALSE;""EXCHANGE VAR""|""RATES"";#N/A;FALSE;""EXCHANGE VAR""}"</definedName>
    <definedName name="kimb" localSheetId="31">"{""EXCH HIST"";#N/A;FALSE;""EXCHANGE VAR""|""RATES"";#N/A;FALSE;""EXCHANGE VAR""}"</definedName>
    <definedName name="kimb" localSheetId="34" hidden="1">{"EXCH HIST",#N/A,FALSE,"EXCHANGE VAR";"RATES",#N/A,FALSE,"EXCHANGE VAR"}</definedName>
    <definedName name="kimb" localSheetId="3" hidden="1">{"EXCH HIST",#N/A,FALSE,"EXCHANGE VAR";"RATES",#N/A,FALSE,"EXCHANGE VAR"}</definedName>
    <definedName name="kimb" hidden="1">{"EXCH HIST",#N/A,FALSE,"EXCHANGE VAR";"RATES",#N/A,FALSE,"EXCHANGE VAR"}</definedName>
    <definedName name="kimbmb" localSheetId="13" hidden="1">{"MFGVAR",#N/A,FALSE,"MFG VAR"}</definedName>
    <definedName name="kimbmb" localSheetId="15" hidden="1">{"MFGVAR",#N/A,FALSE,"MFG VAR"}</definedName>
    <definedName name="kimbmb" localSheetId="17" hidden="1">{"MFGVAR",#N/A,FALSE,"MFG VAR"}</definedName>
    <definedName name="kimbmb" localSheetId="18">"{""MFGVAR"";#N/A;FALSE;""MFG VAR""}"</definedName>
    <definedName name="kimbmb" localSheetId="21" hidden="1">{"MFGVAR",#N/A,FALSE,"MFG VAR"}</definedName>
    <definedName name="kimbmb" localSheetId="22" hidden="1">{"MFGVAR",#N/A,FALSE,"MFG VAR"}</definedName>
    <definedName name="kimbmb" localSheetId="24" hidden="1">{"MFGVAR",#N/A,FALSE,"MFG VAR"}</definedName>
    <definedName name="kimbmb" localSheetId="25" hidden="1">{"MFGVAR",#N/A,FALSE,"MFG VAR"}</definedName>
    <definedName name="kimbmb" localSheetId="26">"{""MFGVAR"";#N/A;FALSE;""MFG VAR""}"</definedName>
    <definedName name="kimbmb" localSheetId="27" hidden="1">{"MFGVAR",#N/A,FALSE,"MFG VAR"}</definedName>
    <definedName name="kimbmb" localSheetId="28" hidden="1">{"MFGVAR",#N/A,FALSE,"MFG VAR"}</definedName>
    <definedName name="kimbmb" localSheetId="29">"{""MFGVAR"";#N/A;FALSE;""MFG VAR""}"</definedName>
    <definedName name="kimbmb" localSheetId="31">"{""MFGVAR"";#N/A;FALSE;""MFG VAR""}"</definedName>
    <definedName name="kimbmb" localSheetId="34" hidden="1">{"MFGVAR",#N/A,FALSE,"MFG VAR"}</definedName>
    <definedName name="kimbmb" localSheetId="3" hidden="1">{"MFGVAR",#N/A,FALSE,"MFG VAR"}</definedName>
    <definedName name="kimbmb" hidden="1">{"MFGVAR",#N/A,FALSE,"MFG VAR"}</definedName>
    <definedName name="KKK" localSheetId="13" hidden="1">{#N/A,#N/A,FALSE,"Assessment";#N/A,#N/A,FALSE,"Staffing";#N/A,#N/A,FALSE,"Hires";#N/A,#N/A,FALSE,"Assumptions"}</definedName>
    <definedName name="KKK" localSheetId="15" hidden="1">{#N/A,#N/A,FALSE,"Assessment";#N/A,#N/A,FALSE,"Staffing";#N/A,#N/A,FALSE,"Hires";#N/A,#N/A,FALSE,"Assumptions"}</definedName>
    <definedName name="KKK" localSheetId="17" hidden="1">{#N/A,#N/A,FALSE,"Assessment";#N/A,#N/A,FALSE,"Staffing";#N/A,#N/A,FALSE,"Hires";#N/A,#N/A,FALSE,"Assumptions"}</definedName>
    <definedName name="KKK" localSheetId="18">"{#N/A;#N/A;FALSE;""Assessment""|#N/A;#N/A;FALSE;""Staffing""|#N/A;#N/A;FALSE;""Hires""|#N/A;#N/A;FALSE;""Assumptions""}"</definedName>
    <definedName name="KKK" localSheetId="21" hidden="1">{#N/A,#N/A,FALSE,"Assessment";#N/A,#N/A,FALSE,"Staffing";#N/A,#N/A,FALSE,"Hires";#N/A,#N/A,FALSE,"Assumptions"}</definedName>
    <definedName name="KKK" localSheetId="22" hidden="1">{#N/A,#N/A,FALSE,"Assessment";#N/A,#N/A,FALSE,"Staffing";#N/A,#N/A,FALSE,"Hires";#N/A,#N/A,FALSE,"Assumptions"}</definedName>
    <definedName name="KKK" localSheetId="24" hidden="1">{#N/A,#N/A,FALSE,"Assessment";#N/A,#N/A,FALSE,"Staffing";#N/A,#N/A,FALSE,"Hires";#N/A,#N/A,FALSE,"Assumptions"}</definedName>
    <definedName name="KKK" localSheetId="25" hidden="1">{#N/A,#N/A,FALSE,"Assessment";#N/A,#N/A,FALSE,"Staffing";#N/A,#N/A,FALSE,"Hires";#N/A,#N/A,FALSE,"Assumptions"}</definedName>
    <definedName name="KKK" localSheetId="26">"{#N/A;#N/A;FALSE;""Assessment""|#N/A;#N/A;FALSE;""Staffing""|#N/A;#N/A;FALSE;""Hires""|#N/A;#N/A;FALSE;""Assumptions""}"</definedName>
    <definedName name="KKK" localSheetId="27" hidden="1">{#N/A,#N/A,FALSE,"Assessment";#N/A,#N/A,FALSE,"Staffing";#N/A,#N/A,FALSE,"Hires";#N/A,#N/A,FALSE,"Assumptions"}</definedName>
    <definedName name="KKK" localSheetId="28" hidden="1">{#N/A,#N/A,FALSE,"Assessment";#N/A,#N/A,FALSE,"Staffing";#N/A,#N/A,FALSE,"Hires";#N/A,#N/A,FALSE,"Assumptions"}</definedName>
    <definedName name="KKK" localSheetId="29">"{#N/A;#N/A;FALSE;""Assessment""|#N/A;#N/A;FALSE;""Staffing""|#N/A;#N/A;FALSE;""Hires""|#N/A;#N/A;FALSE;""Assumptions""}"</definedName>
    <definedName name="KKK" localSheetId="31">"{#N/A;#N/A;FALSE;""Assessment""|#N/A;#N/A;FALSE;""Staffing""|#N/A;#N/A;FALSE;""Hires""|#N/A;#N/A;FALSE;""Assumptions""}"</definedName>
    <definedName name="KKK" localSheetId="34" hidden="1">{#N/A,#N/A,FALSE,"Assessment";#N/A,#N/A,FALSE,"Staffing";#N/A,#N/A,FALSE,"Hires";#N/A,#N/A,FALSE,"Assumptions"}</definedName>
    <definedName name="KKK" localSheetId="3" hidden="1">{#N/A,#N/A,FALSE,"Assessment";#N/A,#N/A,FALSE,"Staffing";#N/A,#N/A,FALSE,"Hires";#N/A,#N/A,FALSE,"Assumptions"}</definedName>
    <definedName name="KKK" hidden="1">{#N/A,#N/A,FALSE,"Assessment";#N/A,#N/A,FALSE,"Staffing";#N/A,#N/A,FALSE,"Hires";#N/A,#N/A,FALSE,"Assumptions"}</definedName>
    <definedName name="kkkk" localSheetId="13" hidden="1">{#N/A,#N/A,FALSE,"Assessment";#N/A,#N/A,FALSE,"Staffing";#N/A,#N/A,FALSE,"Hires";#N/A,#N/A,FALSE,"Assumptions"}</definedName>
    <definedName name="kkkk" localSheetId="15" hidden="1">{#N/A,#N/A,FALSE,"Assessment";#N/A,#N/A,FALSE,"Staffing";#N/A,#N/A,FALSE,"Hires";#N/A,#N/A,FALSE,"Assumptions"}</definedName>
    <definedName name="kkkk" localSheetId="17" hidden="1">{#N/A,#N/A,FALSE,"Assessment";#N/A,#N/A,FALSE,"Staffing";#N/A,#N/A,FALSE,"Hires";#N/A,#N/A,FALSE,"Assumptions"}</definedName>
    <definedName name="kkkk" localSheetId="18">"{#N/A;#N/A;FALSE;""Assessment""|#N/A;#N/A;FALSE;""Staffing""|#N/A;#N/A;FALSE;""Hires""|#N/A;#N/A;FALSE;""Assumptions""}"</definedName>
    <definedName name="kkkk" localSheetId="21" hidden="1">{#N/A,#N/A,FALSE,"Assessment";#N/A,#N/A,FALSE,"Staffing";#N/A,#N/A,FALSE,"Hires";#N/A,#N/A,FALSE,"Assumptions"}</definedName>
    <definedName name="kkkk" localSheetId="22" hidden="1">{#N/A,#N/A,FALSE,"Assessment";#N/A,#N/A,FALSE,"Staffing";#N/A,#N/A,FALSE,"Hires";#N/A,#N/A,FALSE,"Assumptions"}</definedName>
    <definedName name="kkkk" localSheetId="24" hidden="1">{#N/A,#N/A,FALSE,"Assessment";#N/A,#N/A,FALSE,"Staffing";#N/A,#N/A,FALSE,"Hires";#N/A,#N/A,FALSE,"Assumptions"}</definedName>
    <definedName name="kkkk" localSheetId="25" hidden="1">{#N/A,#N/A,FALSE,"Assessment";#N/A,#N/A,FALSE,"Staffing";#N/A,#N/A,FALSE,"Hires";#N/A,#N/A,FALSE,"Assumptions"}</definedName>
    <definedName name="kkkk" localSheetId="26">"{#N/A;#N/A;FALSE;""Assessment""|#N/A;#N/A;FALSE;""Staffing""|#N/A;#N/A;FALSE;""Hires""|#N/A;#N/A;FALSE;""Assumptions""}"</definedName>
    <definedName name="kkkk" localSheetId="27" hidden="1">{#N/A,#N/A,FALSE,"Assessment";#N/A,#N/A,FALSE,"Staffing";#N/A,#N/A,FALSE,"Hires";#N/A,#N/A,FALSE,"Assumptions"}</definedName>
    <definedName name="kkkk" localSheetId="28" hidden="1">{#N/A,#N/A,FALSE,"Assessment";#N/A,#N/A,FALSE,"Staffing";#N/A,#N/A,FALSE,"Hires";#N/A,#N/A,FALSE,"Assumptions"}</definedName>
    <definedName name="kkkk" localSheetId="29">"{#N/A;#N/A;FALSE;""Assessment""|#N/A;#N/A;FALSE;""Staffing""|#N/A;#N/A;FALSE;""Hires""|#N/A;#N/A;FALSE;""Assumptions""}"</definedName>
    <definedName name="kkkk" localSheetId="31">"{#N/A;#N/A;FALSE;""Assessment""|#N/A;#N/A;FALSE;""Staffing""|#N/A;#N/A;FALSE;""Hires""|#N/A;#N/A;FALSE;""Assumptions""}"</definedName>
    <definedName name="kkkk" localSheetId="34" hidden="1">{#N/A,#N/A,FALSE,"Assessment";#N/A,#N/A,FALSE,"Staffing";#N/A,#N/A,FALSE,"Hires";#N/A,#N/A,FALSE,"Assumptions"}</definedName>
    <definedName name="kkkk" localSheetId="3" hidden="1">{#N/A,#N/A,FALSE,"Assessment";#N/A,#N/A,FALSE,"Staffing";#N/A,#N/A,FALSE,"Hires";#N/A,#N/A,FALSE,"Assumptions"}</definedName>
    <definedName name="kkkk" hidden="1">{#N/A,#N/A,FALSE,"Assessment";#N/A,#N/A,FALSE,"Staffing";#N/A,#N/A,FALSE,"Hires";#N/A,#N/A,FALSE,"Assumptions"}</definedName>
    <definedName name="KLFÖSA" localSheetId="13" hidden="1">{#N/A,#N/A,FALSE,"Austria"}</definedName>
    <definedName name="KLFÖSA" localSheetId="15" hidden="1">{#N/A,#N/A,FALSE,"Austria"}</definedName>
    <definedName name="KLFÖSA" localSheetId="17" hidden="1">{#N/A,#N/A,FALSE,"Austria"}</definedName>
    <definedName name="KLFÖSA" localSheetId="18">"{#N/A;#N/A;FALSE;""Austria""}"</definedName>
    <definedName name="KLFÖSA" localSheetId="21" hidden="1">{#N/A,#N/A,FALSE,"Austria"}</definedName>
    <definedName name="KLFÖSA" localSheetId="22" hidden="1">{#N/A,#N/A,FALSE,"Austria"}</definedName>
    <definedName name="KLFÖSA" localSheetId="24" hidden="1">{#N/A,#N/A,FALSE,"Austria"}</definedName>
    <definedName name="KLFÖSA" localSheetId="25" hidden="1">{#N/A,#N/A,FALSE,"Austria"}</definedName>
    <definedName name="KLFÖSA" localSheetId="26">"{#N/A;#N/A;FALSE;""Austria""}"</definedName>
    <definedName name="KLFÖSA" localSheetId="27" hidden="1">{#N/A,#N/A,FALSE,"Austria"}</definedName>
    <definedName name="KLFÖSA" localSheetId="28" hidden="1">{#N/A,#N/A,FALSE,"Austria"}</definedName>
    <definedName name="KLFÖSA" localSheetId="29">"{#N/A;#N/A;FALSE;""Austria""}"</definedName>
    <definedName name="KLFÖSA" localSheetId="31">"{#N/A;#N/A;FALSE;""Austria""}"</definedName>
    <definedName name="KLFÖSA" localSheetId="34" hidden="1">{#N/A,#N/A,FALSE,"Austria"}</definedName>
    <definedName name="KLFÖSA" localSheetId="3" hidden="1">{#N/A,#N/A,FALSE,"Austria"}</definedName>
    <definedName name="KLFÖSA" hidden="1">{#N/A,#N/A,FALSE,"Austria"}</definedName>
    <definedName name="km" localSheetId="18">"'[31]2009 census'!#ref!"</definedName>
    <definedName name="km" localSheetId="26">"'[31]2009 census'!#ref!"</definedName>
    <definedName name="km" localSheetId="28" hidden="1">#REF!</definedName>
    <definedName name="km" localSheetId="29">"'[31]2009 census'!#ref!"</definedName>
    <definedName name="km" localSheetId="31">"'[31]2009 census'!#ref!"</definedName>
    <definedName name="km" localSheetId="34" hidden="1">#REF!</definedName>
    <definedName name="km" hidden="1">#REF!</definedName>
    <definedName name="kodak" localSheetId="13" hidden="1">{"REPORT100",#N/A,FALSE,"100 &amp; 110"}</definedName>
    <definedName name="kodak" localSheetId="15" hidden="1">{"REPORT100",#N/A,FALSE,"100 &amp; 110"}</definedName>
    <definedName name="kodak" localSheetId="17" hidden="1">{"REPORT100",#N/A,FALSE,"100 &amp; 110"}</definedName>
    <definedName name="kodak" localSheetId="18">"{""REPORT100"";#N/A;FALSE;""100 &amp; 110""}"</definedName>
    <definedName name="kodak" localSheetId="21" hidden="1">{"REPORT100",#N/A,FALSE,"100 &amp; 110"}</definedName>
    <definedName name="kodak" localSheetId="22" hidden="1">{"REPORT100",#N/A,FALSE,"100 &amp; 110"}</definedName>
    <definedName name="kodak" localSheetId="24" hidden="1">{"REPORT100",#N/A,FALSE,"100 &amp; 110"}</definedName>
    <definedName name="kodak" localSheetId="25" hidden="1">{"REPORT100",#N/A,FALSE,"100 &amp; 110"}</definedName>
    <definedName name="kodak" localSheetId="26">"{""REPORT100"";#N/A;FALSE;""100 &amp; 110""}"</definedName>
    <definedName name="kodak" localSheetId="27" hidden="1">{"REPORT100",#N/A,FALSE,"100 &amp; 110"}</definedName>
    <definedName name="kodak" localSheetId="28" hidden="1">{"REPORT100",#N/A,FALSE,"100 &amp; 110"}</definedName>
    <definedName name="kodak" localSheetId="29">"{""REPORT100"";#N/A;FALSE;""100 &amp; 110""}"</definedName>
    <definedName name="kodak" localSheetId="31">"{""REPORT100"";#N/A;FALSE;""100 &amp; 110""}"</definedName>
    <definedName name="kodak" localSheetId="34" hidden="1">{"REPORT100",#N/A,FALSE,"100 &amp; 110"}</definedName>
    <definedName name="kodak" localSheetId="3" hidden="1">{"REPORT100",#N/A,FALSE,"100 &amp; 110"}</definedName>
    <definedName name="kodak" hidden="1">{"REPORT100",#N/A,FALSE,"100 &amp; 110"}</definedName>
    <definedName name="kodakrjs" localSheetId="13" hidden="1">{"MFG COGS",#N/A,FALSE,"MFG COGS";"MFGCOGS ESTIMATES",#N/A,FALSE,"MFG COGS"}</definedName>
    <definedName name="kodakrjs" localSheetId="15" hidden="1">{"MFG COGS",#N/A,FALSE,"MFG COGS";"MFGCOGS ESTIMATES",#N/A,FALSE,"MFG COGS"}</definedName>
    <definedName name="kodakrjs" localSheetId="17" hidden="1">{"MFG COGS",#N/A,FALSE,"MFG COGS";"MFGCOGS ESTIMATES",#N/A,FALSE,"MFG COGS"}</definedName>
    <definedName name="kodakrjs" localSheetId="18">"{""MFG COGS"";#N/A;FALSE;""MFG COGS""|""MFGCOGS ESTIMATES"";#N/A;FALSE;""MFG COGS""}"</definedName>
    <definedName name="kodakrjs" localSheetId="21" hidden="1">{"MFG COGS",#N/A,FALSE,"MFG COGS";"MFGCOGS ESTIMATES",#N/A,FALSE,"MFG COGS"}</definedName>
    <definedName name="kodakrjs" localSheetId="22" hidden="1">{"MFG COGS",#N/A,FALSE,"MFG COGS";"MFGCOGS ESTIMATES",#N/A,FALSE,"MFG COGS"}</definedName>
    <definedName name="kodakrjs" localSheetId="24" hidden="1">{"MFG COGS",#N/A,FALSE,"MFG COGS";"MFGCOGS ESTIMATES",#N/A,FALSE,"MFG COGS"}</definedName>
    <definedName name="kodakrjs" localSheetId="25" hidden="1">{"MFG COGS",#N/A,FALSE,"MFG COGS";"MFGCOGS ESTIMATES",#N/A,FALSE,"MFG COGS"}</definedName>
    <definedName name="kodakrjs" localSheetId="26">"{""MFG COGS"";#N/A;FALSE;""MFG COGS""|""MFGCOGS ESTIMATES"";#N/A;FALSE;""MFG COGS""}"</definedName>
    <definedName name="kodakrjs" localSheetId="27" hidden="1">{"MFG COGS",#N/A,FALSE,"MFG COGS";"MFGCOGS ESTIMATES",#N/A,FALSE,"MFG COGS"}</definedName>
    <definedName name="kodakrjs" localSheetId="28" hidden="1">{"MFG COGS",#N/A,FALSE,"MFG COGS";"MFGCOGS ESTIMATES",#N/A,FALSE,"MFG COGS"}</definedName>
    <definedName name="kodakrjs" localSheetId="29">"{""MFG COGS"";#N/A;FALSE;""MFG COGS""|""MFGCOGS ESTIMATES"";#N/A;FALSE;""MFG COGS""}"</definedName>
    <definedName name="kodakrjs" localSheetId="31">"{""MFG COGS"";#N/A;FALSE;""MFG COGS""|""MFGCOGS ESTIMATES"";#N/A;FALSE;""MFG COGS""}"</definedName>
    <definedName name="kodakrjs" localSheetId="34" hidden="1">{"MFG COGS",#N/A,FALSE,"MFG COGS";"MFGCOGS ESTIMATES",#N/A,FALSE,"MFG COGS"}</definedName>
    <definedName name="kodakrjs" localSheetId="3" hidden="1">{"MFG COGS",#N/A,FALSE,"MFG COGS";"MFGCOGS ESTIMATES",#N/A,FALSE,"MFG COGS"}</definedName>
    <definedName name="kodakrjs" hidden="1">{"MFG COGS",#N/A,FALSE,"MFG COGS";"MFGCOGS ESTIMATES",#N/A,FALSE,"MFG COGS"}</definedName>
    <definedName name="KPI" localSheetId="18">"[6]input!#ref!"</definedName>
    <definedName name="KPI" localSheetId="26">"[6]input!#ref!"</definedName>
    <definedName name="KPI" localSheetId="28">#REF!</definedName>
    <definedName name="KPI" localSheetId="29">"[6]input!#ref!"</definedName>
    <definedName name="KPI" localSheetId="31">"[6]input!#ref!"</definedName>
    <definedName name="KPI" localSheetId="34">#REF!</definedName>
    <definedName name="KPI">#REF!</definedName>
    <definedName name="kuhkhgkg" localSheetId="13" hidden="1">{#N/A,#N/A,TRUE,"AB_Vertrag";#N/A,#N/A,TRUE,"AB_BWL"}</definedName>
    <definedName name="kuhkhgkg" localSheetId="15" hidden="1">{#N/A,#N/A,TRUE,"AB_Vertrag";#N/A,#N/A,TRUE,"AB_BWL"}</definedName>
    <definedName name="kuhkhgkg" localSheetId="18">"{#N/A;#N/A;TRUE;""AB_Vertrag""|#N/A;#N/A;TRUE;""AB_BWL""}"</definedName>
    <definedName name="kuhkhgkg" localSheetId="21" hidden="1">{#N/A,#N/A,TRUE,"AB_Vertrag";#N/A,#N/A,TRUE,"AB_BWL"}</definedName>
    <definedName name="kuhkhgkg" localSheetId="22" hidden="1">{#N/A,#N/A,TRUE,"AB_Vertrag";#N/A,#N/A,TRUE,"AB_BWL"}</definedName>
    <definedName name="kuhkhgkg" localSheetId="24" hidden="1">{#N/A,#N/A,TRUE,"AB_Vertrag";#N/A,#N/A,TRUE,"AB_BWL"}</definedName>
    <definedName name="kuhkhgkg" localSheetId="25" hidden="1">{#N/A,#N/A,TRUE,"AB_Vertrag";#N/A,#N/A,TRUE,"AB_BWL"}</definedName>
    <definedName name="kuhkhgkg" localSheetId="26">"{#N/A;#N/A;TRUE;""AB_Vertrag""|#N/A;#N/A;TRUE;""AB_BWL""}"</definedName>
    <definedName name="kuhkhgkg" localSheetId="27" hidden="1">{#N/A,#N/A,TRUE,"AB_Vertrag";#N/A,#N/A,TRUE,"AB_BWL"}</definedName>
    <definedName name="kuhkhgkg" localSheetId="28" hidden="1">{#N/A,#N/A,TRUE,"AB_Vertrag";#N/A,#N/A,TRUE,"AB_BWL"}</definedName>
    <definedName name="kuhkhgkg" localSheetId="29">"{#N/A;#N/A;TRUE;""AB_Vertrag""|#N/A;#N/A;TRUE;""AB_BWL""}"</definedName>
    <definedName name="kuhkhgkg" localSheetId="31">"{#N/A;#N/A;TRUE;""AB_Vertrag""|#N/A;#N/A;TRUE;""AB_BWL""}"</definedName>
    <definedName name="kuhkhgkg" localSheetId="34" hidden="1">{#N/A,#N/A,TRUE,"AB_Vertrag";#N/A,#N/A,TRUE,"AB_BWL"}</definedName>
    <definedName name="kuhkhgkg" localSheetId="3" hidden="1">{#N/A,#N/A,TRUE,"AB_Vertrag";#N/A,#N/A,TRUE,"AB_BWL"}</definedName>
    <definedName name="kuhkhgkg" hidden="1">{#N/A,#N/A,TRUE,"AB_Vertrag";#N/A,#N/A,TRUE,"AB_BWL"}</definedName>
    <definedName name="kutiyui" localSheetId="13" hidden="1">{#N/A,#N/A,TRUE,"AB_Vertrag";#N/A,#N/A,TRUE,"AB_BWL"}</definedName>
    <definedName name="kutiyui" localSheetId="15" hidden="1">{#N/A,#N/A,TRUE,"AB_Vertrag";#N/A,#N/A,TRUE,"AB_BWL"}</definedName>
    <definedName name="kutiyui" localSheetId="18">"{#N/A;#N/A;TRUE;""AB_Vertrag""|#N/A;#N/A;TRUE;""AB_BWL""}"</definedName>
    <definedName name="kutiyui" localSheetId="21" hidden="1">{#N/A,#N/A,TRUE,"AB_Vertrag";#N/A,#N/A,TRUE,"AB_BWL"}</definedName>
    <definedName name="kutiyui" localSheetId="22" hidden="1">{#N/A,#N/A,TRUE,"AB_Vertrag";#N/A,#N/A,TRUE,"AB_BWL"}</definedName>
    <definedName name="kutiyui" localSheetId="24" hidden="1">{#N/A,#N/A,TRUE,"AB_Vertrag";#N/A,#N/A,TRUE,"AB_BWL"}</definedName>
    <definedName name="kutiyui" localSheetId="25" hidden="1">{#N/A,#N/A,TRUE,"AB_Vertrag";#N/A,#N/A,TRUE,"AB_BWL"}</definedName>
    <definedName name="kutiyui" localSheetId="26">"{#N/A;#N/A;TRUE;""AB_Vertrag""|#N/A;#N/A;TRUE;""AB_BWL""}"</definedName>
    <definedName name="kutiyui" localSheetId="27" hidden="1">{#N/A,#N/A,TRUE,"AB_Vertrag";#N/A,#N/A,TRUE,"AB_BWL"}</definedName>
    <definedName name="kutiyui" localSheetId="28" hidden="1">{#N/A,#N/A,TRUE,"AB_Vertrag";#N/A,#N/A,TRUE,"AB_BWL"}</definedName>
    <definedName name="kutiyui" localSheetId="29">"{#N/A;#N/A;TRUE;""AB_Vertrag""|#N/A;#N/A;TRUE;""AB_BWL""}"</definedName>
    <definedName name="kutiyui" localSheetId="31">"{#N/A;#N/A;TRUE;""AB_Vertrag""|#N/A;#N/A;TRUE;""AB_BWL""}"</definedName>
    <definedName name="kutiyui" localSheetId="34" hidden="1">{#N/A,#N/A,TRUE,"AB_Vertrag";#N/A,#N/A,TRUE,"AB_BWL"}</definedName>
    <definedName name="kutiyui" localSheetId="3" hidden="1">{#N/A,#N/A,TRUE,"AB_Vertrag";#N/A,#N/A,TRUE,"AB_BWL"}</definedName>
    <definedName name="kutiyui" hidden="1">{#N/A,#N/A,TRUE,"AB_Vertrag";#N/A,#N/A,TRUE,"AB_BWL"}</definedName>
    <definedName name="Labor" localSheetId="18">#REF!</definedName>
    <definedName name="Labor" localSheetId="26">#REF!</definedName>
    <definedName name="Labor" localSheetId="29">#REF!</definedName>
    <definedName name="Labor" localSheetId="31">#REF!</definedName>
    <definedName name="Labor" localSheetId="34">#REF!</definedName>
    <definedName name="Labor">#REF!</definedName>
    <definedName name="Labor1" localSheetId="34">#REF!</definedName>
    <definedName name="Labor1">#REF!</definedName>
    <definedName name="lala" localSheetId="13" hidden="1">{#N/A,#N/A,FALSE,"Assessment";#N/A,#N/A,FALSE,"Staffing";#N/A,#N/A,FALSE,"Hires";#N/A,#N/A,FALSE,"Assumptions"}</definedName>
    <definedName name="lala" localSheetId="15" hidden="1">{#N/A,#N/A,FALSE,"Assessment";#N/A,#N/A,FALSE,"Staffing";#N/A,#N/A,FALSE,"Hires";#N/A,#N/A,FALSE,"Assumptions"}</definedName>
    <definedName name="lala" localSheetId="17" hidden="1">{#N/A,#N/A,FALSE,"Assessment";#N/A,#N/A,FALSE,"Staffing";#N/A,#N/A,FALSE,"Hires";#N/A,#N/A,FALSE,"Assumptions"}</definedName>
    <definedName name="lala" localSheetId="18">"{#N/A;#N/A;FALSE;""Assessment""|#N/A;#N/A;FALSE;""Staffing""|#N/A;#N/A;FALSE;""Hires""|#N/A;#N/A;FALSE;""Assumptions""}"</definedName>
    <definedName name="lala" localSheetId="21" hidden="1">{#N/A,#N/A,FALSE,"Assessment";#N/A,#N/A,FALSE,"Staffing";#N/A,#N/A,FALSE,"Hires";#N/A,#N/A,FALSE,"Assumptions"}</definedName>
    <definedName name="lala" localSheetId="22" hidden="1">{#N/A,#N/A,FALSE,"Assessment";#N/A,#N/A,FALSE,"Staffing";#N/A,#N/A,FALSE,"Hires";#N/A,#N/A,FALSE,"Assumptions"}</definedName>
    <definedName name="lala" localSheetId="24" hidden="1">{#N/A,#N/A,FALSE,"Assessment";#N/A,#N/A,FALSE,"Staffing";#N/A,#N/A,FALSE,"Hires";#N/A,#N/A,FALSE,"Assumptions"}</definedName>
    <definedName name="lala" localSheetId="25" hidden="1">{#N/A,#N/A,FALSE,"Assessment";#N/A,#N/A,FALSE,"Staffing";#N/A,#N/A,FALSE,"Hires";#N/A,#N/A,FALSE,"Assumptions"}</definedName>
    <definedName name="lala" localSheetId="26">"{#N/A;#N/A;FALSE;""Assessment""|#N/A;#N/A;FALSE;""Staffing""|#N/A;#N/A;FALSE;""Hires""|#N/A;#N/A;FALSE;""Assumptions""}"</definedName>
    <definedName name="lala" localSheetId="27" hidden="1">{#N/A,#N/A,FALSE,"Assessment";#N/A,#N/A,FALSE,"Staffing";#N/A,#N/A,FALSE,"Hires";#N/A,#N/A,FALSE,"Assumptions"}</definedName>
    <definedName name="lala" localSheetId="28" hidden="1">{#N/A,#N/A,FALSE,"Assessment";#N/A,#N/A,FALSE,"Staffing";#N/A,#N/A,FALSE,"Hires";#N/A,#N/A,FALSE,"Assumptions"}</definedName>
    <definedName name="lala" localSheetId="29">"{#N/A;#N/A;FALSE;""Assessment""|#N/A;#N/A;FALSE;""Staffing""|#N/A;#N/A;FALSE;""Hires""|#N/A;#N/A;FALSE;""Assumptions""}"</definedName>
    <definedName name="lala" localSheetId="31">"{#N/A;#N/A;FALSE;""Assessment""|#N/A;#N/A;FALSE;""Staffing""|#N/A;#N/A;FALSE;""Hires""|#N/A;#N/A;FALSE;""Assumptions""}"</definedName>
    <definedName name="lala" localSheetId="34" hidden="1">{#N/A,#N/A,FALSE,"Assessment";#N/A,#N/A,FALSE,"Staffing";#N/A,#N/A,FALSE,"Hires";#N/A,#N/A,FALSE,"Assumptions"}</definedName>
    <definedName name="lala" localSheetId="3" hidden="1">{#N/A,#N/A,FALSE,"Assessment";#N/A,#N/A,FALSE,"Staffing";#N/A,#N/A,FALSE,"Hires";#N/A,#N/A,FALSE,"Assumptions"}</definedName>
    <definedName name="lala" hidden="1">{#N/A,#N/A,FALSE,"Assessment";#N/A,#N/A,FALSE,"Staffing";#N/A,#N/A,FALSE,"Hires";#N/A,#N/A,FALSE,"Assumptions"}</definedName>
    <definedName name="LFKAÖS" localSheetId="13" hidden="1">{#N/A,#N/A,FALSE,"Austria"}</definedName>
    <definedName name="LFKAÖS" localSheetId="15" hidden="1">{#N/A,#N/A,FALSE,"Austria"}</definedName>
    <definedName name="LFKAÖS" localSheetId="17" hidden="1">{#N/A,#N/A,FALSE,"Austria"}</definedName>
    <definedName name="LFKAÖS" localSheetId="18">"{#N/A;#N/A;FALSE;""Austria""}"</definedName>
    <definedName name="LFKAÖS" localSheetId="21" hidden="1">{#N/A,#N/A,FALSE,"Austria"}</definedName>
    <definedName name="LFKAÖS" localSheetId="22" hidden="1">{#N/A,#N/A,FALSE,"Austria"}</definedName>
    <definedName name="LFKAÖS" localSheetId="24" hidden="1">{#N/A,#N/A,FALSE,"Austria"}</definedName>
    <definedName name="LFKAÖS" localSheetId="25" hidden="1">{#N/A,#N/A,FALSE,"Austria"}</definedName>
    <definedName name="LFKAÖS" localSheetId="26">"{#N/A;#N/A;FALSE;""Austria""}"</definedName>
    <definedName name="LFKAÖS" localSheetId="27" hidden="1">{#N/A,#N/A,FALSE,"Austria"}</definedName>
    <definedName name="LFKAÖS" localSheetId="28" hidden="1">{#N/A,#N/A,FALSE,"Austria"}</definedName>
    <definedName name="LFKAÖS" localSheetId="29">"{#N/A;#N/A;FALSE;""Austria""}"</definedName>
    <definedName name="LFKAÖS" localSheetId="31">"{#N/A;#N/A;FALSE;""Austria""}"</definedName>
    <definedName name="LFKAÖS" localSheetId="34" hidden="1">{#N/A,#N/A,FALSE,"Austria"}</definedName>
    <definedName name="LFKAÖS" localSheetId="3" hidden="1">{#N/A,#N/A,FALSE,"Austria"}</definedName>
    <definedName name="LFKAÖS" hidden="1">{#N/A,#N/A,FALSE,"Austria"}</definedName>
    <definedName name="limcount" hidden="1">3</definedName>
    <definedName name="LinenPricing" localSheetId="18">"['file:///C:/Users/dleblanc/Documents/Tools/Assessment%20Tools/Final%20Versions/Vizient%20High%20Level%20Assessment_FNS_EVS.xlsx'#$Linen.$H$25:.$H$27]"</definedName>
    <definedName name="LinenPricing" localSheetId="26">"['file:///C:/Users/dleblanc/Documents/Tools/Assessment%20Tools/Final%20Versions/Vizient%20High%20Level%20Assessment_FNS_EVS.xlsx'#$Linen.$H$25:.$H$27]"</definedName>
    <definedName name="LinenPricing" localSheetId="28">#REF!</definedName>
    <definedName name="LinenPricing" localSheetId="29">"['file:///C:/Users/dleblanc/Documents/Tools/Assessment%20Tools/Final%20Versions/Vizient%20High%20Level%20Assessment_FNS_EVS.xlsx'#$Linen.$H$25:.$H$27]"</definedName>
    <definedName name="LinenPricing" localSheetId="31">"['file:///C:/Users/dleblanc/Documents/Tools/Assessment%20Tools/Final%20Versions/Vizient%20High%20Level%20Assessment_FNS_EVS.xlsx'#$Linen.$H$25:.$H$27]"</definedName>
    <definedName name="LinenPricing" localSheetId="34">#REF!</definedName>
    <definedName name="LinenPricing">#REF!</definedName>
    <definedName name="list_BSU" localSheetId="18">"['file:///D:/Reporting/Sales%20Reports/P01/inputp1_Act.xls'#$'BSU''s'.$B$6:.$B$35]"</definedName>
    <definedName name="list_BSU" localSheetId="26">"['file:///D:/Reporting/Sales%20Reports/P01/inputp1_Act.xls'#$'BSU''s'.$B$6:.$B$35]"</definedName>
    <definedName name="list_BSU" localSheetId="29">"['file:///D:/Reporting/Sales%20Reports/P01/inputp1_Act.xls'#$'BSU''s'.$B$6:.$B$35]"</definedName>
    <definedName name="list_BSU" localSheetId="31">"['file:///D:/Reporting/Sales%20Reports/P01/inputp1_Act.xls'#$'BSU''s'.$B$6:.$B$35]"</definedName>
    <definedName name="list_BSU" localSheetId="34">#REF!</definedName>
    <definedName name="list_BSU">#REF!</definedName>
    <definedName name="lkj" localSheetId="13" hidden="1">{#N/A,#N/A,FALSE,"LOS West";#N/A,#N/A,FALSE,"LOS East";#N/A,#N/A,FALSE,"LOS Inc."}</definedName>
    <definedName name="lkj" localSheetId="15" hidden="1">{#N/A,#N/A,FALSE,"LOS West";#N/A,#N/A,FALSE,"LOS East";#N/A,#N/A,FALSE,"LOS Inc."}</definedName>
    <definedName name="lkj" localSheetId="17" hidden="1">{#N/A,#N/A,FALSE,"LOS West";#N/A,#N/A,FALSE,"LOS East";#N/A,#N/A,FALSE,"LOS Inc."}</definedName>
    <definedName name="lkj" localSheetId="18">"{#N/A;#N/A;FALSE;""LOS West""|#N/A;#N/A;FALSE;""LOS East""|#N/A;#N/A;FALSE;""LOS Inc.""}"</definedName>
    <definedName name="lkj" localSheetId="21" hidden="1">{#N/A,#N/A,FALSE,"LOS West";#N/A,#N/A,FALSE,"LOS East";#N/A,#N/A,FALSE,"LOS Inc."}</definedName>
    <definedName name="lkj" localSheetId="22" hidden="1">{#N/A,#N/A,FALSE,"LOS West";#N/A,#N/A,FALSE,"LOS East";#N/A,#N/A,FALSE,"LOS Inc."}</definedName>
    <definedName name="lkj" localSheetId="24" hidden="1">{#N/A,#N/A,FALSE,"LOS West";#N/A,#N/A,FALSE,"LOS East";#N/A,#N/A,FALSE,"LOS Inc."}</definedName>
    <definedName name="lkj" localSheetId="25" hidden="1">{#N/A,#N/A,FALSE,"LOS West";#N/A,#N/A,FALSE,"LOS East";#N/A,#N/A,FALSE,"LOS Inc."}</definedName>
    <definedName name="lkj" localSheetId="26">"{#N/A;#N/A;FALSE;""LOS West""|#N/A;#N/A;FALSE;""LOS East""|#N/A;#N/A;FALSE;""LOS Inc.""}"</definedName>
    <definedName name="lkj" localSheetId="27" hidden="1">{#N/A,#N/A,FALSE,"LOS West";#N/A,#N/A,FALSE,"LOS East";#N/A,#N/A,FALSE,"LOS Inc."}</definedName>
    <definedName name="lkj" localSheetId="28" hidden="1">{#N/A,#N/A,FALSE,"LOS West";#N/A,#N/A,FALSE,"LOS East";#N/A,#N/A,FALSE,"LOS Inc."}</definedName>
    <definedName name="lkj" localSheetId="29">"{#N/A;#N/A;FALSE;""LOS West""|#N/A;#N/A;FALSE;""LOS East""|#N/A;#N/A;FALSE;""LOS Inc.""}"</definedName>
    <definedName name="lkj" localSheetId="31">"{#N/A;#N/A;FALSE;""LOS West""|#N/A;#N/A;FALSE;""LOS East""|#N/A;#N/A;FALSE;""LOS Inc.""}"</definedName>
    <definedName name="lkj" localSheetId="34" hidden="1">{#N/A,#N/A,FALSE,"LOS West";#N/A,#N/A,FALSE,"LOS East";#N/A,#N/A,FALSE,"LOS Inc."}</definedName>
    <definedName name="lkj" localSheetId="3" hidden="1">{#N/A,#N/A,FALSE,"LOS West";#N/A,#N/A,FALSE,"LOS East";#N/A,#N/A,FALSE,"LOS Inc."}</definedName>
    <definedName name="lkj" hidden="1">{#N/A,#N/A,FALSE,"LOS West";#N/A,#N/A,FALSE,"LOS East";#N/A,#N/A,FALSE,"LOS Inc."}</definedName>
    <definedName name="loan.amount">#REF!</definedName>
    <definedName name="Loan_amount">#REF!</definedName>
    <definedName name="LocalCurrency" localSheetId="18">"[21]variables!#ref!"</definedName>
    <definedName name="LocalCurrency" localSheetId="26">"[21]variables!#ref!"</definedName>
    <definedName name="LocalCurrency" localSheetId="28">#REF!</definedName>
    <definedName name="LocalCurrency" localSheetId="29">"[21]variables!#ref!"</definedName>
    <definedName name="LocalCurrency" localSheetId="31">"[21]variables!#ref!"</definedName>
    <definedName name="LocalCurrency" localSheetId="34">#REF!</definedName>
    <definedName name="LocalCurrency">#REF!</definedName>
    <definedName name="LOS" localSheetId="18">#REF!</definedName>
    <definedName name="LOS" localSheetId="26">#REF!</definedName>
    <definedName name="LOS" localSheetId="29">#REF!</definedName>
    <definedName name="LOS" localSheetId="31">#REF!</definedName>
    <definedName name="LOS">#REF!</definedName>
    <definedName name="lossdl" localSheetId="18">#REF!</definedName>
    <definedName name="lossdl" localSheetId="26">#REF!</definedName>
    <definedName name="lossdl" localSheetId="29">#REF!</definedName>
    <definedName name="lossdl" localSheetId="31">#REF!</definedName>
    <definedName name="lossdl">#REF!</definedName>
    <definedName name="LOST" localSheetId="18">#REF!</definedName>
    <definedName name="LOST" localSheetId="26">#REF!</definedName>
    <definedName name="LOST" localSheetId="29">#REF!</definedName>
    <definedName name="LOST" localSheetId="31">#REF!</definedName>
    <definedName name="LOST">#REF!</definedName>
    <definedName name="LOST98" localSheetId="18">"[6]input!#ref!"</definedName>
    <definedName name="LOST98" localSheetId="26">"[6]input!#ref!"</definedName>
    <definedName name="LOST98" localSheetId="28">#REF!</definedName>
    <definedName name="LOST98" localSheetId="29">"[6]input!#ref!"</definedName>
    <definedName name="LOST98" localSheetId="31">"[6]input!#ref!"</definedName>
    <definedName name="LOST98" localSheetId="34">#REF!</definedName>
    <definedName name="LOST98">#REF!</definedName>
    <definedName name="LOSTPBO" localSheetId="18">#REF!</definedName>
    <definedName name="LOSTPBO" localSheetId="26">#REF!</definedName>
    <definedName name="LOSTPBO" localSheetId="29">#REF!</definedName>
    <definedName name="LOSTPBO" localSheetId="31">#REF!</definedName>
    <definedName name="LOSTPBO">#REF!</definedName>
    <definedName name="LOSTREV" localSheetId="18">#REF!</definedName>
    <definedName name="LOSTREV" localSheetId="26">#REF!</definedName>
    <definedName name="LOSTREV" localSheetId="29">#REF!</definedName>
    <definedName name="LOSTREV" localSheetId="31">#REF!</definedName>
    <definedName name="LOSTREV">#REF!</definedName>
    <definedName name="LOWLOSTPBO" localSheetId="18">#REF!</definedName>
    <definedName name="LOWLOSTPBO" localSheetId="26">#REF!</definedName>
    <definedName name="LOWLOSTPBO" localSheetId="29">#REF!</definedName>
    <definedName name="LOWLOSTPBO" localSheetId="31">#REF!</definedName>
    <definedName name="LOWLOSTPBO">#REF!</definedName>
    <definedName name="LOWLOSTREV">#REF!</definedName>
    <definedName name="LOWPBO">#REF!</definedName>
    <definedName name="LOWREV" localSheetId="18">"[33]newrev!#ref!"</definedName>
    <definedName name="LOWREV" localSheetId="26">"[33]newrev!#ref!"</definedName>
    <definedName name="LOWREV" localSheetId="28">#REF!</definedName>
    <definedName name="LOWREV" localSheetId="29">"[33]newrev!#ref!"</definedName>
    <definedName name="LOWREV" localSheetId="31">"[33]newrev!#ref!"</definedName>
    <definedName name="LOWREV" localSheetId="34">#REF!</definedName>
    <definedName name="LOWREV">#REF!</definedName>
    <definedName name="LST" localSheetId="18">#REF!</definedName>
    <definedName name="LST" localSheetId="26">#REF!</definedName>
    <definedName name="LST" localSheetId="29">#REF!</definedName>
    <definedName name="LST" localSheetId="31">#REF!</definedName>
    <definedName name="LST">#REF!</definedName>
    <definedName name="Main" localSheetId="34">#REF!</definedName>
    <definedName name="Main">#REF!</definedName>
    <definedName name="Main1" localSheetId="34">#REF!</definedName>
    <definedName name="Main1">#REF!</definedName>
    <definedName name="Main2" localSheetId="34">#REF!</definedName>
    <definedName name="Main2">#REF!</definedName>
    <definedName name="ManWt" localSheetId="34">#REF!</definedName>
    <definedName name="ManWt">#REF!</definedName>
    <definedName name="MAPBudgetExchRate" localSheetId="18">"['file:///D:/Documents%20and%20Settings/mooreb02/Desktop/HFMNAME%20-%20Country%20P04%202007%20-%20Ver%2002.xls'#$Parameters.$E$73]"</definedName>
    <definedName name="MAPBudgetExchRate" localSheetId="26">"['file:///D:/Documents%20and%20Settings/mooreb02/Desktop/HFMNAME%20-%20Country%20P04%202007%20-%20Ver%2002.xls'#$Parameters.$E$73]"</definedName>
    <definedName name="MAPBudgetExchRate" localSheetId="29">"['file:///D:/Documents%20and%20Settings/mooreb02/Desktop/HFMNAME%20-%20Country%20P04%202007%20-%20Ver%2002.xls'#$Parameters.$E$73]"</definedName>
    <definedName name="MAPBudgetExchRate" localSheetId="31">"['file:///D:/Documents%20and%20Settings/mooreb02/Desktop/HFMNAME%20-%20Country%20P04%202007%20-%20Ver%2002.xls'#$Parameters.$E$73]"</definedName>
    <definedName name="MAPBudgetExchRate" localSheetId="34">#REF!</definedName>
    <definedName name="MAPBudgetExchRate">#REF!</definedName>
    <definedName name="MAPComments" localSheetId="18">"['file:///D:/Documents%20and%20Settings/mooreb02/Desktop/HFMNAME%20-%20Country%20P04%202007%20-%20Ver%2002.xls'#$Parameters.$E$35]"</definedName>
    <definedName name="MAPComments" localSheetId="26">"['file:///D:/Documents%20and%20Settings/mooreb02/Desktop/HFMNAME%20-%20Country%20P04%202007%20-%20Ver%2002.xls'#$Parameters.$E$35]"</definedName>
    <definedName name="MAPComments" localSheetId="29">"['file:///D:/Documents%20and%20Settings/mooreb02/Desktop/HFMNAME%20-%20Country%20P04%202007%20-%20Ver%2002.xls'#$Parameters.$E$35]"</definedName>
    <definedName name="MAPComments" localSheetId="31">"['file:///D:/Documents%20and%20Settings/mooreb02/Desktop/HFMNAME%20-%20Country%20P04%202007%20-%20Ver%2002.xls'#$Parameters.$E$35]"</definedName>
    <definedName name="MAPComments" localSheetId="34">#REF!</definedName>
    <definedName name="MAPComments">#REF!</definedName>
    <definedName name="MAPComments1" localSheetId="18">#REF!</definedName>
    <definedName name="MAPComments1" localSheetId="26">#REF!</definedName>
    <definedName name="MAPComments1" localSheetId="29">#REF!</definedName>
    <definedName name="MAPComments1" localSheetId="31">#REF!</definedName>
    <definedName name="MAPComments1">#REF!</definedName>
    <definedName name="MAPComments2" localSheetId="18">#REF!</definedName>
    <definedName name="MAPComments2" localSheetId="26">#REF!</definedName>
    <definedName name="MAPComments2" localSheetId="29">#REF!</definedName>
    <definedName name="MAPComments2" localSheetId="31">#REF!</definedName>
    <definedName name="MAPComments2">#REF!</definedName>
    <definedName name="MAPCountryName" localSheetId="18">"['smb://Ushdqrnnts00040/sys/shared/CAN_FINA/Department/Roberta/Copy%20of%20MAP%20Reporting%20Pack%20-%20January%202007%20-%20ADS%20-%20Ver%204.xls'#$Parameters.$E$12]"</definedName>
    <definedName name="MAPCountryName" localSheetId="26">"['smb://Ushdqrnnts00040/sys/shared/CAN_FINA/Department/Roberta/Copy%20of%20MAP%20Reporting%20Pack%20-%20January%202007%20-%20ADS%20-%20Ver%204.xls'#$Parameters.$E$12]"</definedName>
    <definedName name="MAPCountryName" localSheetId="29">"['smb://Ushdqrnnts00040/sys/shared/CAN_FINA/Department/Roberta/Copy%20of%20MAP%20Reporting%20Pack%20-%20January%202007%20-%20ADS%20-%20Ver%204.xls'#$Parameters.$E$12]"</definedName>
    <definedName name="MAPCountryName" localSheetId="31">"['smb://Ushdqrnnts00040/sys/shared/CAN_FINA/Department/Roberta/Copy%20of%20MAP%20Reporting%20Pack%20-%20January%202007%20-%20ADS%20-%20Ver%204.xls'#$Parameters.$E$12]"</definedName>
    <definedName name="MAPCountryName" localSheetId="34">#REF!</definedName>
    <definedName name="MAPCountryName">#REF!</definedName>
    <definedName name="MAPCurrencyAdjustmentFactor" localSheetId="18">"['file:///D:/Documents%20and%20Settings/AyersR01/Local%20Settings/Temp/wz792a/HFMNAME%20-%20Country%20P06%202007%20-%20Ver%2006-01.xls'#$Parameters.$E$50]"</definedName>
    <definedName name="MAPCurrencyAdjustmentFactor" localSheetId="26">"['file:///D:/Documents%20and%20Settings/AyersR01/Local%20Settings/Temp/wz792a/HFMNAME%20-%20Country%20P06%202007%20-%20Ver%2006-01.xls'#$Parameters.$E$50]"</definedName>
    <definedName name="MAPCurrencyAdjustmentFactor" localSheetId="29">"['file:///D:/Documents%20and%20Settings/AyersR01/Local%20Settings/Temp/wz792a/HFMNAME%20-%20Country%20P06%202007%20-%20Ver%2006-01.xls'#$Parameters.$E$50]"</definedName>
    <definedName name="MAPCurrencyAdjustmentFactor" localSheetId="31">"['file:///D:/Documents%20and%20Settings/AyersR01/Local%20Settings/Temp/wz792a/HFMNAME%20-%20Country%20P06%202007%20-%20Ver%2006-01.xls'#$Parameters.$E$50]"</definedName>
    <definedName name="MAPCurrencyAdjustmentFactor" localSheetId="34">#REF!</definedName>
    <definedName name="MAPCurrencyAdjustmentFactor">#REF!</definedName>
    <definedName name="MAPCurrencyCode" localSheetId="18">"['smb://Ushdqrnnts00040/sys/shared/CAN_FINA/Department/Roberta/Copy%20of%20MAP%20Reporting%20Pack%20-%20January%202007%20-%20ADS%20-%20Ver%204.xls'#$Parameters.$E$21]"</definedName>
    <definedName name="MAPCurrencyCode" localSheetId="26">"['smb://Ushdqrnnts00040/sys/shared/CAN_FINA/Department/Roberta/Copy%20of%20MAP%20Reporting%20Pack%20-%20January%202007%20-%20ADS%20-%20Ver%204.xls'#$Parameters.$E$21]"</definedName>
    <definedName name="MAPCurrencyCode" localSheetId="29">"['smb://Ushdqrnnts00040/sys/shared/CAN_FINA/Department/Roberta/Copy%20of%20MAP%20Reporting%20Pack%20-%20January%202007%20-%20ADS%20-%20Ver%204.xls'#$Parameters.$E$21]"</definedName>
    <definedName name="MAPCurrencyCode" localSheetId="31">"['smb://Ushdqrnnts00040/sys/shared/CAN_FINA/Department/Roberta/Copy%20of%20MAP%20Reporting%20Pack%20-%20January%202007%20-%20ADS%20-%20Ver%204.xls'#$Parameters.$E$21]"</definedName>
    <definedName name="MAPCurrencyCode" localSheetId="34">#REF!</definedName>
    <definedName name="MAPCurrencyCode">#REF!</definedName>
    <definedName name="MAPCurrencyCodeHardcoded" localSheetId="18">"['file:///D:/Documents%20and%20Settings/mooreb02/Desktop/HFMNAME%20-%20Country%20P04%202007%20-%20Ver%2002.xls'#$Parameters.$E$41]"</definedName>
    <definedName name="MAPCurrencyCodeHardcoded" localSheetId="26">"['file:///D:/Documents%20and%20Settings/mooreb02/Desktop/HFMNAME%20-%20Country%20P04%202007%20-%20Ver%2002.xls'#$Parameters.$E$41]"</definedName>
    <definedName name="MAPCurrencyCodeHardcoded" localSheetId="29">"['file:///D:/Documents%20and%20Settings/mooreb02/Desktop/HFMNAME%20-%20Country%20P04%202007%20-%20Ver%2002.xls'#$Parameters.$E$41]"</definedName>
    <definedName name="MAPCurrencyCodeHardcoded" localSheetId="31">"['file:///D:/Documents%20and%20Settings/mooreb02/Desktop/HFMNAME%20-%20Country%20P04%202007%20-%20Ver%2002.xls'#$Parameters.$E$41]"</definedName>
    <definedName name="MAPCurrencyCodeHardcoded" localSheetId="34">#REF!</definedName>
    <definedName name="MAPCurrencyCodeHardcoded">#REF!</definedName>
    <definedName name="MAPCurrencyName" localSheetId="18">"[35]parameters!#ref!"</definedName>
    <definedName name="MAPCurrencyName" localSheetId="26">"[35]parameters!#ref!"</definedName>
    <definedName name="MAPCurrencyName" localSheetId="28">#REF!</definedName>
    <definedName name="MAPCurrencyName" localSheetId="29">"[35]parameters!#ref!"</definedName>
    <definedName name="MAPCurrencyName" localSheetId="31">"[35]parameters!#ref!"</definedName>
    <definedName name="MAPCurrencyName" localSheetId="34">#REF!</definedName>
    <definedName name="MAPCurrencyName">#REF!</definedName>
    <definedName name="MAPCurrencyRateDesc" localSheetId="18">"['smb://Ushdqrnnts00040/sys/shared/CAN_FINA/Department/Roberta/Copy%20of%20MAP%20Reporting%20Pack%20-%20January%202007%20-%20ADS%20-%20Ver%204.xls'#$Parameters.$E$46]"</definedName>
    <definedName name="MAPCurrencyRateDesc" localSheetId="26">"['smb://Ushdqrnnts00040/sys/shared/CAN_FINA/Department/Roberta/Copy%20of%20MAP%20Reporting%20Pack%20-%20January%202007%20-%20ADS%20-%20Ver%204.xls'#$Parameters.$E$46]"</definedName>
    <definedName name="MAPCurrencyRateDesc" localSheetId="29">"['smb://Ushdqrnnts00040/sys/shared/CAN_FINA/Department/Roberta/Copy%20of%20MAP%20Reporting%20Pack%20-%20January%202007%20-%20ADS%20-%20Ver%204.xls'#$Parameters.$E$46]"</definedName>
    <definedName name="MAPCurrencyRateDesc" localSheetId="31">"['smb://Ushdqrnnts00040/sys/shared/CAN_FINA/Department/Roberta/Copy%20of%20MAP%20Reporting%20Pack%20-%20January%202007%20-%20ADS%20-%20Ver%204.xls'#$Parameters.$E$46]"</definedName>
    <definedName name="MAPCurrencyRateDesc" localSheetId="34">#REF!</definedName>
    <definedName name="MAPCurrencyRateDesc">#REF!</definedName>
    <definedName name="MAPCurrencyScale" localSheetId="18">"['file:///D:/Documents%20and%20Settings/mooreb02/Desktop/HFMNAME%20-%20Country%20P04%202007%20-%20Ver%2002.xls'#$Parameters.$E$30]"</definedName>
    <definedName name="MAPCurrencyScale" localSheetId="26">"['file:///D:/Documents%20and%20Settings/mooreb02/Desktop/HFMNAME%20-%20Country%20P04%202007%20-%20Ver%2002.xls'#$Parameters.$E$30]"</definedName>
    <definedName name="MAPCurrencyScale" localSheetId="29">"['file:///D:/Documents%20and%20Settings/mooreb02/Desktop/HFMNAME%20-%20Country%20P04%202007%20-%20Ver%2002.xls'#$Parameters.$E$30]"</definedName>
    <definedName name="MAPCurrencyScale" localSheetId="31">"['file:///D:/Documents%20and%20Settings/mooreb02/Desktop/HFMNAME%20-%20Country%20P04%202007%20-%20Ver%2002.xls'#$Parameters.$E$30]"</definedName>
    <definedName name="MAPCurrencyScale" localSheetId="34">#REF!</definedName>
    <definedName name="MAPCurrencyScale">#REF!</definedName>
    <definedName name="MAPCurrencyScaleDesc" localSheetId="18">"['file:///D:/Documents%20and%20Settings/mooreb02/Desktop/HFMNAME%20-%20Country%20P04%202007%20-%20Ver%2002.xls'#$Parameters.$E$75]"</definedName>
    <definedName name="MAPCurrencyScaleDesc" localSheetId="26">"['file:///D:/Documents%20and%20Settings/mooreb02/Desktop/HFMNAME%20-%20Country%20P04%202007%20-%20Ver%2002.xls'#$Parameters.$E$75]"</definedName>
    <definedName name="MAPCurrencyScaleDesc" localSheetId="29">"['file:///D:/Documents%20and%20Settings/mooreb02/Desktop/HFMNAME%20-%20Country%20P04%202007%20-%20Ver%2002.xls'#$Parameters.$E$75]"</definedName>
    <definedName name="MAPCurrencyScaleDesc" localSheetId="31">"['file:///D:/Documents%20and%20Settings/mooreb02/Desktop/HFMNAME%20-%20Country%20P04%202007%20-%20Ver%2002.xls'#$Parameters.$E$75]"</definedName>
    <definedName name="MAPCurrencyScaleDesc" localSheetId="34">#REF!</definedName>
    <definedName name="MAPCurrencyScaleDesc">#REF!</definedName>
    <definedName name="MAPCurrencyScaleName" localSheetId="18">"['file:///D:/Documents%20and%20Settings/mooreb02/Desktop/HFMNAME%20-%20Country%20P04%202007%20-%20Ver%2002.xls'#$Parameters.$E$53]"</definedName>
    <definedName name="MAPCurrencyScaleName" localSheetId="26">"['file:///D:/Documents%20and%20Settings/mooreb02/Desktop/HFMNAME%20-%20Country%20P04%202007%20-%20Ver%2002.xls'#$Parameters.$E$53]"</definedName>
    <definedName name="MAPCurrencyScaleName" localSheetId="29">"['file:///D:/Documents%20and%20Settings/mooreb02/Desktop/HFMNAME%20-%20Country%20P04%202007%20-%20Ver%2002.xls'#$Parameters.$E$53]"</definedName>
    <definedName name="MAPCurrencyScaleName" localSheetId="31">"['file:///D:/Documents%20and%20Settings/mooreb02/Desktop/HFMNAME%20-%20Country%20P04%202007%20-%20Ver%2002.xls'#$Parameters.$E$53]"</definedName>
    <definedName name="MAPCurrencyScaleName" localSheetId="34">#REF!</definedName>
    <definedName name="MAPCurrencyScaleName">#REF!</definedName>
    <definedName name="MAPFinanceManagerName" localSheetId="18">"['file:///D:/Documents%20and%20Settings/mooreb02/Desktop/HFMNAME%20-%20Country%20P04%202007%20-%20Ver%2002.xls'#$Parameters.$E$27]"</definedName>
    <definedName name="MAPFinanceManagerName" localSheetId="26">"['file:///D:/Documents%20and%20Settings/mooreb02/Desktop/HFMNAME%20-%20Country%20P04%202007%20-%20Ver%2002.xls'#$Parameters.$E$27]"</definedName>
    <definedName name="MAPFinanceManagerName" localSheetId="29">"['file:///D:/Documents%20and%20Settings/mooreb02/Desktop/HFMNAME%20-%20Country%20P04%202007%20-%20Ver%2002.xls'#$Parameters.$E$27]"</definedName>
    <definedName name="MAPFinanceManagerName" localSheetId="31">"['file:///D:/Documents%20and%20Settings/mooreb02/Desktop/HFMNAME%20-%20Country%20P04%202007%20-%20Ver%2002.xls'#$Parameters.$E$27]"</definedName>
    <definedName name="MAPFinanceManagerName" localSheetId="34">#REF!</definedName>
    <definedName name="MAPFinanceManagerName">#REF!</definedName>
    <definedName name="MAPGeneralManagerName" localSheetId="18">"['smb://Ushdqrnnts00040/sys/shared/CAN_FINA/Department/Roberta/Copy%20of%20MAP%20Reporting%20Pack%20-%20January%202007%20-%20ADS%20-%20Ver%204.xls'#$Parameters.$E$13]"</definedName>
    <definedName name="MAPGeneralManagerName" localSheetId="26">"['smb://Ushdqrnnts00040/sys/shared/CAN_FINA/Department/Roberta/Copy%20of%20MAP%20Reporting%20Pack%20-%20January%202007%20-%20ADS%20-%20Ver%204.xls'#$Parameters.$E$13]"</definedName>
    <definedName name="MAPGeneralManagerName" localSheetId="29">"['smb://Ushdqrnnts00040/sys/shared/CAN_FINA/Department/Roberta/Copy%20of%20MAP%20Reporting%20Pack%20-%20January%202007%20-%20ADS%20-%20Ver%204.xls'#$Parameters.$E$13]"</definedName>
    <definedName name="MAPGeneralManagerName" localSheetId="31">"['smb://Ushdqrnnts00040/sys/shared/CAN_FINA/Department/Roberta/Copy%20of%20MAP%20Reporting%20Pack%20-%20January%202007%20-%20ADS%20-%20Ver%204.xls'#$Parameters.$E$13]"</definedName>
    <definedName name="MAPGeneralManagerName" localSheetId="34">#REF!</definedName>
    <definedName name="MAPGeneralManagerName">#REF!</definedName>
    <definedName name="MAPGraphScale" localSheetId="18">"['file:///D:/Documents%20and%20Settings/mooreb02/Desktop/HFMNAME%20-%20Country%20P04%202007%20-%20Ver%2002.xls'#$Parameters.$E$31]"</definedName>
    <definedName name="MAPGraphScale" localSheetId="26">"['file:///D:/Documents%20and%20Settings/mooreb02/Desktop/HFMNAME%20-%20Country%20P04%202007%20-%20Ver%2002.xls'#$Parameters.$E$31]"</definedName>
    <definedName name="MAPGraphScale" localSheetId="29">"['file:///D:/Documents%20and%20Settings/mooreb02/Desktop/HFMNAME%20-%20Country%20P04%202007%20-%20Ver%2002.xls'#$Parameters.$E$31]"</definedName>
    <definedName name="MAPGraphScale" localSheetId="31">"['file:///D:/Documents%20and%20Settings/mooreb02/Desktop/HFMNAME%20-%20Country%20P04%202007%20-%20Ver%2002.xls'#$Parameters.$E$31]"</definedName>
    <definedName name="MAPGraphScale" localSheetId="34">#REF!</definedName>
    <definedName name="MAPGraphScale">#REF!</definedName>
    <definedName name="MAPGraphScaleDesc" localSheetId="18">"['file:///D:/Documents%20and%20Settings/mooreb02/Desktop/HFMNAME%20-%20Country%20P04%202007%20-%20Ver%2002.xls'#$Parameters.$E$76]"</definedName>
    <definedName name="MAPGraphScaleDesc" localSheetId="26">"['file:///D:/Documents%20and%20Settings/mooreb02/Desktop/HFMNAME%20-%20Country%20P04%202007%20-%20Ver%2002.xls'#$Parameters.$E$76]"</definedName>
    <definedName name="MAPGraphScaleDesc" localSheetId="29">"['file:///D:/Documents%20and%20Settings/mooreb02/Desktop/HFMNAME%20-%20Country%20P04%202007%20-%20Ver%2002.xls'#$Parameters.$E$76]"</definedName>
    <definedName name="MAPGraphScaleDesc" localSheetId="31">"['file:///D:/Documents%20and%20Settings/mooreb02/Desktop/HFMNAME%20-%20Country%20P04%202007%20-%20Ver%2002.xls'#$Parameters.$E$76]"</definedName>
    <definedName name="MAPGraphScaleDesc" localSheetId="34">#REF!</definedName>
    <definedName name="MAPGraphScaleDesc">#REF!</definedName>
    <definedName name="MAPGraphScaleName" localSheetId="18">"['file:///D:/Documents%20and%20Settings/mooreb02/Desktop/HFMNAME%20-%20Country%20P04%202007%20-%20Ver%2002.xls'#$Parameters.$E$56]"</definedName>
    <definedName name="MAPGraphScaleName" localSheetId="26">"['file:///D:/Documents%20and%20Settings/mooreb02/Desktop/HFMNAME%20-%20Country%20P04%202007%20-%20Ver%2002.xls'#$Parameters.$E$56]"</definedName>
    <definedName name="MAPGraphScaleName" localSheetId="29">"['file:///D:/Documents%20and%20Settings/mooreb02/Desktop/HFMNAME%20-%20Country%20P04%202007%20-%20Ver%2002.xls'#$Parameters.$E$56]"</definedName>
    <definedName name="MAPGraphScaleName" localSheetId="31">"['file:///D:/Documents%20and%20Settings/mooreb02/Desktop/HFMNAME%20-%20Country%20P04%202007%20-%20Ver%2002.xls'#$Parameters.$E$56]"</definedName>
    <definedName name="MAPGraphScaleName" localSheetId="34">#REF!</definedName>
    <definedName name="MAPGraphScaleName">#REF!</definedName>
    <definedName name="MAPHFMActualScenario" localSheetId="18">"['file:///D:/Documents%20and%20Settings/mooreb02/Desktop/HFMNAME%20-%20Country%20P04%202007%20-%20Ver%2002.xls'#$Parameters.$E$120]"</definedName>
    <definedName name="MAPHFMActualScenario" localSheetId="26">"['file:///D:/Documents%20and%20Settings/mooreb02/Desktop/HFMNAME%20-%20Country%20P04%202007%20-%20Ver%2002.xls'#$Parameters.$E$120]"</definedName>
    <definedName name="MAPHFMActualScenario" localSheetId="29">"['file:///D:/Documents%20and%20Settings/mooreb02/Desktop/HFMNAME%20-%20Country%20P04%202007%20-%20Ver%2002.xls'#$Parameters.$E$120]"</definedName>
    <definedName name="MAPHFMActualScenario" localSheetId="31">"['file:///D:/Documents%20and%20Settings/mooreb02/Desktop/HFMNAME%20-%20Country%20P04%202007%20-%20Ver%2002.xls'#$Parameters.$E$120]"</definedName>
    <definedName name="MAPHFMActualScenario" localSheetId="34">#REF!</definedName>
    <definedName name="MAPHFMActualScenario">#REF!</definedName>
    <definedName name="MAPHFMBudgetScenario" localSheetId="18">"['file:///D:/Documents%20and%20Settings/mooreb02/Desktop/HFMNAME%20-%20Country%20P04%202007%20-%20Ver%2002.xls'#$Parameters.$E$142]"</definedName>
    <definedName name="MAPHFMBudgetScenario" localSheetId="26">"['file:///D:/Documents%20and%20Settings/mooreb02/Desktop/HFMNAME%20-%20Country%20P04%202007%20-%20Ver%2002.xls'#$Parameters.$E$142]"</definedName>
    <definedName name="MAPHFMBudgetScenario" localSheetId="29">"['file:///D:/Documents%20and%20Settings/mooreb02/Desktop/HFMNAME%20-%20Country%20P04%202007%20-%20Ver%2002.xls'#$Parameters.$E$142]"</definedName>
    <definedName name="MAPHFMBudgetScenario" localSheetId="31">"['file:///D:/Documents%20and%20Settings/mooreb02/Desktop/HFMNAME%20-%20Country%20P04%202007%20-%20Ver%2002.xls'#$Parameters.$E$142]"</definedName>
    <definedName name="MAPHFMBudgetScenario" localSheetId="34">#REF!</definedName>
    <definedName name="MAPHFMBudgetScenario">#REF!</definedName>
    <definedName name="MAPHFMCustom3" localSheetId="18">"['file:///D:/Documents%20and%20Settings/mooreb02/Desktop/HFMNAME%20-%20Country%20P04%202007%20-%20Ver%2002.xls'#$Parameters.$E$164]"</definedName>
    <definedName name="MAPHFMCustom3" localSheetId="26">"['file:///D:/Documents%20and%20Settings/mooreb02/Desktop/HFMNAME%20-%20Country%20P04%202007%20-%20Ver%2002.xls'#$Parameters.$E$164]"</definedName>
    <definedName name="MAPHFMCustom3" localSheetId="29">"['file:///D:/Documents%20and%20Settings/mooreb02/Desktop/HFMNAME%20-%20Country%20P04%202007%20-%20Ver%2002.xls'#$Parameters.$E$164]"</definedName>
    <definedName name="MAPHFMCustom3" localSheetId="31">"['file:///D:/Documents%20and%20Settings/mooreb02/Desktop/HFMNAME%20-%20Country%20P04%202007%20-%20Ver%2002.xls'#$Parameters.$E$164]"</definedName>
    <definedName name="MAPHFMCustom3" localSheetId="34">#REF!</definedName>
    <definedName name="MAPHFMCustom3">#REF!</definedName>
    <definedName name="MAPHFMCustom3Description" localSheetId="18">"['file:///D:/Documents%20and%20Settings/AyersR01/Local%20Settings/Temp/wz792a/HFMNAME%20-%20Country%20P06%202007%20-%20Ver%2006-01.xls'#$Parameters.$E$165]"</definedName>
    <definedName name="MAPHFMCustom3Description" localSheetId="26">"['file:///D:/Documents%20and%20Settings/AyersR01/Local%20Settings/Temp/wz792a/HFMNAME%20-%20Country%20P06%202007%20-%20Ver%2006-01.xls'#$Parameters.$E$165]"</definedName>
    <definedName name="MAPHFMCustom3Description" localSheetId="29">"['file:///D:/Documents%20and%20Settings/AyersR01/Local%20Settings/Temp/wz792a/HFMNAME%20-%20Country%20P06%202007%20-%20Ver%2006-01.xls'#$Parameters.$E$165]"</definedName>
    <definedName name="MAPHFMCustom3Description" localSheetId="31">"['file:///D:/Documents%20and%20Settings/AyersR01/Local%20Settings/Temp/wz792a/HFMNAME%20-%20Country%20P06%202007%20-%20Ver%2006-01.xls'#$Parameters.$E$165]"</definedName>
    <definedName name="MAPHFMCustom3Description" localSheetId="34">#REF!</definedName>
    <definedName name="MAPHFMCustom3Description">#REF!</definedName>
    <definedName name="MAPHFMCustom3GroupShare" localSheetId="18">"['file:///D:/Documents%20and%20Settings/AyersR01/Local%20Settings/Temp/wz792a/HFMNAME%20-%20Country%20P06%202007%20-%20Ver%2006-01.xls'#$Parameters.$E$167]"</definedName>
    <definedName name="MAPHFMCustom3GroupShare" localSheetId="26">"['file:///D:/Documents%20and%20Settings/AyersR01/Local%20Settings/Temp/wz792a/HFMNAME%20-%20Country%20P06%202007%20-%20Ver%2006-01.xls'#$Parameters.$E$167]"</definedName>
    <definedName name="MAPHFMCustom3GroupShare" localSheetId="29">"['file:///D:/Documents%20and%20Settings/AyersR01/Local%20Settings/Temp/wz792a/HFMNAME%20-%20Country%20P06%202007%20-%20Ver%2006-01.xls'#$Parameters.$E$167]"</definedName>
    <definedName name="MAPHFMCustom3GroupShare" localSheetId="31">"['file:///D:/Documents%20and%20Settings/AyersR01/Local%20Settings/Temp/wz792a/HFMNAME%20-%20Country%20P06%202007%20-%20Ver%2006-01.xls'#$Parameters.$E$167]"</definedName>
    <definedName name="MAPHFMCustom3GroupShare" localSheetId="34">#REF!</definedName>
    <definedName name="MAPHFMCustom3GroupShare">#REF!</definedName>
    <definedName name="MAPHFMCustom4" localSheetId="18">"['file:///D:/Documents%20and%20Settings/mooreb02/Desktop/HFMNAME%20-%20Country%20P04%202007%20-%20Ver%2002.xls'#$Parameters.$E$174]"</definedName>
    <definedName name="MAPHFMCustom4" localSheetId="26">"['file:///D:/Documents%20and%20Settings/mooreb02/Desktop/HFMNAME%20-%20Country%20P04%202007%20-%20Ver%2002.xls'#$Parameters.$E$174]"</definedName>
    <definedName name="MAPHFMCustom4" localSheetId="29">"['file:///D:/Documents%20and%20Settings/mooreb02/Desktop/HFMNAME%20-%20Country%20P04%202007%20-%20Ver%2002.xls'#$Parameters.$E$174]"</definedName>
    <definedName name="MAPHFMCustom4" localSheetId="31">"['file:///D:/Documents%20and%20Settings/mooreb02/Desktop/HFMNAME%20-%20Country%20P04%202007%20-%20Ver%2002.xls'#$Parameters.$E$174]"</definedName>
    <definedName name="MAPHFMCustom4" localSheetId="34">#REF!</definedName>
    <definedName name="MAPHFMCustom4">#REF!</definedName>
    <definedName name="MAPHFMEntityName" localSheetId="18">"['smb://Ushdqrnnts00040/sys/shared/CAN_FINA/Department/Roberta/Copy%20of%20MAP%20Reporting%20Pack%20-%20January%202007%20-%20ADS%20-%20Ver%204.xls'#$Parameters.$E$14]"</definedName>
    <definedName name="MAPHFMEntityName" localSheetId="26">"['smb://Ushdqrnnts00040/sys/shared/CAN_FINA/Department/Roberta/Copy%20of%20MAP%20Reporting%20Pack%20-%20January%202007%20-%20ADS%20-%20Ver%204.xls'#$Parameters.$E$14]"</definedName>
    <definedName name="MAPHFMEntityName" localSheetId="29">"['smb://Ushdqrnnts00040/sys/shared/CAN_FINA/Department/Roberta/Copy%20of%20MAP%20Reporting%20Pack%20-%20January%202007%20-%20ADS%20-%20Ver%204.xls'#$Parameters.$E$14]"</definedName>
    <definedName name="MAPHFMEntityName" localSheetId="31">"['smb://Ushdqrnnts00040/sys/shared/CAN_FINA/Department/Roberta/Copy%20of%20MAP%20Reporting%20Pack%20-%20January%202007%20-%20ADS%20-%20Ver%204.xls'#$Parameters.$E$14]"</definedName>
    <definedName name="MAPHFMEntityName" localSheetId="34">#REF!</definedName>
    <definedName name="MAPHFMEntityName">#REF!</definedName>
    <definedName name="MAPHFMForecastScenario" localSheetId="18">"['file:///D:/Documents%20and%20Settings/mooreb02/Desktop/HFMNAME%20-%20Country%20P04%202007%20-%20Ver%2002.xls'#$Parameters.$E$131]"</definedName>
    <definedName name="MAPHFMForecastScenario" localSheetId="26">"['file:///D:/Documents%20and%20Settings/mooreb02/Desktop/HFMNAME%20-%20Country%20P04%202007%20-%20Ver%2002.xls'#$Parameters.$E$131]"</definedName>
    <definedName name="MAPHFMForecastScenario" localSheetId="29">"['file:///D:/Documents%20and%20Settings/mooreb02/Desktop/HFMNAME%20-%20Country%20P04%202007%20-%20Ver%2002.xls'#$Parameters.$E$131]"</definedName>
    <definedName name="MAPHFMForecastScenario" localSheetId="31">"['file:///D:/Documents%20and%20Settings/mooreb02/Desktop/HFMNAME%20-%20Country%20P04%202007%20-%20Ver%2002.xls'#$Parameters.$E$131]"</definedName>
    <definedName name="MAPHFMForecastScenario" localSheetId="34">#REF!</definedName>
    <definedName name="MAPHFMForecastScenario">#REF!</definedName>
    <definedName name="MAPHFMLastYrScenario" localSheetId="18">"['file:///D:/Documents%20and%20Settings/mooreb02/Desktop/HFMNAME%20-%20Country%20P04%202007%20-%20Ver%2002.xls'#$Parameters.$E$153]"</definedName>
    <definedName name="MAPHFMLastYrScenario" localSheetId="26">"['file:///D:/Documents%20and%20Settings/mooreb02/Desktop/HFMNAME%20-%20Country%20P04%202007%20-%20Ver%2002.xls'#$Parameters.$E$153]"</definedName>
    <definedName name="MAPHFMLastYrScenario" localSheetId="29">"['file:///D:/Documents%20and%20Settings/mooreb02/Desktop/HFMNAME%20-%20Country%20P04%202007%20-%20Ver%2002.xls'#$Parameters.$E$153]"</definedName>
    <definedName name="MAPHFMLastYrScenario" localSheetId="31">"['file:///D:/Documents%20and%20Settings/mooreb02/Desktop/HFMNAME%20-%20Country%20P04%202007%20-%20Ver%2002.xls'#$Parameters.$E$153]"</definedName>
    <definedName name="MAPHFMLastYrScenario" localSheetId="34">#REF!</definedName>
    <definedName name="MAPHFMLastYrScenario">#REF!</definedName>
    <definedName name="MAPHFMMonthLastYearA" localSheetId="18">"['file:///D:/Documents%20and%20Settings/mooreb02/Desktop/HFMNAME%20-%20Country%20P04%202007%20-%20Ver%2002.xls'#$Parameters.$E$107]"</definedName>
    <definedName name="MAPHFMMonthLastYearA" localSheetId="26">"['file:///D:/Documents%20and%20Settings/mooreb02/Desktop/HFMNAME%20-%20Country%20P04%202007%20-%20Ver%2002.xls'#$Parameters.$E$107]"</definedName>
    <definedName name="MAPHFMMonthLastYearA" localSheetId="29">"['file:///D:/Documents%20and%20Settings/mooreb02/Desktop/HFMNAME%20-%20Country%20P04%202007%20-%20Ver%2002.xls'#$Parameters.$E$107]"</definedName>
    <definedName name="MAPHFMMonthLastYearA" localSheetId="31">"['file:///D:/Documents%20and%20Settings/mooreb02/Desktop/HFMNAME%20-%20Country%20P04%202007%20-%20Ver%2002.xls'#$Parameters.$E$107]"</definedName>
    <definedName name="MAPHFMMonthLastYearA" localSheetId="34">#REF!</definedName>
    <definedName name="MAPHFMMonthLastYearA">#REF!</definedName>
    <definedName name="MAPHFMMonthLastYearB" localSheetId="18">"['file:///D:/Documents%20and%20Settings/mooreb02/Desktop/HFMNAME%20-%20Country%20P04%202007%20-%20Ver%2002.xls'#$Parameters.$E$108]"</definedName>
    <definedName name="MAPHFMMonthLastYearB" localSheetId="26">"['file:///D:/Documents%20and%20Settings/mooreb02/Desktop/HFMNAME%20-%20Country%20P04%202007%20-%20Ver%2002.xls'#$Parameters.$E$108]"</definedName>
    <definedName name="MAPHFMMonthLastYearB" localSheetId="29">"['file:///D:/Documents%20and%20Settings/mooreb02/Desktop/HFMNAME%20-%20Country%20P04%202007%20-%20Ver%2002.xls'#$Parameters.$E$108]"</definedName>
    <definedName name="MAPHFMMonthLastYearB" localSheetId="31">"['file:///D:/Documents%20and%20Settings/mooreb02/Desktop/HFMNAME%20-%20Country%20P04%202007%20-%20Ver%2002.xls'#$Parameters.$E$108]"</definedName>
    <definedName name="MAPHFMMonthLastYearB" localSheetId="34">#REF!</definedName>
    <definedName name="MAPHFMMonthLastYearB">#REF!</definedName>
    <definedName name="MAPHFMMonthThisYear" localSheetId="18">"['file:///D:/Documents%20and%20Settings/mooreb02/Desktop/HFMNAME%20-%20Country%20P04%202007%20-%20Ver%2002.xls'#$Parameters.$E$103]"</definedName>
    <definedName name="MAPHFMMonthThisYear" localSheetId="26">"['file:///D:/Documents%20and%20Settings/mooreb02/Desktop/HFMNAME%20-%20Country%20P04%202007%20-%20Ver%2002.xls'#$Parameters.$E$103]"</definedName>
    <definedName name="MAPHFMMonthThisYear" localSheetId="29">"['file:///D:/Documents%20and%20Settings/mooreb02/Desktop/HFMNAME%20-%20Country%20P04%202007%20-%20Ver%2002.xls'#$Parameters.$E$103]"</definedName>
    <definedName name="MAPHFMMonthThisYear" localSheetId="31">"['file:///D:/Documents%20and%20Settings/mooreb02/Desktop/HFMNAME%20-%20Country%20P04%202007%20-%20Ver%2002.xls'#$Parameters.$E$103]"</definedName>
    <definedName name="MAPHFMMonthThisYear" localSheetId="34">#REF!</definedName>
    <definedName name="MAPHFMMonthThisYear">#REF!</definedName>
    <definedName name="MAPHFMMTPlan" localSheetId="18">#REF!</definedName>
    <definedName name="MAPHFMMTPlan" localSheetId="26">#REF!</definedName>
    <definedName name="MAPHFMMTPlan" localSheetId="29">#REF!</definedName>
    <definedName name="MAPHFMMTPlan" localSheetId="31">#REF!</definedName>
    <definedName name="MAPHFMMTPlan">#REF!</definedName>
    <definedName name="MAPHFMMTPlanName" localSheetId="18">"['file:///D:/CAN_FINA/Laurie/2008/MAP/P4%20MAP%20Template.xls'#$Parameters.$E$206]"</definedName>
    <definedName name="MAPHFMMTPlanName" localSheetId="26">"['file:///D:/CAN_FINA/Laurie/2008/MAP/P4%20MAP%20Template.xls'#$Parameters.$E$206]"</definedName>
    <definedName name="MAPHFMMTPlanName" localSheetId="29">"['file:///D:/CAN_FINA/Laurie/2008/MAP/P4%20MAP%20Template.xls'#$Parameters.$E$206]"</definedName>
    <definedName name="MAPHFMMTPlanName" localSheetId="31">"['file:///D:/CAN_FINA/Laurie/2008/MAP/P4%20MAP%20Template.xls'#$Parameters.$E$206]"</definedName>
    <definedName name="MAPHFMMTPlanName" localSheetId="34">#REF!</definedName>
    <definedName name="MAPHFMMTPlanName">#REF!</definedName>
    <definedName name="MAPHFMPlanScenario" localSheetId="18">#REF!</definedName>
    <definedName name="MAPHFMPlanScenario" localSheetId="26">#REF!</definedName>
    <definedName name="MAPHFMPlanScenario" localSheetId="29">#REF!</definedName>
    <definedName name="MAPHFMPlanScenario" localSheetId="31">#REF!</definedName>
    <definedName name="MAPHFMPlanScenario">#REF!</definedName>
    <definedName name="MAPHFMPriorActualScenario" localSheetId="18">"['file:///D:/Documents%20and%20Settings/mooreb02/Desktop/HFMNAME%20-%20Country%20P04%202007%20-%20Ver%2002.xls'#$Parameters.$E$121]"</definedName>
    <definedName name="MAPHFMPriorActualScenario" localSheetId="26">"['file:///D:/Documents%20and%20Settings/mooreb02/Desktop/HFMNAME%20-%20Country%20P04%202007%20-%20Ver%2002.xls'#$Parameters.$E$121]"</definedName>
    <definedName name="MAPHFMPriorActualScenario" localSheetId="29">"['file:///D:/Documents%20and%20Settings/mooreb02/Desktop/HFMNAME%20-%20Country%20P04%202007%20-%20Ver%2002.xls'#$Parameters.$E$121]"</definedName>
    <definedName name="MAPHFMPriorActualScenario" localSheetId="31">"['file:///D:/Documents%20and%20Settings/mooreb02/Desktop/HFMNAME%20-%20Country%20P04%202007%20-%20Ver%2002.xls'#$Parameters.$E$121]"</definedName>
    <definedName name="MAPHFMPriorActualScenario" localSheetId="34">#REF!</definedName>
    <definedName name="MAPHFMPriorActualScenario">#REF!</definedName>
    <definedName name="MAPHFMPriorBudgetScenario" localSheetId="18">"['file:///D:/Documents%20and%20Settings/mooreb02/Desktop/HFMNAME%20-%20Country%20P04%202007%20-%20Ver%2002.xls'#$Parameters.$E$143]"</definedName>
    <definedName name="MAPHFMPriorBudgetScenario" localSheetId="26">"['file:///D:/Documents%20and%20Settings/mooreb02/Desktop/HFMNAME%20-%20Country%20P04%202007%20-%20Ver%2002.xls'#$Parameters.$E$143]"</definedName>
    <definedName name="MAPHFMPriorBudgetScenario" localSheetId="29">"['file:///D:/Documents%20and%20Settings/mooreb02/Desktop/HFMNAME%20-%20Country%20P04%202007%20-%20Ver%2002.xls'#$Parameters.$E$143]"</definedName>
    <definedName name="MAPHFMPriorBudgetScenario" localSheetId="31">"['file:///D:/Documents%20and%20Settings/mooreb02/Desktop/HFMNAME%20-%20Country%20P04%202007%20-%20Ver%2002.xls'#$Parameters.$E$143]"</definedName>
    <definedName name="MAPHFMPriorBudgetScenario" localSheetId="34">#REF!</definedName>
    <definedName name="MAPHFMPriorBudgetScenario">#REF!</definedName>
    <definedName name="MAPHFMPriorForecastScenario" localSheetId="18">"['file:///D:/Documents%20and%20Settings/mooreb02/Desktop/HFMNAME%20-%20Country%20P04%202007%20-%20Ver%2002.xls'#$Parameters.$E$132]"</definedName>
    <definedName name="MAPHFMPriorForecastScenario" localSheetId="26">"['file:///D:/Documents%20and%20Settings/mooreb02/Desktop/HFMNAME%20-%20Country%20P04%202007%20-%20Ver%2002.xls'#$Parameters.$E$132]"</definedName>
    <definedName name="MAPHFMPriorForecastScenario" localSheetId="29">"['file:///D:/Documents%20and%20Settings/mooreb02/Desktop/HFMNAME%20-%20Country%20P04%202007%20-%20Ver%2002.xls'#$Parameters.$E$132]"</definedName>
    <definedName name="MAPHFMPriorForecastScenario" localSheetId="31">"['file:///D:/Documents%20and%20Settings/mooreb02/Desktop/HFMNAME%20-%20Country%20P04%202007%20-%20Ver%2002.xls'#$Parameters.$E$132]"</definedName>
    <definedName name="MAPHFMPriorForecastScenario" localSheetId="34">#REF!</definedName>
    <definedName name="MAPHFMPriorForecastScenario">#REF!</definedName>
    <definedName name="MAPHFMPriorLastYrScenario" localSheetId="18">"['file:///D:/Documents%20and%20Settings/mooreb02/Desktop/HFMNAME%20-%20Country%20P04%202007%20-%20Ver%2002.xls'#$Parameters.$E$154]"</definedName>
    <definedName name="MAPHFMPriorLastYrScenario" localSheetId="26">"['file:///D:/Documents%20and%20Settings/mooreb02/Desktop/HFMNAME%20-%20Country%20P04%202007%20-%20Ver%2002.xls'#$Parameters.$E$154]"</definedName>
    <definedName name="MAPHFMPriorLastYrScenario" localSheetId="29">"['file:///D:/Documents%20and%20Settings/mooreb02/Desktop/HFMNAME%20-%20Country%20P04%202007%20-%20Ver%2002.xls'#$Parameters.$E$154]"</definedName>
    <definedName name="MAPHFMPriorLastYrScenario" localSheetId="31">"['file:///D:/Documents%20and%20Settings/mooreb02/Desktop/HFMNAME%20-%20Country%20P04%202007%20-%20Ver%2002.xls'#$Parameters.$E$154]"</definedName>
    <definedName name="MAPHFMPriorLastYrScenario" localSheetId="34">#REF!</definedName>
    <definedName name="MAPHFMPriorLastYrScenario">#REF!</definedName>
    <definedName name="MAPHFMPriorMonth" localSheetId="18">"['file:///D:/Documents%20and%20Settings/mooreb02/Desktop/HFMNAME%20-%20Country%20P04%202007%20-%20Ver%2002.xls'#$Parameters.$E$105]"</definedName>
    <definedName name="MAPHFMPriorMonth" localSheetId="26">"['file:///D:/Documents%20and%20Settings/mooreb02/Desktop/HFMNAME%20-%20Country%20P04%202007%20-%20Ver%2002.xls'#$Parameters.$E$105]"</definedName>
    <definedName name="MAPHFMPriorMonth" localSheetId="29">"['file:///D:/Documents%20and%20Settings/mooreb02/Desktop/HFMNAME%20-%20Country%20P04%202007%20-%20Ver%2002.xls'#$Parameters.$E$105]"</definedName>
    <definedName name="MAPHFMPriorMonth" localSheetId="31">"['file:///D:/Documents%20and%20Settings/mooreb02/Desktop/HFMNAME%20-%20Country%20P04%202007%20-%20Ver%2002.xls'#$Parameters.$E$105]"</definedName>
    <definedName name="MAPHFMPriorMonth" localSheetId="34">#REF!</definedName>
    <definedName name="MAPHFMPriorMonth">#REF!</definedName>
    <definedName name="MAPHFMPriorMonth2" localSheetId="18">#REF!</definedName>
    <definedName name="MAPHFMPriorMonth2" localSheetId="26">#REF!</definedName>
    <definedName name="MAPHFMPriorMonth2" localSheetId="29">#REF!</definedName>
    <definedName name="MAPHFMPriorMonth2" localSheetId="31">#REF!</definedName>
    <definedName name="MAPHFMPriorMonth2">#REF!</definedName>
    <definedName name="MAPHFMSSEntityName" localSheetId="18">#REF!</definedName>
    <definedName name="MAPHFMSSEntityName" localSheetId="26">#REF!</definedName>
    <definedName name="MAPHFMSSEntityName" localSheetId="29">#REF!</definedName>
    <definedName name="MAPHFMSSEntityName" localSheetId="31">#REF!</definedName>
    <definedName name="MAPHFMSSEntityName">#REF!</definedName>
    <definedName name="MAPHFMValueDimension" localSheetId="18">"['file:///D:/Documents%20and%20Settings/mooreb02/Desktop/HFMNAME%20-%20Country%20P04%202007%20-%20Ver%2002.xls'#$Parameters.$E$184]"</definedName>
    <definedName name="MAPHFMValueDimension" localSheetId="26">"['file:///D:/Documents%20and%20Settings/mooreb02/Desktop/HFMNAME%20-%20Country%20P04%202007%20-%20Ver%2002.xls'#$Parameters.$E$184]"</definedName>
    <definedName name="MAPHFMValueDimension" localSheetId="29">"['file:///D:/Documents%20and%20Settings/mooreb02/Desktop/HFMNAME%20-%20Country%20P04%202007%20-%20Ver%2002.xls'#$Parameters.$E$184]"</definedName>
    <definedName name="MAPHFMValueDimension" localSheetId="31">"['file:///D:/Documents%20and%20Settings/mooreb02/Desktop/HFMNAME%20-%20Country%20P04%202007%20-%20Ver%2002.xls'#$Parameters.$E$184]"</definedName>
    <definedName name="MAPHFMValueDimension" localSheetId="34">#REF!</definedName>
    <definedName name="MAPHFMValueDimension">#REF!</definedName>
    <definedName name="MAPHFMValueDimensionCurrency" localSheetId="18">"['file:///D:/Documents%20and%20Settings/mooreb02/Desktop/HFMNAME%20-%20Country%20P04%202007%20-%20Ver%2002.xls'#$Parameters.$E$185]"</definedName>
    <definedName name="MAPHFMValueDimensionCurrency" localSheetId="26">"['file:///D:/Documents%20and%20Settings/mooreb02/Desktop/HFMNAME%20-%20Country%20P04%202007%20-%20Ver%2002.xls'#$Parameters.$E$185]"</definedName>
    <definedName name="MAPHFMValueDimensionCurrency" localSheetId="29">"['file:///D:/Documents%20and%20Settings/mooreb02/Desktop/HFMNAME%20-%20Country%20P04%202007%20-%20Ver%2002.xls'#$Parameters.$E$185]"</definedName>
    <definedName name="MAPHFMValueDimensionCurrency" localSheetId="31">"['file:///D:/Documents%20and%20Settings/mooreb02/Desktop/HFMNAME%20-%20Country%20P04%202007%20-%20Ver%2002.xls'#$Parameters.$E$185]"</definedName>
    <definedName name="MAPHFMValueDimensionCurrency" localSheetId="34">#REF!</definedName>
    <definedName name="MAPHFMValueDimensionCurrency">#REF!</definedName>
    <definedName name="MAPHFMYearLastYear" localSheetId="18">"['file:///D:/Documents%20and%20Settings/mooreb02/Desktop/HFMNAME%20-%20Country%20P04%202007%20-%20Ver%2002.xls'#$Parameters.$E$90]"</definedName>
    <definedName name="MAPHFMYearLastYear" localSheetId="26">"['file:///D:/Documents%20and%20Settings/mooreb02/Desktop/HFMNAME%20-%20Country%20P04%202007%20-%20Ver%2002.xls'#$Parameters.$E$90]"</definedName>
    <definedName name="MAPHFMYearLastYear" localSheetId="29">"['file:///D:/Documents%20and%20Settings/mooreb02/Desktop/HFMNAME%20-%20Country%20P04%202007%20-%20Ver%2002.xls'#$Parameters.$E$90]"</definedName>
    <definedName name="MAPHFMYearLastYear" localSheetId="31">"['file:///D:/Documents%20and%20Settings/mooreb02/Desktop/HFMNAME%20-%20Country%20P04%202007%20-%20Ver%2002.xls'#$Parameters.$E$90]"</definedName>
    <definedName name="MAPHFMYearLastYear" localSheetId="34">#REF!</definedName>
    <definedName name="MAPHFMYearLastYear">#REF!</definedName>
    <definedName name="MAPHFMYearPriorMonth" localSheetId="18">"['file:///D:/Documents%20and%20Settings/mooreb02/Desktop/HFMNAME%20-%20Country%20P04%202007%20-%20Ver%2002.xls'#$Parameters.$E$92]"</definedName>
    <definedName name="MAPHFMYearPriorMonth" localSheetId="26">"['file:///D:/Documents%20and%20Settings/mooreb02/Desktop/HFMNAME%20-%20Country%20P04%202007%20-%20Ver%2002.xls'#$Parameters.$E$92]"</definedName>
    <definedName name="MAPHFMYearPriorMonth" localSheetId="29">"['file:///D:/Documents%20and%20Settings/mooreb02/Desktop/HFMNAME%20-%20Country%20P04%202007%20-%20Ver%2002.xls'#$Parameters.$E$92]"</definedName>
    <definedName name="MAPHFMYearPriorMonth" localSheetId="31">"['file:///D:/Documents%20and%20Settings/mooreb02/Desktop/HFMNAME%20-%20Country%20P04%202007%20-%20Ver%2002.xls'#$Parameters.$E$92]"</definedName>
    <definedName name="MAPHFMYearPriorMonth" localSheetId="34">#REF!</definedName>
    <definedName name="MAPHFMYearPriorMonth">#REF!</definedName>
    <definedName name="MAPHFMYearThisYear" localSheetId="18">"['file:///D:/Documents%20and%20Settings/mooreb02/Desktop/HFMNAME%20-%20Country%20P04%202007%20-%20Ver%2002.xls'#$Parameters.$E$89]"</definedName>
    <definedName name="MAPHFMYearThisYear" localSheetId="26">"['file:///D:/Documents%20and%20Settings/mooreb02/Desktop/HFMNAME%20-%20Country%20P04%202007%20-%20Ver%2002.xls'#$Parameters.$E$89]"</definedName>
    <definedName name="MAPHFMYearThisYear" localSheetId="29">"['file:///D:/Documents%20and%20Settings/mooreb02/Desktop/HFMNAME%20-%20Country%20P04%202007%20-%20Ver%2002.xls'#$Parameters.$E$89]"</definedName>
    <definedName name="MAPHFMYearThisYear" localSheetId="31">"['file:///D:/Documents%20and%20Settings/mooreb02/Desktop/HFMNAME%20-%20Country%20P04%202007%20-%20Ver%2002.xls'#$Parameters.$E$89]"</definedName>
    <definedName name="MAPHFMYearThisYear" localSheetId="34">#REF!</definedName>
    <definedName name="MAPHFMYearThisYear">#REF!</definedName>
    <definedName name="MAPICSEntityName1" localSheetId="18">#REF!</definedName>
    <definedName name="MAPICSEntityName1" localSheetId="26">#REF!</definedName>
    <definedName name="MAPICSEntityName1" localSheetId="29">#REF!</definedName>
    <definedName name="MAPICSEntityName1" localSheetId="31">#REF!</definedName>
    <definedName name="MAPICSEntityName1">#REF!</definedName>
    <definedName name="MAPICSEntityName2" localSheetId="18">#REF!</definedName>
    <definedName name="MAPICSEntityName2" localSheetId="26">#REF!</definedName>
    <definedName name="MAPICSEntityName2" localSheetId="29">#REF!</definedName>
    <definedName name="MAPICSEntityName2" localSheetId="31">#REF!</definedName>
    <definedName name="MAPICSEntityName2">#REF!</definedName>
    <definedName name="MAPICSMonth" localSheetId="18">#REF!</definedName>
    <definedName name="MAPICSMonth" localSheetId="26">#REF!</definedName>
    <definedName name="MAPICSMonth" localSheetId="29">#REF!</definedName>
    <definedName name="MAPICSMonth" localSheetId="31">#REF!</definedName>
    <definedName name="MAPICSMonth">#REF!</definedName>
    <definedName name="MAPICSYear">#REF!</definedName>
    <definedName name="MAPMonthName" localSheetId="18">"['smb://Ushdqrnnts00040/sys/shared/CAN_FINA/Department/Roberta/Copy%20of%20MAP%20Reporting%20Pack%20-%20January%202007%20-%20ADS%20-%20Ver%204.xls'#$Parameters.$E$68]"</definedName>
    <definedName name="MAPMonthName" localSheetId="26">"['smb://Ushdqrnnts00040/sys/shared/CAN_FINA/Department/Roberta/Copy%20of%20MAP%20Reporting%20Pack%20-%20January%202007%20-%20ADS%20-%20Ver%204.xls'#$Parameters.$E$68]"</definedName>
    <definedName name="MAPMonthName" localSheetId="29">"['smb://Ushdqrnnts00040/sys/shared/CAN_FINA/Department/Roberta/Copy%20of%20MAP%20Reporting%20Pack%20-%20January%202007%20-%20ADS%20-%20Ver%204.xls'#$Parameters.$E$68]"</definedName>
    <definedName name="MAPMonthName" localSheetId="31">"['smb://Ushdqrnnts00040/sys/shared/CAN_FINA/Department/Roberta/Copy%20of%20MAP%20Reporting%20Pack%20-%20January%202007%20-%20ADS%20-%20Ver%204.xls'#$Parameters.$E$68]"</definedName>
    <definedName name="MAPMonthName" localSheetId="34">#REF!</definedName>
    <definedName name="MAPMonthName">#REF!</definedName>
    <definedName name="MAPPackRequired" localSheetId="18">"['file:///D:/Documents%20and%20Settings/mooreb02/Desktop/HFMNAME%20-%20Country%20P04%202007%20-%20Ver%2002.xls'#$Parameters.$E$33]"</definedName>
    <definedName name="MAPPackRequired" localSheetId="26">"['file:///D:/Documents%20and%20Settings/mooreb02/Desktop/HFMNAME%20-%20Country%20P04%202007%20-%20Ver%2002.xls'#$Parameters.$E$33]"</definedName>
    <definedName name="MAPPackRequired" localSheetId="29">"['file:///D:/Documents%20and%20Settings/mooreb02/Desktop/HFMNAME%20-%20Country%20P04%202007%20-%20Ver%2002.xls'#$Parameters.$E$33]"</definedName>
    <definedName name="MAPPackRequired" localSheetId="31">"['file:///D:/Documents%20and%20Settings/mooreb02/Desktop/HFMNAME%20-%20Country%20P04%202007%20-%20Ver%2002.xls'#$Parameters.$E$33]"</definedName>
    <definedName name="MAPPackRequired" localSheetId="34">#REF!</definedName>
    <definedName name="MAPPackRequired">#REF!</definedName>
    <definedName name="MAPPeriodNumber" localSheetId="18">"['smb://Ushdqrnnts00040/sys/shared/CAN_FINA/Department/Roberta/Copy%20of%20MAP%20Reporting%20Pack%20-%20January%202007%20-%20ADS%20-%20Ver%204.xls'#$Parameters.$E$72]"</definedName>
    <definedName name="MAPPeriodNumber" localSheetId="26">"['smb://Ushdqrnnts00040/sys/shared/CAN_FINA/Department/Roberta/Copy%20of%20MAP%20Reporting%20Pack%20-%20January%202007%20-%20ADS%20-%20Ver%204.xls'#$Parameters.$E$72]"</definedName>
    <definedName name="MAPPeriodNumber" localSheetId="29">"['smb://Ushdqrnnts00040/sys/shared/CAN_FINA/Department/Roberta/Copy%20of%20MAP%20Reporting%20Pack%20-%20January%202007%20-%20ADS%20-%20Ver%204.xls'#$Parameters.$E$72]"</definedName>
    <definedName name="MAPPeriodNumber" localSheetId="31">"['smb://Ushdqrnnts00040/sys/shared/CAN_FINA/Department/Roberta/Copy%20of%20MAP%20Reporting%20Pack%20-%20January%202007%20-%20ADS%20-%20Ver%204.xls'#$Parameters.$E$72]"</definedName>
    <definedName name="MAPPeriodNumber" localSheetId="34">#REF!</definedName>
    <definedName name="MAPPeriodNumber">#REF!</definedName>
    <definedName name="MAPPrintBalanceSheet" localSheetId="18">"['file:///D:/Documents%20and%20Settings/mooreb02/Desktop/HFMNAME%20-%20Country%20P04%202007%20-%20Ver%2002.xls'#$Parameters.$E$34]"</definedName>
    <definedName name="MAPPrintBalanceSheet" localSheetId="26">"['file:///D:/Documents%20and%20Settings/mooreb02/Desktop/HFMNAME%20-%20Country%20P04%202007%20-%20Ver%2002.xls'#$Parameters.$E$34]"</definedName>
    <definedName name="MAPPrintBalanceSheet" localSheetId="29">"['file:///D:/Documents%20and%20Settings/mooreb02/Desktop/HFMNAME%20-%20Country%20P04%202007%20-%20Ver%2002.xls'#$Parameters.$E$34]"</definedName>
    <definedName name="MAPPrintBalanceSheet" localSheetId="31">"['file:///D:/Documents%20and%20Settings/mooreb02/Desktop/HFMNAME%20-%20Country%20P04%202007%20-%20Ver%2002.xls'#$Parameters.$E$34]"</definedName>
    <definedName name="MAPPrintBalanceSheet" localSheetId="34">#REF!</definedName>
    <definedName name="MAPPrintBalanceSheet">#REF!</definedName>
    <definedName name="MAPTierNumber" localSheetId="18">"['file:///D:/Documents%20and%20Settings/mooreb02/Desktop/HFMNAME%20-%20Country%20P04%202007%20-%20Ver%2002.xls'#$Parameters.$E$32]"</definedName>
    <definedName name="MAPTierNumber" localSheetId="26">"['file:///D:/Documents%20and%20Settings/mooreb02/Desktop/HFMNAME%20-%20Country%20P04%202007%20-%20Ver%2002.xls'#$Parameters.$E$32]"</definedName>
    <definedName name="MAPTierNumber" localSheetId="29">"['file:///D:/Documents%20and%20Settings/mooreb02/Desktop/HFMNAME%20-%20Country%20P04%202007%20-%20Ver%2002.xls'#$Parameters.$E$32]"</definedName>
    <definedName name="MAPTierNumber" localSheetId="31">"['file:///D:/Documents%20and%20Settings/mooreb02/Desktop/HFMNAME%20-%20Country%20P04%202007%20-%20Ver%2002.xls'#$Parameters.$E$32]"</definedName>
    <definedName name="MAPTierNumber" localSheetId="34">#REF!</definedName>
    <definedName name="MAPTierNumber">#REF!</definedName>
    <definedName name="MAPVersionNumber" localSheetId="18">"['file:///D:/Documents%20and%20Settings/mooreb02/Desktop/HFMNAME%20-%20Country%20P04%202007%20-%20Ver%2002.xls'#$Parameters.$E$20]"</definedName>
    <definedName name="MAPVersionNumber" localSheetId="26">"['file:///D:/Documents%20and%20Settings/mooreb02/Desktop/HFMNAME%20-%20Country%20P04%202007%20-%20Ver%2002.xls'#$Parameters.$E$20]"</definedName>
    <definedName name="MAPVersionNumber" localSheetId="29">"['file:///D:/Documents%20and%20Settings/mooreb02/Desktop/HFMNAME%20-%20Country%20P04%202007%20-%20Ver%2002.xls'#$Parameters.$E$20]"</definedName>
    <definedName name="MAPVersionNumber" localSheetId="31">"['file:///D:/Documents%20and%20Settings/mooreb02/Desktop/HFMNAME%20-%20Country%20P04%202007%20-%20Ver%2002.xls'#$Parameters.$E$20]"</definedName>
    <definedName name="MAPVersionNumber" localSheetId="34">#REF!</definedName>
    <definedName name="MAPVersionNumber">#REF!</definedName>
    <definedName name="MAPYearName" localSheetId="18">"['smb://Ushdqrnnts00040/sys/shared/CAN_FINA/Department/Roberta/Copy%20of%20MAP%20Reporting%20Pack%20-%20January%202007%20-%20ADS%20-%20Ver%204.xls'#$Parameters.$E$56]"</definedName>
    <definedName name="MAPYearName" localSheetId="26">"['smb://Ushdqrnnts00040/sys/shared/CAN_FINA/Department/Roberta/Copy%20of%20MAP%20Reporting%20Pack%20-%20January%202007%20-%20ADS%20-%20Ver%204.xls'#$Parameters.$E$56]"</definedName>
    <definedName name="MAPYearName" localSheetId="29">"['smb://Ushdqrnnts00040/sys/shared/CAN_FINA/Department/Roberta/Copy%20of%20MAP%20Reporting%20Pack%20-%20January%202007%20-%20ADS%20-%20Ver%204.xls'#$Parameters.$E$56]"</definedName>
    <definedName name="MAPYearName" localSheetId="31">"['smb://Ushdqrnnts00040/sys/shared/CAN_FINA/Department/Roberta/Copy%20of%20MAP%20Reporting%20Pack%20-%20January%202007%20-%20ADS%20-%20Ver%204.xls'#$Parameters.$E$56]"</definedName>
    <definedName name="MAPYearName" localSheetId="34">#REF!</definedName>
    <definedName name="MAPYearName">#REF!</definedName>
    <definedName name="MARKET" localSheetId="18">"[23]sheet1!#ref!"</definedName>
    <definedName name="MARKET" localSheetId="26">"[23]sheet1!#ref!"</definedName>
    <definedName name="MARKET" localSheetId="28">#REF!</definedName>
    <definedName name="MARKET" localSheetId="29">"[23]sheet1!#ref!"</definedName>
    <definedName name="MARKET" localSheetId="31">"[23]sheet1!#ref!"</definedName>
    <definedName name="MARKET" localSheetId="34">#REF!</definedName>
    <definedName name="MARKET">#REF!</definedName>
    <definedName name="MBTEMP" localSheetId="13" hidden="1">{"'Blank'!$A$1:$A$2"}</definedName>
    <definedName name="MBTEMP" localSheetId="15" hidden="1">{"'Blank'!$A$1:$A$2"}</definedName>
    <definedName name="MBTEMP" localSheetId="17" hidden="1">{"'Blank'!$A$1:$A$2"}</definedName>
    <definedName name="MBTEMP" localSheetId="18" hidden="1">{"'Blank'!$A$1:$A$2"}</definedName>
    <definedName name="MBTEMP" localSheetId="21" hidden="1">{"'Blank'!$A$1:$A$2"}</definedName>
    <definedName name="MBTEMP" localSheetId="22" hidden="1">{"'Blank'!$A$1:$A$2"}</definedName>
    <definedName name="MBTEMP" localSheetId="24" hidden="1">{"'Blank'!$A$1:$A$2"}</definedName>
    <definedName name="MBTEMP" localSheetId="25" hidden="1">{"'Blank'!$A$1:$A$2"}</definedName>
    <definedName name="MBTEMP" localSheetId="26" hidden="1">{"'Blank'!$A$1:$A$2"}</definedName>
    <definedName name="MBTEMP" localSheetId="27" hidden="1">{"'Blank'!$A$1:$A$2"}</definedName>
    <definedName name="MBTEMP" localSheetId="28" hidden="1">{"'Blank'!$A$1:$A$2"}</definedName>
    <definedName name="MBTEMP" localSheetId="29" hidden="1">{"'Blank'!$A$1:$A$2"}</definedName>
    <definedName name="MBTEMP" localSheetId="31" hidden="1">{"'Blank'!$A$1:$A$2"}</definedName>
    <definedName name="MBTEMP" localSheetId="34" hidden="1">{"'Blank'!$A$1:$A$2"}</definedName>
    <definedName name="MBTEMP" localSheetId="3" hidden="1">{"'Blank'!$A$1:$A$2"}</definedName>
    <definedName name="MBTEMP" hidden="1">{"'Blank'!$A$1:$A$2"}</definedName>
    <definedName name="Ministries" localSheetId="34">#REF!</definedName>
    <definedName name="Ministries">#REF!</definedName>
    <definedName name="MISC" localSheetId="18">#REF!</definedName>
    <definedName name="MISC" localSheetId="26">#REF!</definedName>
    <definedName name="MISC" localSheetId="28">#REF!</definedName>
    <definedName name="MISC" localSheetId="34">#REF!</definedName>
    <definedName name="MISC">#REF!</definedName>
    <definedName name="MISCFCST" localSheetId="18">#REF!</definedName>
    <definedName name="MISCFCST">#REF!</definedName>
    <definedName name="MISFCST">#REF!</definedName>
    <definedName name="mms">#REF!</definedName>
    <definedName name="MOACT">#REF!</definedName>
    <definedName name="MonitoredDays">#REF!</definedName>
    <definedName name="MonitoredPeriod">#REF!</definedName>
    <definedName name="MONTH">#REF!</definedName>
    <definedName name="mopbo">#REF!</definedName>
    <definedName name="mopl">#REF!</definedName>
    <definedName name="MoraleWt" localSheetId="34">#REF!</definedName>
    <definedName name="MoraleWt">#REF!</definedName>
    <definedName name="MPBI" localSheetId="18">#REF!</definedName>
    <definedName name="MPBI" localSheetId="26">#REF!</definedName>
    <definedName name="MPBI" localSheetId="28">#REF!</definedName>
    <definedName name="MPBI" localSheetId="34">#REF!</definedName>
    <definedName name="MPBI">#REF!</definedName>
    <definedName name="MPPBI" localSheetId="18">#REF!</definedName>
    <definedName name="MPPBI">#REF!</definedName>
    <definedName name="MPREV">#REF!</definedName>
    <definedName name="MPRPBI">#REF!</definedName>
    <definedName name="MPRREV">#REF!</definedName>
    <definedName name="MREV">#REF!</definedName>
    <definedName name="mthcum">#REF!</definedName>
    <definedName name="myversion" localSheetId="18">"[29]op!#ref!"</definedName>
    <definedName name="myversion" localSheetId="26">"[29]op!#ref!"</definedName>
    <definedName name="myversion" localSheetId="28" hidden="1">#REF!</definedName>
    <definedName name="myversion" localSheetId="29">"[29]op!#ref!"</definedName>
    <definedName name="myversion" localSheetId="31">"[29]op!#ref!"</definedName>
    <definedName name="myversion" localSheetId="34" hidden="1">#REF!</definedName>
    <definedName name="myversion" hidden="1">#REF!</definedName>
    <definedName name="n" localSheetId="13" hidden="1">{#N/A,#N/A,FALSE,"Assessment";#N/A,#N/A,FALSE,"Staffing";#N/A,#N/A,FALSE,"Hires";#N/A,#N/A,FALSE,"Assumptions"}</definedName>
    <definedName name="n" localSheetId="15" hidden="1">{#N/A,#N/A,FALSE,"Assessment";#N/A,#N/A,FALSE,"Staffing";#N/A,#N/A,FALSE,"Hires";#N/A,#N/A,FALSE,"Assumptions"}</definedName>
    <definedName name="n" localSheetId="17" hidden="1">{#N/A,#N/A,FALSE,"Assessment";#N/A,#N/A,FALSE,"Staffing";#N/A,#N/A,FALSE,"Hires";#N/A,#N/A,FALSE,"Assumptions"}</definedName>
    <definedName name="n" localSheetId="18">"{#N/A;#N/A;FALSE;""Assessment""|#N/A;#N/A;FALSE;""Staffing""|#N/A;#N/A;FALSE;""Hires""|#N/A;#N/A;FALSE;""Assumptions""}"</definedName>
    <definedName name="n" localSheetId="21" hidden="1">{#N/A,#N/A,FALSE,"Assessment";#N/A,#N/A,FALSE,"Staffing";#N/A,#N/A,FALSE,"Hires";#N/A,#N/A,FALSE,"Assumptions"}</definedName>
    <definedName name="n" localSheetId="22" hidden="1">{#N/A,#N/A,FALSE,"Assessment";#N/A,#N/A,FALSE,"Staffing";#N/A,#N/A,FALSE,"Hires";#N/A,#N/A,FALSE,"Assumptions"}</definedName>
    <definedName name="n" localSheetId="24" hidden="1">{#N/A,#N/A,FALSE,"Assessment";#N/A,#N/A,FALSE,"Staffing";#N/A,#N/A,FALSE,"Hires";#N/A,#N/A,FALSE,"Assumptions"}</definedName>
    <definedName name="n" localSheetId="25" hidden="1">{#N/A,#N/A,FALSE,"Assessment";#N/A,#N/A,FALSE,"Staffing";#N/A,#N/A,FALSE,"Hires";#N/A,#N/A,FALSE,"Assumptions"}</definedName>
    <definedName name="n" localSheetId="26">"{#N/A;#N/A;FALSE;""Assessment""|#N/A;#N/A;FALSE;""Staffing""|#N/A;#N/A;FALSE;""Hires""|#N/A;#N/A;FALSE;""Assumptions""}"</definedName>
    <definedName name="n" localSheetId="27" hidden="1">{#N/A,#N/A,FALSE,"Assessment";#N/A,#N/A,FALSE,"Staffing";#N/A,#N/A,FALSE,"Hires";#N/A,#N/A,FALSE,"Assumptions"}</definedName>
    <definedName name="n" localSheetId="28" hidden="1">{#N/A,#N/A,FALSE,"Assessment";#N/A,#N/A,FALSE,"Staffing";#N/A,#N/A,FALSE,"Hires";#N/A,#N/A,FALSE,"Assumptions"}</definedName>
    <definedName name="n" localSheetId="29">"{#N/A;#N/A;FALSE;""Assessment""|#N/A;#N/A;FALSE;""Staffing""|#N/A;#N/A;FALSE;""Hires""|#N/A;#N/A;FALSE;""Assumptions""}"</definedName>
    <definedName name="n" localSheetId="31">"{#N/A;#N/A;FALSE;""Assessment""|#N/A;#N/A;FALSE;""Staffing""|#N/A;#N/A;FALSE;""Hires""|#N/A;#N/A;FALSE;""Assumptions""}"</definedName>
    <definedName name="n" localSheetId="34" hidden="1">{#N/A,#N/A,FALSE,"Assessment";#N/A,#N/A,FALSE,"Staffing";#N/A,#N/A,FALSE,"Hires";#N/A,#N/A,FALSE,"Assumptions"}</definedName>
    <definedName name="n" localSheetId="3" hidden="1">{#N/A,#N/A,FALSE,"Assessment";#N/A,#N/A,FALSE,"Staffing";#N/A,#N/A,FALSE,"Hires";#N/A,#N/A,FALSE,"Assumptions"}</definedName>
    <definedName name="n" hidden="1">{#N/A,#N/A,FALSE,"Assessment";#N/A,#N/A,FALSE,"Staffing";#N/A,#N/A,FALSE,"Hires";#N/A,#N/A,FALSE,"Assumptions"}</definedName>
    <definedName name="Name" localSheetId="18">"['file:///D:/CAN_FINA/06mgmt/06mgmt08/Entity%20Test%20of%20new%20account%20structure/B&amp;I/Flik/FlikPBIVar.xls'#$RegProf.$A$1:.$D$2015]"</definedName>
    <definedName name="Name" localSheetId="26">"['file:///D:/CAN_FINA/06mgmt/06mgmt08/Entity%20Test%20of%20new%20account%20structure/B&amp;I/Flik/FlikPBIVar.xls'#$RegProf.$A$1:.$D$2015]"</definedName>
    <definedName name="Name" localSheetId="29">"['file:///D:/CAN_FINA/06mgmt/06mgmt08/Entity%20Test%20of%20new%20account%20structure/B&amp;I/Flik/FlikPBIVar.xls'#$RegProf.$A$1:.$D$2015]"</definedName>
    <definedName name="Name" localSheetId="31">"['file:///D:/CAN_FINA/06mgmt/06mgmt08/Entity%20Test%20of%20new%20account%20structure/B&amp;I/Flik/FlikPBIVar.xls'#$RegProf.$A$1:.$D$2015]"</definedName>
    <definedName name="Name" localSheetId="34">#REF!</definedName>
    <definedName name="Name">#REF!</definedName>
    <definedName name="NAMERICA2" localSheetId="18">#REF!</definedName>
    <definedName name="NAMERICA2" localSheetId="26">#REF!</definedName>
    <definedName name="NAMERICA2" localSheetId="29">#REF!</definedName>
    <definedName name="NAMERICA2" localSheetId="31">#REF!</definedName>
    <definedName name="NAMERICA2">#REF!</definedName>
    <definedName name="neu" localSheetId="13" hidden="1">{#N/A,#N/A,TRUE,"AB_Vertrag";#N/A,#N/A,TRUE,"AB_BWL"}</definedName>
    <definedName name="neu" localSheetId="15" hidden="1">{#N/A,#N/A,TRUE,"AB_Vertrag";#N/A,#N/A,TRUE,"AB_BWL"}</definedName>
    <definedName name="neu" localSheetId="18">"{#N/A;#N/A;TRUE;""AB_Vertrag""|#N/A;#N/A;TRUE;""AB_BWL""}"</definedName>
    <definedName name="neu" localSheetId="21" hidden="1">{#N/A,#N/A,TRUE,"AB_Vertrag";#N/A,#N/A,TRUE,"AB_BWL"}</definedName>
    <definedName name="neu" localSheetId="22" hidden="1">{#N/A,#N/A,TRUE,"AB_Vertrag";#N/A,#N/A,TRUE,"AB_BWL"}</definedName>
    <definedName name="neu" localSheetId="24" hidden="1">{#N/A,#N/A,TRUE,"AB_Vertrag";#N/A,#N/A,TRUE,"AB_BWL"}</definedName>
    <definedName name="neu" localSheetId="25" hidden="1">{#N/A,#N/A,TRUE,"AB_Vertrag";#N/A,#N/A,TRUE,"AB_BWL"}</definedName>
    <definedName name="neu" localSheetId="26">"{#N/A;#N/A;TRUE;""AB_Vertrag""|#N/A;#N/A;TRUE;""AB_BWL""}"</definedName>
    <definedName name="neu" localSheetId="27" hidden="1">{#N/A,#N/A,TRUE,"AB_Vertrag";#N/A,#N/A,TRUE,"AB_BWL"}</definedName>
    <definedName name="neu" localSheetId="28" hidden="1">{#N/A,#N/A,TRUE,"AB_Vertrag";#N/A,#N/A,TRUE,"AB_BWL"}</definedName>
    <definedName name="neu" localSheetId="29">"{#N/A;#N/A;TRUE;""AB_Vertrag""|#N/A;#N/A;TRUE;""AB_BWL""}"</definedName>
    <definedName name="neu" localSheetId="31">"{#N/A;#N/A;TRUE;""AB_Vertrag""|#N/A;#N/A;TRUE;""AB_BWL""}"</definedName>
    <definedName name="neu" localSheetId="34" hidden="1">{#N/A,#N/A,TRUE,"AB_Vertrag";#N/A,#N/A,TRUE,"AB_BWL"}</definedName>
    <definedName name="neu" localSheetId="3" hidden="1">{#N/A,#N/A,TRUE,"AB_Vertrag";#N/A,#N/A,TRUE,"AB_BWL"}</definedName>
    <definedName name="neu" hidden="1">{#N/A,#N/A,TRUE,"AB_Vertrag";#N/A,#N/A,TRUE,"AB_BWL"}</definedName>
    <definedName name="NEWPBO" localSheetId="18">#REF!</definedName>
    <definedName name="NEWPBO" localSheetId="26">#REF!</definedName>
    <definedName name="NEWPBO" localSheetId="29">#REF!</definedName>
    <definedName name="NEWPBO" localSheetId="31">#REF!</definedName>
    <definedName name="NEWPBO" localSheetId="34">#REF!</definedName>
    <definedName name="NEWPBO">#REF!</definedName>
    <definedName name="NEWREV" localSheetId="18">#REF!</definedName>
    <definedName name="NEWREV" localSheetId="26">#REF!</definedName>
    <definedName name="NEWREV" localSheetId="29">#REF!</definedName>
    <definedName name="NEWREV" localSheetId="31">#REF!</definedName>
    <definedName name="NEWREV">#REF!</definedName>
    <definedName name="NLE" localSheetId="18">"[6]input!#ref!"</definedName>
    <definedName name="NLE" localSheetId="26">"[6]input!#ref!"</definedName>
    <definedName name="NLE" localSheetId="28">#REF!</definedName>
    <definedName name="NLE" localSheetId="29">"[6]input!#ref!"</definedName>
    <definedName name="NLE" localSheetId="31">"[6]input!#ref!"</definedName>
    <definedName name="NLE" localSheetId="34">#REF!</definedName>
    <definedName name="NLE">#REF!</definedName>
    <definedName name="NLpayroll" localSheetId="18">#REF!</definedName>
    <definedName name="NLpayroll" localSheetId="26">#REF!</definedName>
    <definedName name="NLpayroll" localSheetId="29">#REF!</definedName>
    <definedName name="NLpayroll" localSheetId="31">#REF!</definedName>
    <definedName name="NLpayroll">#REF!</definedName>
    <definedName name="Non_Labor" localSheetId="18">#REF!</definedName>
    <definedName name="Non_Labor" localSheetId="26">#REF!</definedName>
    <definedName name="Non_Labor" localSheetId="29">#REF!</definedName>
    <definedName name="Non_Labor" localSheetId="31">#REF!</definedName>
    <definedName name="Non_Labor">#REF!</definedName>
    <definedName name="NONREGION" localSheetId="18">#REF!</definedName>
    <definedName name="NONREGION" localSheetId="26">#REF!</definedName>
    <definedName name="NONREGION" localSheetId="29">#REF!</definedName>
    <definedName name="NONREGION" localSheetId="31">#REF!</definedName>
    <definedName name="NONREGION">#REF!</definedName>
    <definedName name="NONREGSCH">#REF!</definedName>
    <definedName name="NoRev" localSheetId="18">"['file:///C:/AIS03/Contracts/Models/Masters/Conversion10-1-01.xls'#$'Input Page'.$G$4:.$G$5]"</definedName>
    <definedName name="NoRev" localSheetId="26">"['file:///C:/AIS03/Contracts/Models/Masters/Conversion10-1-01.xls'#$'Input Page'.$G$4:.$G$5]"</definedName>
    <definedName name="NoRev" localSheetId="28">#REF!</definedName>
    <definedName name="NoRev" localSheetId="29">"['file:///C:/AIS03/Contracts/Models/Masters/Conversion10-1-01.xls'#$'Input Page'.$G$4:.$G$5]"</definedName>
    <definedName name="NoRev" localSheetId="31">"['file:///C:/AIS03/Contracts/Models/Masters/Conversion10-1-01.xls'#$'Input Page'.$G$4:.$G$5]"</definedName>
    <definedName name="NoRev" localSheetId="34">#REF!</definedName>
    <definedName name="NoRev">#REF!</definedName>
    <definedName name="NS" localSheetId="18">"[39]detail!#ref!"</definedName>
    <definedName name="NS" localSheetId="26">"[39]detail!#ref!"</definedName>
    <definedName name="NS" localSheetId="28">#REF!</definedName>
    <definedName name="NS" localSheetId="29">"[39]detail!#ref!"</definedName>
    <definedName name="NS" localSheetId="31">"[39]detail!#ref!"</definedName>
    <definedName name="NS" localSheetId="34">#REF!</definedName>
    <definedName name="NS">#REF!</definedName>
    <definedName name="OH_Act" localSheetId="18">"[28]actuals!#ref!"</definedName>
    <definedName name="OH_Act" localSheetId="26">"[28]actuals!#ref!"</definedName>
    <definedName name="OH_Act" localSheetId="28">#REF!</definedName>
    <definedName name="OH_Act" localSheetId="29">"[28]actuals!#ref!"</definedName>
    <definedName name="OH_Act" localSheetId="31">"[28]actuals!#ref!"</definedName>
    <definedName name="OH_Act" localSheetId="34">#REF!</definedName>
    <definedName name="OH_Act">#REF!</definedName>
    <definedName name="OH_Plan" localSheetId="18">#REF!</definedName>
    <definedName name="OH_Plan" localSheetId="26">#REF!</definedName>
    <definedName name="OH_Plan" localSheetId="29">#REF!</definedName>
    <definedName name="OH_Plan" localSheetId="31">#REF!</definedName>
    <definedName name="OH_Plan">#REF!</definedName>
    <definedName name="oK" localSheetId="15" hidden="1">#REF!</definedName>
    <definedName name="oK" localSheetId="17" hidden="1">#REF!</definedName>
    <definedName name="oK" localSheetId="18">#REF!</definedName>
    <definedName name="oK" localSheetId="22" hidden="1">#REF!</definedName>
    <definedName name="oK" localSheetId="24" hidden="1">#REF!</definedName>
    <definedName name="oK" localSheetId="25" hidden="1">#REF!</definedName>
    <definedName name="oK" localSheetId="26">#REF!</definedName>
    <definedName name="oK" localSheetId="27" hidden="1">#REF!</definedName>
    <definedName name="oK" localSheetId="28" hidden="1">#REF!</definedName>
    <definedName name="oK" localSheetId="29">#REF!</definedName>
    <definedName name="oK" localSheetId="30" hidden="1">#REF!</definedName>
    <definedName name="oK" localSheetId="31">#REF!</definedName>
    <definedName name="oK" hidden="1">#REF!</definedName>
    <definedName name="OpCode" localSheetId="18">#REF!</definedName>
    <definedName name="OpCode" localSheetId="26">#REF!</definedName>
    <definedName name="OpCode" localSheetId="29">#REF!</definedName>
    <definedName name="OpCode" localSheetId="31">#REF!</definedName>
    <definedName name="OpCode">#REF!</definedName>
    <definedName name="OPERCODE">#REF!</definedName>
    <definedName name="OPERSUMPLAN98">#REF!</definedName>
    <definedName name="Option1">#REF!</definedName>
    <definedName name="other">#REF!</definedName>
    <definedName name="OTT">#REF!</definedName>
    <definedName name="Overall_Status_Stages" localSheetId="18">"['https://healthcare.huronconsultinggroup.com/Users/ssims/Documents/2014/Froedtert/SIP/Froedtert%20SIP%20Master%20Rollup.xlsx'#$Setup_Page_HIDE_LOCK_WHEN_DONE.$U$6:.$U$8]"</definedName>
    <definedName name="Overall_Status_Stages" localSheetId="26">"['https://healthcare.huronconsultinggroup.com/Users/ssims/Documents/2014/Froedtert/SIP/Froedtert%20SIP%20Master%20Rollup.xlsx'#$Setup_Page_HIDE_LOCK_WHEN_DONE.$U$6:.$U$8]"</definedName>
    <definedName name="Overall_Status_Stages" localSheetId="29">"['https://healthcare.huronconsultinggroup.com/Users/ssims/Documents/2014/Froedtert/SIP/Froedtert%20SIP%20Master%20Rollup.xlsx'#$Setup_Page_HIDE_LOCK_WHEN_DONE.$U$6:.$U$8]"</definedName>
    <definedName name="Overall_Status_Stages" localSheetId="31">"['https://healthcare.huronconsultinggroup.com/Users/ssims/Documents/2014/Froedtert/SIP/Froedtert%20SIP%20Master%20Rollup.xlsx'#$Setup_Page_HIDE_LOCK_WHEN_DONE.$U$6:.$U$8]"</definedName>
    <definedName name="Overall_Status_Stages" localSheetId="34">#REF!</definedName>
    <definedName name="Overall_Status_Stages">#REF!</definedName>
    <definedName name="overheadsphasing" localSheetId="18">#REF!</definedName>
    <definedName name="overheadsphasing" localSheetId="26">#REF!</definedName>
    <definedName name="overheadsphasing" localSheetId="29">#REF!</definedName>
    <definedName name="overheadsphasing" localSheetId="31">#REF!</definedName>
    <definedName name="overheadsphasing">#REF!</definedName>
    <definedName name="Overview_page" localSheetId="18">#REF!</definedName>
    <definedName name="Overview_page" localSheetId="26">#REF!</definedName>
    <definedName name="Overview_page" localSheetId="29">#REF!</definedName>
    <definedName name="Overview_page" localSheetId="31">#REF!</definedName>
    <definedName name="Overview_page">#REF!</definedName>
    <definedName name="PAGE_1" localSheetId="18">#REF!</definedName>
    <definedName name="PAGE_1" localSheetId="26">#REF!</definedName>
    <definedName name="PAGE_1" localSheetId="29">#REF!</definedName>
    <definedName name="PAGE_1" localSheetId="31">#REF!</definedName>
    <definedName name="PAGE_1">#REF!</definedName>
    <definedName name="PAGE_2DET">#REF!</definedName>
    <definedName name="PAGE_3">#REF!</definedName>
    <definedName name="Page_5">#REF!</definedName>
    <definedName name="PAGE_7">#REF!</definedName>
    <definedName name="Page1_Fin_Summ">#REF!</definedName>
    <definedName name="Page10_WCAP_MOVE">#REF!</definedName>
    <definedName name="Page11_Prov">#REF!</definedName>
    <definedName name="Page12_Group_Capex">#REF!</definedName>
    <definedName name="Page13_Group_City">#REF!</definedName>
    <definedName name="Page15_QualProfits">#REF!</definedName>
    <definedName name="PAGE2">#REF!</definedName>
    <definedName name="Page2_Group_PL">#REF!</definedName>
    <definedName name="Page3_Group_turnover">#REF!</definedName>
    <definedName name="Page5_Group_PBIT">#REF!</definedName>
    <definedName name="Page7_Group_Cflow">#REF!</definedName>
    <definedName name="Page8_Group_Cflow_div_month">#REF!</definedName>
    <definedName name="Page8_Group_Cflow_div_ytd">#REF!</definedName>
    <definedName name="Page9_Group_BS">#REF!</definedName>
    <definedName name="Pass" localSheetId="34">#REF!</definedName>
    <definedName name="Pass">#REF!</definedName>
    <definedName name="Pass1" localSheetId="34">#REF!</definedName>
    <definedName name="Pass1">#REF!</definedName>
    <definedName name="pat" localSheetId="15" hidden="1">#REF!</definedName>
    <definedName name="pat" localSheetId="22" hidden="1">#REF!</definedName>
    <definedName name="pat" localSheetId="25" hidden="1">#REF!</definedName>
    <definedName name="pat" localSheetId="26" hidden="1">#REF!</definedName>
    <definedName name="pat" localSheetId="27" hidden="1">#REF!</definedName>
    <definedName name="pat" localSheetId="28" hidden="1">#REF!</definedName>
    <definedName name="pat" localSheetId="29" hidden="1">#REF!</definedName>
    <definedName name="pat" localSheetId="31" hidden="1">#REF!</definedName>
    <definedName name="pat" hidden="1">#REF!</definedName>
    <definedName name="PATIENT_GRAPH">#REF!</definedName>
    <definedName name="PatSvc">#REF!</definedName>
    <definedName name="payment.Num" localSheetId="15">IF(OR(#REF!="",#REF!='12-IT Requirements'!Total_payments),"",#REF!+1)</definedName>
    <definedName name="payment.Num" localSheetId="26">IF(OR(#REF!="",#REF!='23-FNS Staffing Plan'!Total_payments),"",#REF!+1)</definedName>
    <definedName name="payment.Num" localSheetId="28">IF(OR(#REF!="",#REF!='24b-Janitorial Pricing Matrix'!Total_payments),"",#REF!+1)</definedName>
    <definedName name="payment.Num" localSheetId="34">IF(OR(#REF!="",#REF!='30-Summary'!Total_payments),"",#REF!+1)</definedName>
    <definedName name="payment.Num">IF(OR(#REF!="",#REF!=Total_payments),"",#REF!+1)</definedName>
    <definedName name="payment_Num" localSheetId="15">IF(OR(#REF!="",#REF!='12-IT Requirements'!Total_payments),"",#REF!+1)</definedName>
    <definedName name="payment_Num" localSheetId="26">IF(OR(#REF!="",#REF!='23-FNS Staffing Plan'!Total_payments),"",#REF!+1)</definedName>
    <definedName name="payment_Num" localSheetId="28">IF(OR(#REF!="",#REF!='24b-Janitorial Pricing Matrix'!Total_payments),"",#REF!+1)</definedName>
    <definedName name="payment_Num" localSheetId="34">IF(OR(#REF!="",#REF!='30-Summary'!Total_payments),"",#REF!+1)</definedName>
    <definedName name="payment_Num">IF(OR(#REF!="",#REF!=#REF!),"",#REF!+1)</definedName>
    <definedName name="payments.per.year">#REF!</definedName>
    <definedName name="Payments_per_year">#REF!</definedName>
    <definedName name="PBI">#REF!</definedName>
    <definedName name="PBISEG">#REF!</definedName>
    <definedName name="Pbit" localSheetId="18">"['file:///D:/ManAccs05/QF1/Todo%20report.xls'#$'Data PBIT'.$A$12:.$H$117]"</definedName>
    <definedName name="Pbit" localSheetId="26">"['file:///D:/ManAccs05/QF1/Todo%20report.xls'#$'Data PBIT'.$A$12:.$H$117]"</definedName>
    <definedName name="Pbit" localSheetId="29">"['file:///D:/ManAccs05/QF1/Todo%20report.xls'#$'Data PBIT'.$A$12:.$H$117]"</definedName>
    <definedName name="Pbit" localSheetId="31">"['file:///D:/ManAccs05/QF1/Todo%20report.xls'#$'Data PBIT'.$A$12:.$H$117]"</definedName>
    <definedName name="Pbit" localSheetId="34">#REF!</definedName>
    <definedName name="Pbit">#REF!</definedName>
    <definedName name="PBIT_page" localSheetId="18">#REF!</definedName>
    <definedName name="PBIT_page" localSheetId="26">#REF!</definedName>
    <definedName name="PBIT_page" localSheetId="29">#REF!</definedName>
    <definedName name="PBIT_page" localSheetId="31">#REF!</definedName>
    <definedName name="PBIT_page">#REF!</definedName>
    <definedName name="PBIT_page2" localSheetId="18">"['file:///D:/CORPFIN/~BY%20TOPIC%20-%20CURRENT/ManAccs06/P2%202006/Flash/Flash%20-%20V4.0%20-%202005-12-21%20ADS%20PB%20V6%20reformat.xls'#$'Group PBIT - New'.$A$2:.$V$52]"</definedName>
    <definedName name="PBIT_page2" localSheetId="26">"['file:///D:/CORPFIN/~BY%20TOPIC%20-%20CURRENT/ManAccs06/P2%202006/Flash/Flash%20-%20V4.0%20-%202005-12-21%20ADS%20PB%20V6%20reformat.xls'#$'Group PBIT - New'.$A$2:.$V$52]"</definedName>
    <definedName name="PBIT_page2" localSheetId="29">"['file:///D:/CORPFIN/~BY%20TOPIC%20-%20CURRENT/ManAccs06/P2%202006/Flash/Flash%20-%20V4.0%20-%202005-12-21%20ADS%20PB%20V6%20reformat.xls'#$'Group PBIT - New'.$A$2:.$V$52]"</definedName>
    <definedName name="PBIT_page2" localSheetId="31">"['file:///D:/CORPFIN/~BY%20TOPIC%20-%20CURRENT/ManAccs06/P2%202006/Flash/Flash%20-%20V4.0%20-%202005-12-21%20ADS%20PB%20V6%20reformat.xls'#$'Group PBIT - New'.$A$2:.$V$52]"</definedName>
    <definedName name="PBIT_page2" localSheetId="34">#REF!</definedName>
    <definedName name="PBIT_page2">#REF!</definedName>
    <definedName name="PBIVAR" localSheetId="18">#REF!</definedName>
    <definedName name="PBIVAR" localSheetId="26">#REF!</definedName>
    <definedName name="PBIVAR" localSheetId="29">#REF!</definedName>
    <definedName name="PBIVAR" localSheetId="31">#REF!</definedName>
    <definedName name="PBIVAR">#REF!</definedName>
    <definedName name="PBIVARDL" localSheetId="18">#REF!</definedName>
    <definedName name="PBIVARDL" localSheetId="26">#REF!</definedName>
    <definedName name="PBIVARDL" localSheetId="29">#REF!</definedName>
    <definedName name="PBIVARDL" localSheetId="31">#REF!</definedName>
    <definedName name="PBIVARDL">#REF!</definedName>
    <definedName name="PCMCEDNon" localSheetId="18">#REF!</definedName>
    <definedName name="PCMCEDNon" localSheetId="26">#REF!</definedName>
    <definedName name="PCMCEDNon" localSheetId="29">#REF!</definedName>
    <definedName name="PCMCEDNon" localSheetId="31">#REF!</definedName>
    <definedName name="PCMCEDNon">#REF!</definedName>
    <definedName name="PCMCEDObs">#REF!</definedName>
    <definedName name="PCMCObs">#REF!</definedName>
    <definedName name="PCWt" localSheetId="34">#REF!</definedName>
    <definedName name="PCWt">#REF!</definedName>
    <definedName name="PDACT" localSheetId="18">#REF!</definedName>
    <definedName name="PDACT" localSheetId="26">#REF!</definedName>
    <definedName name="PDACT" localSheetId="28">#REF!</definedName>
    <definedName name="PDACT" localSheetId="34">#REF!</definedName>
    <definedName name="PDACT">#REF!</definedName>
    <definedName name="PDRPT" localSheetId="18">"['file:///D:/CAN_FINA/05Mgmt/05Mgmt01/RABI01.xls'#$Input.$AT$2]"</definedName>
    <definedName name="PDRPT" localSheetId="26">"['file:///D:/CAN_FINA/05Mgmt/05Mgmt01/RABI01.xls'#$Input.$AT$2]"</definedName>
    <definedName name="PDRPT" localSheetId="29">"['file:///D:/CAN_FINA/05Mgmt/05Mgmt01/RABI01.xls'#$Input.$AT$2]"</definedName>
    <definedName name="PDRPT" localSheetId="31">"['file:///D:/CAN_FINA/05Mgmt/05Mgmt01/RABI01.xls'#$Input.$AT$2]"</definedName>
    <definedName name="PDRPT" localSheetId="34">#REF!</definedName>
    <definedName name="PDRPT">#REF!</definedName>
    <definedName name="PDVAR" localSheetId="18">#REF!</definedName>
    <definedName name="PDVAR" localSheetId="26">#REF!</definedName>
    <definedName name="PDVAR" localSheetId="29">#REF!</definedName>
    <definedName name="PDVAR" localSheetId="31">#REF!</definedName>
    <definedName name="PDVAR">#REF!</definedName>
    <definedName name="Period" localSheetId="18">"['file:///D:/CAN_FINA/1%20Bluebook%20Reporting/07mgmt/07mgmt02new/B&amp;I/EurestPBIVar.xls'#$Periods.$A$2:.$D$13]"</definedName>
    <definedName name="Period" localSheetId="26">"['file:///D:/CAN_FINA/1%20Bluebook%20Reporting/07mgmt/07mgmt02new/B&amp;I/EurestPBIVar.xls'#$Periods.$A$2:.$D$13]"</definedName>
    <definedName name="Period" localSheetId="29">"['file:///D:/CAN_FINA/1%20Bluebook%20Reporting/07mgmt/07mgmt02new/B&amp;I/EurestPBIVar.xls'#$Periods.$A$2:.$D$13]"</definedName>
    <definedName name="Period" localSheetId="31">"['file:///D:/CAN_FINA/1%20Bluebook%20Reporting/07mgmt/07mgmt02new/B&amp;I/EurestPBIVar.xls'#$Periods.$A$2:.$D$13]"</definedName>
    <definedName name="Period" localSheetId="34">#REF!</definedName>
    <definedName name="Period">#REF!</definedName>
    <definedName name="Period2" localSheetId="18">"['file:///D:/CAN_FINA/05kpi/05kpi09/Kpi0905.xls'#$Input.$C$1]"</definedName>
    <definedName name="Period2" localSheetId="26">"['file:///D:/CAN_FINA/05kpi/05kpi09/Kpi0905.xls'#$Input.$C$1]"</definedName>
    <definedName name="Period2" localSheetId="29">"['file:///D:/CAN_FINA/05kpi/05kpi09/Kpi0905.xls'#$Input.$C$1]"</definedName>
    <definedName name="Period2" localSheetId="31">"['file:///D:/CAN_FINA/05kpi/05kpi09/Kpi0905.xls'#$Input.$C$1]"</definedName>
    <definedName name="Period2" localSheetId="34">#REF!</definedName>
    <definedName name="Period2">#REF!</definedName>
    <definedName name="Periodic.rate" localSheetId="15">[0]!Annual_interest_rate/#REF!</definedName>
    <definedName name="Periodic.rate" localSheetId="26">#REF!/#REF!</definedName>
    <definedName name="Periodic.rate" localSheetId="28">#REF!/#REF!</definedName>
    <definedName name="Periodic.rate" localSheetId="34">#REF!/#REF!</definedName>
    <definedName name="Periodic.rate">#REF!/#REF!</definedName>
    <definedName name="Periodic_rate" localSheetId="15">Annual_interest_rate/Payments_per_year</definedName>
    <definedName name="Periodic_rate" localSheetId="26">Annual_interest_rate/Payments_per_year</definedName>
    <definedName name="Periodic_rate" localSheetId="28">Annual_interest_rate/Payments_per_year</definedName>
    <definedName name="Periodic_rate" localSheetId="34">Annual_interest_rate/Payments_per_year</definedName>
    <definedName name="Periodic_rate">Annual_interest_rate/Payments_per_year</definedName>
    <definedName name="phasing" localSheetId="18">#REF!</definedName>
    <definedName name="phasing" localSheetId="26">#REF!</definedName>
    <definedName name="phasing" localSheetId="29">#REF!</definedName>
    <definedName name="phasing" localSheetId="31">#REF!</definedName>
    <definedName name="phasing" localSheetId="34">#REF!</definedName>
    <definedName name="phasing">#REF!</definedName>
    <definedName name="Physician_Services" localSheetId="18">#REF!</definedName>
    <definedName name="Physician_Services" localSheetId="26">#REF!</definedName>
    <definedName name="Physician_Services" localSheetId="29">#REF!</definedName>
    <definedName name="Physician_Services" localSheetId="31">#REF!</definedName>
    <definedName name="Physician_Services">#REF!</definedName>
    <definedName name="PL" localSheetId="18">#REF!</definedName>
    <definedName name="PL" localSheetId="26">#REF!</definedName>
    <definedName name="PL" localSheetId="29">#REF!</definedName>
    <definedName name="PL" localSheetId="31">#REF!</definedName>
    <definedName name="PL">#REF!</definedName>
    <definedName name="Pl_PBIMth">#REF!</definedName>
    <definedName name="Pl_RevMth">#REF!</definedName>
    <definedName name="PLAN">#REF!</definedName>
    <definedName name="PLAN_CALC">#REF!</definedName>
    <definedName name="PLAN98">#REF!</definedName>
    <definedName name="PLANREC">#REF!</definedName>
    <definedName name="PLPBIMO">#REF!</definedName>
    <definedName name="PLPBIYTD">#REF!</definedName>
    <definedName name="PLREVMO">#REF!</definedName>
    <definedName name="PLREVYTD">#REF!</definedName>
    <definedName name="PMMCEDNon">#REF!</definedName>
    <definedName name="PMMCEDObs">#REF!</definedName>
    <definedName name="PMMCObs">#REF!</definedName>
    <definedName name="pmt.to.use">#REF!</definedName>
    <definedName name="Pmt_to_use">#REF!</definedName>
    <definedName name="positions">#REF!</definedName>
    <definedName name="PR_CALC" localSheetId="18">"[28]actuals!#ref!"</definedName>
    <definedName name="PR_CALC" localSheetId="26">"[28]actuals!#ref!"</definedName>
    <definedName name="PR_CALC" localSheetId="28">#REF!</definedName>
    <definedName name="PR_CALC" localSheetId="29">"[28]actuals!#ref!"</definedName>
    <definedName name="PR_CALC" localSheetId="31">"[28]actuals!#ref!"</definedName>
    <definedName name="PR_CALC" localSheetId="34">#REF!</definedName>
    <definedName name="PR_CALC">#REF!</definedName>
    <definedName name="PR_Mnth" localSheetId="18">#REF!</definedName>
    <definedName name="PR_Mnth" localSheetId="26">#REF!</definedName>
    <definedName name="PR_Mnth" localSheetId="29">#REF!</definedName>
    <definedName name="PR_Mnth" localSheetId="31">#REF!</definedName>
    <definedName name="PR_Mnth">#REF!</definedName>
    <definedName name="PR_PBIMth" localSheetId="18">#REF!</definedName>
    <definedName name="PR_PBIMth" localSheetId="26">#REF!</definedName>
    <definedName name="PR_PBIMth" localSheetId="29">#REF!</definedName>
    <definedName name="PR_PBIMth" localSheetId="31">#REF!</definedName>
    <definedName name="PR_PBIMth">#REF!</definedName>
    <definedName name="PR_RevMth" localSheetId="18">#REF!</definedName>
    <definedName name="PR_RevMth" localSheetId="26">#REF!</definedName>
    <definedName name="PR_RevMth" localSheetId="29">#REF!</definedName>
    <definedName name="PR_RevMth" localSheetId="31">#REF!</definedName>
    <definedName name="PR_RevMth">#REF!</definedName>
    <definedName name="PRDPT" localSheetId="18">"['file:///D:/CAN_FINA/01Mgmt/01Mgmt05/PL05.xls'#$Corrections.$A$4]"</definedName>
    <definedName name="PRDPT" localSheetId="26">"['file:///D:/CAN_FINA/01Mgmt/01Mgmt05/PL05.xls'#$Corrections.$A$4]"</definedName>
    <definedName name="PRDPT" localSheetId="29">"['file:///D:/CAN_FINA/01Mgmt/01Mgmt05/PL05.xls'#$Corrections.$A$4]"</definedName>
    <definedName name="PRDPT" localSheetId="31">"['file:///D:/CAN_FINA/01Mgmt/01Mgmt05/PL05.xls'#$Corrections.$A$4]"</definedName>
    <definedName name="PRDPT" localSheetId="34">#REF!</definedName>
    <definedName name="PRDPT">#REF!</definedName>
    <definedName name="princip" localSheetId="28">IF(#REF!&lt;&gt;"",MIN(#REF!,#REF!-#REF!),"")</definedName>
    <definedName name="princip" localSheetId="34">IF(#REF!&lt;&gt;"",MIN(#REF!,#REF!-#REF!),"")</definedName>
    <definedName name="princip">IF(#REF!&lt;&gt;"",MIN(#REF!,#REF!-#REF!),"")</definedName>
    <definedName name="Principal" localSheetId="15">IF(#REF!&lt;&gt;"",MIN(#REF!,Pmt_to_use-#REF!),"")</definedName>
    <definedName name="Principal" localSheetId="26">IF(#REF!&lt;&gt;"",MIN(#REF!,Pmt_to_use-#REF!),"")</definedName>
    <definedName name="Principal" localSheetId="28">IF(#REF!&lt;&gt;"",MIN(#REF!,Pmt_to_use-#REF!),"")</definedName>
    <definedName name="Principal" localSheetId="34">IF(#REF!&lt;&gt;"",MIN(#REF!,Pmt_to_use-#REF!),"")</definedName>
    <definedName name="Principal">IF(#REF!&lt;&gt;"",MIN(#REF!,Pmt_to_use-#REF!),"")</definedName>
    <definedName name="_xlnm.Print_Area" localSheetId="18">#REF!</definedName>
    <definedName name="_xlnm.Print_Area" localSheetId="26">#REF!</definedName>
    <definedName name="_xlnm.Print_Area" localSheetId="29">#REF!</definedName>
    <definedName name="_xlnm.Print_Area" localSheetId="31">#REF!</definedName>
    <definedName name="_xlnm.Print_Area">#REF!</definedName>
    <definedName name="Print_Area_MI" localSheetId="18">#REF!</definedName>
    <definedName name="Print_Area_MI" localSheetId="26">#REF!</definedName>
    <definedName name="Print_Area_MI" localSheetId="29">#REF!</definedName>
    <definedName name="Print_Area_MI" localSheetId="31">#REF!</definedName>
    <definedName name="Print_Area_MI">#REF!</definedName>
    <definedName name="print_mgns" localSheetId="18">#REF!</definedName>
    <definedName name="print_mgns" localSheetId="26">#REF!</definedName>
    <definedName name="print_mgns" localSheetId="29">#REF!</definedName>
    <definedName name="print_mgns" localSheetId="31">#REF!</definedName>
    <definedName name="print_mgns">#REF!</definedName>
    <definedName name="print_PBIT">#REF!</definedName>
    <definedName name="print_sales">#REF!</definedName>
    <definedName name="printa">#REF!</definedName>
    <definedName name="printb">#REF!</definedName>
    <definedName name="printc">#REF!</definedName>
    <definedName name="printd">#REF!</definedName>
    <definedName name="printe">#REF!</definedName>
    <definedName name="printf">#REF!</definedName>
    <definedName name="printg">#REF!</definedName>
    <definedName name="printi">#REF!</definedName>
    <definedName name="printj">#REF!</definedName>
    <definedName name="printk">#REF!</definedName>
    <definedName name="printl">#REF!</definedName>
    <definedName name="printm">#REF!</definedName>
    <definedName name="PRIOR" localSheetId="18">"[28]actuals!#ref!"</definedName>
    <definedName name="PRIOR" localSheetId="26">"[28]actuals!#ref!"</definedName>
    <definedName name="PRIOR" localSheetId="28">#REF!</definedName>
    <definedName name="PRIOR" localSheetId="29">"[28]actuals!#ref!"</definedName>
    <definedName name="PRIOR" localSheetId="31">"[28]actuals!#ref!"</definedName>
    <definedName name="PRIOR" localSheetId="34">#REF!</definedName>
    <definedName name="PRIOR">#REF!</definedName>
    <definedName name="PRiorPBI" localSheetId="18">#REF!</definedName>
    <definedName name="PRiorPBI" localSheetId="26">#REF!</definedName>
    <definedName name="PRiorPBI" localSheetId="29">#REF!</definedName>
    <definedName name="PRiorPBI" localSheetId="31">#REF!</definedName>
    <definedName name="PRiorPBI">#REF!</definedName>
    <definedName name="profee" localSheetId="18">#REF!</definedName>
    <definedName name="profee" localSheetId="26">#REF!</definedName>
    <definedName name="profee" localSheetId="29">#REF!</definedName>
    <definedName name="profee" localSheetId="31">#REF!</definedName>
    <definedName name="profee">#REF!</definedName>
    <definedName name="PSJHEDNon" localSheetId="18">#REF!</definedName>
    <definedName name="PSJHEDNon" localSheetId="26">#REF!</definedName>
    <definedName name="PSJHEDNon" localSheetId="29">#REF!</definedName>
    <definedName name="PSJHEDNon" localSheetId="31">#REF!</definedName>
    <definedName name="PSJHEDNon">#REF!</definedName>
    <definedName name="PSJHEDObs">#REF!</definedName>
    <definedName name="PSJHObs">#REF!</definedName>
    <definedName name="PSJMCEDNon">#REF!</definedName>
    <definedName name="PSJMCEDObs">#REF!</definedName>
    <definedName name="PSJMCObs">#REF!</definedName>
    <definedName name="PSMHEDNon">#REF!</definedName>
    <definedName name="PSMHEDObs">#REF!</definedName>
    <definedName name="PSMHObs">#REF!</definedName>
    <definedName name="PSWt" localSheetId="34">#REF!</definedName>
    <definedName name="PSWt">#REF!</definedName>
    <definedName name="PTPBIMO" localSheetId="18">#REF!</definedName>
    <definedName name="PTPBIMO" localSheetId="26">#REF!</definedName>
    <definedName name="PTPBIMO" localSheetId="28">#REF!</definedName>
    <definedName name="PTPBIMO" localSheetId="34">#REF!</definedName>
    <definedName name="PTPBIMO">#REF!</definedName>
    <definedName name="PUSMCEDNon" localSheetId="18">#REF!</definedName>
    <definedName name="PUSMCEDNon">#REF!</definedName>
    <definedName name="PUSMCEDObs">#REF!</definedName>
    <definedName name="PUSMCObs">#REF!</definedName>
    <definedName name="PYPBIMO">#REF!</definedName>
    <definedName name="PYPBIYTD">#REF!</definedName>
    <definedName name="PYREVMO">#REF!</definedName>
    <definedName name="PYREVYTD">#REF!</definedName>
    <definedName name="qhdr_AgreementNo">"Quote!$E$13"</definedName>
    <definedName name="qhdr_AnnualAmount">"Quote!$CE$13"</definedName>
    <definedName name="qhdr_AnnualAmount2">"Quote!$CM$13"</definedName>
    <definedName name="qhdr_AnnualAmount3">"Quote!$CQ$13"</definedName>
    <definedName name="qhdr_AnnualPercentAboveMFN">"Quote!$DH$13"</definedName>
    <definedName name="qhdr_AnnualPercentAboveMFN2">"Quote!$DM$13"</definedName>
    <definedName name="qhdr_Approved1">"Quote!$AS$13"</definedName>
    <definedName name="qhdr_Approved2">"Quote!$BA$13"</definedName>
    <definedName name="qhdr_Approved3">"Quote!$BL$13"</definedName>
    <definedName name="qhdr_AssetNo">"Quote!$I$13"</definedName>
    <definedName name="qhdr_BasePrice">"Quote!$BF$13"</definedName>
    <definedName name="qhdr_BaseTargetPrice">"Quote!$BI$13"</definedName>
    <definedName name="qhdr_Category">"Quote!$DD$13"</definedName>
    <definedName name="qhdr_CMFloor">"Quote!$CJ$13"</definedName>
    <definedName name="qhdr_CMFloorMaxPercent">"Quote!$CK$13"</definedName>
    <definedName name="qhdr_COLoadingComments">"Quote!$DP$13"</definedName>
    <definedName name="qhdr_Comments">"Quote!$CU$13"</definedName>
    <definedName name="qhdr_ComponentApprovedArray">"Quote!$BS$13"</definedName>
    <definedName name="qhdr_ComponentIsNonStdArray">"Quote!$BR$13"</definedName>
    <definedName name="qhdr_ComponentNameArray">"Quote!$BN$13"</definedName>
    <definedName name="qhdr_ComponentPriceArray">"Quote!$BQ$13"</definedName>
    <definedName name="qhdr_ComponentPrintArray">"Quote!$BP$13"</definedName>
    <definedName name="qhdr_ComponentValueArray">"Quote!$BO$13"</definedName>
    <definedName name="qhdr_CostCenter">"Quote!$H$13"</definedName>
    <definedName name="qhdr_CurrentAnnualAmmount">"Quote!$AV$13"</definedName>
    <definedName name="qhdr_CurrentContractInformation">"Quote!$AU$13"</definedName>
    <definedName name="qhdr_CurrentPrimaryAnnualDollars">"Quote!$CX$13"</definedName>
    <definedName name="qhdr_CurrentSecondaryAnnualDollars">"Quote!$CY$13"</definedName>
    <definedName name="qhdr_CustomerPrice">"Quote!$CG$13"</definedName>
    <definedName name="qhdr_CustomerPrice2">"Quote!$CO$13"</definedName>
    <definedName name="qhdr_CustomerPrice3">"Quote!$CS$13"</definedName>
    <definedName name="qhdr_DealType">"Quote!$Z$13"</definedName>
    <definedName name="qhdr_DeleteType">"Quote!$Y$13"</definedName>
    <definedName name="qhdr_DiscountPercent">"Quote!$CF$13"</definedName>
    <definedName name="qhdr_DiscountPercent2">"Quote!$CN$13"</definedName>
    <definedName name="qhdr_DiscountPercent3">"Quote!$CR$13"</definedName>
    <definedName name="qhdr_EffDate">"Quote!$AX$13"</definedName>
    <definedName name="qhdr_EffectiveDate">"Quote!$AW$13"</definedName>
    <definedName name="qhdr_EndDate">"Quote!$AY$13"</definedName>
    <definedName name="qhdr_EndOfLifeStatus">"Quote!$AJ$13"</definedName>
    <definedName name="qhdr_ePricebookDescription">"Quote!$AL$13"</definedName>
    <definedName name="qhdr_Equipment">"Quote!$AG$13"</definedName>
    <definedName name="qhdr_EquipmentID">"Quote!$B$13"</definedName>
    <definedName name="qhdr_ExcludeCFModifyPrice">"Quote!$BH$13"</definedName>
    <definedName name="qhdr_FeatureApprovedArray">"Quote!$CB$13"</definedName>
    <definedName name="qhdr_FeatureIsNonStdArray">"Quote!$CA$13"</definedName>
    <definedName name="qhdr_FeatureNameArray">"Quote!$BW$13"</definedName>
    <definedName name="qhdr_FeaturePriceArray">"Quote!$BZ$13"</definedName>
    <definedName name="qhdr_Features">"Quote!$BV$13"</definedName>
    <definedName name="qhdr_FeaturesESPName">"Quote!$CD$13"</definedName>
    <definedName name="qhdr_FeaturesTargetPrice">"Quote!$CC$13"</definedName>
    <definedName name="qhdr_FeatureValueArray">"Quote!$BX$13"</definedName>
    <definedName name="qhdr_GEDIMVDI">"Quote!$DE$13"</definedName>
    <definedName name="qhdr_GlobalOrderNo">"Quote!$F$13"</definedName>
    <definedName name="qhdr_GroupType">"Quote!$BG$13"</definedName>
    <definedName name="qhdr_HSAMComments">"Quote!$CV$13"</definedName>
    <definedName name="qhdr_ImpactMFN1">"Quote!$DT$13"</definedName>
    <definedName name="qhdr_ImpactMFN2">"Quote!$DY$13"</definedName>
    <definedName name="qhdr_IncrementalListPriceOfNonstandard">"Quote!$BE$13"</definedName>
    <definedName name="qhdr_InstallDate">"Quote!$T$13"</definedName>
    <definedName name="qhdr_InternalComments">"Quote!$CZ$13"</definedName>
    <definedName name="qhdr_IQC">"Quote!$DC$13"</definedName>
    <definedName name="qhdr_IsNonStandard">"Quote!$AZ$13"</definedName>
    <definedName name="qhdr_ListPrice">"Quote!$CI$13"</definedName>
    <definedName name="qhdr_LowUse">"Quote!$BD$13"</definedName>
    <definedName name="qhdr_MaxApprovedDiscount">"Quote!$BJ$13"</definedName>
    <definedName name="qhdr_MFNDesc">"Quote!$DI$13"</definedName>
    <definedName name="qhdr_MFNDesc2">"Quote!$DN$13"</definedName>
    <definedName name="qhdr_MFNPrice">"Quote!$DJ$13"</definedName>
    <definedName name="qhdr_MFNPrice2">"Quote!$DO$13"</definedName>
    <definedName name="qhdr_MFNViolation">"Quote!$DF$13"</definedName>
    <definedName name="qhdr_MFNViolation2">"Quote!$DK$13"</definedName>
    <definedName name="qhdr_Modality">"Quote!$AO$13"</definedName>
    <definedName name="qhdr_ModifyComponent">"Quote!$AE$13"</definedName>
    <definedName name="qhdr_ModifyDate">"Quote!$AB$13"</definedName>
    <definedName name="qhdr_ModifyEquip">"Quote!$AA$13"</definedName>
    <definedName name="qhdr_ModifyFeatures">"Quote!$AD$13"</definedName>
    <definedName name="qhdr_ModifyOffering">"Quote!$AC$13"</definedName>
    <definedName name="qhdr_ModifyOnlyOldAnnualAmount">"Quote!$CL$13"</definedName>
    <definedName name="qhdr_ModifyPrice">"Quote!$AF$13"</definedName>
    <definedName name="qhdr_MRC2">"Quote!$CP$13"</definedName>
    <definedName name="qhdr_MRC3">"Quote!$CT$13"</definedName>
    <definedName name="qhdr_NonStandard1">"Quote!$AR$13"</definedName>
    <definedName name="qhdr_NonStandard2">"Quote!$BK$13"</definedName>
    <definedName name="qhdr_OEM">"Quote!$AN$13"</definedName>
    <definedName name="qhdr_Offering">"Quote!$BB$13"</definedName>
    <definedName name="qhdr_Offering2">"Quote!$BC$13"</definedName>
    <definedName name="qhdr_Options">"Quote!$BM$13"</definedName>
    <definedName name="qhdr_OptionsESPName">"Quote!$BU$13"</definedName>
    <definedName name="qhdr_OptionsTargetPrice">"Quote!$BT$13"</definedName>
    <definedName name="qhdr_OriginalOrder">"Quote!$DB$13"</definedName>
    <definedName name="qhdr_PhysicalLocationAccount">"Quote!$D$13"</definedName>
    <definedName name="qhdr_PrimaryFE">"Quote!$V$13"</definedName>
    <definedName name="qhdr_PrintArray">"Quote!$BY$13"</definedName>
    <definedName name="qhdr_PSI">"Quote!$AH$13"</definedName>
    <definedName name="qhdr_PSIDescription">"Quote!$AK$13"</definedName>
    <definedName name="qhdr_PSISPC">"Quote!$AI$13"</definedName>
    <definedName name="qhdr_QuoteTeamEquipDescOverride">"Quote!$AM$13"</definedName>
    <definedName name="qhdr_Risk">"Quote!$DQ$13"</definedName>
    <definedName name="qhdr_RiskComments">"Quote!$CW$13"</definedName>
    <definedName name="qhdr_RiskNotes">"Quote!$DA$13"</definedName>
    <definedName name="qhdr_RoomID">"Quote!$R$13"</definedName>
    <definedName name="qhdr_RoomPhoneNo">"Quote!$S$13"</definedName>
    <definedName name="qhdr_SerialNo">"Quote!$G$13"</definedName>
    <definedName name="qhdr_SiebelModality">"Quote!$AQ$13"</definedName>
    <definedName name="qhdr_SubModality">"Quote!$AP$13"</definedName>
    <definedName name="qhdr_SystemID">"Quote!$C$13"</definedName>
    <definedName name="qhdr_TargetPrice">"Quote!$CH$13"</definedName>
    <definedName name="qhdr_TransType">"Quote!$W$13"</definedName>
    <definedName name="qhdr_TType">"Quote!$X$13"</definedName>
    <definedName name="qhdr_UltimateParentAssetNo">"Quote!$J$13"</definedName>
    <definedName name="qhdr_User1">"Quote!$K$13"</definedName>
    <definedName name="qhdr_User2">"Quote!$L$13"</definedName>
    <definedName name="qhdr_User3">"Quote!$M$13"</definedName>
    <definedName name="qhdr_User4">"Quote!$N$13"</definedName>
    <definedName name="qhdr_User5">"Quote!$O$13"</definedName>
    <definedName name="qhdr_User6">"Quote!$P$13"</definedName>
    <definedName name="qhdr_ValidationError">"Quote!$EE$13"</definedName>
    <definedName name="qhdr_VendorID">"Quote!$Q$13"</definedName>
    <definedName name="qhdr_VerifierInitials">"Quote!$AT$13"</definedName>
    <definedName name="qhdr_WarrantyEndDate">"Quote!$U$13"</definedName>
    <definedName name="qhdr_YourDetermination">"Quote!$DG$13"</definedName>
    <definedName name="qhdr_YourDetermination2">"Quote!$DL$13"</definedName>
    <definedName name="QRYCOUNT" hidden="1">0</definedName>
    <definedName name="QRYNEXT" hidden="1">1</definedName>
    <definedName name="QRYWKS1" hidden="1">0</definedName>
    <definedName name="QSTIONNAIRE" localSheetId="18">#REF!</definedName>
    <definedName name="QSTIONNAIRE" localSheetId="26">#REF!</definedName>
    <definedName name="QSTIONNAIRE">#REF!</definedName>
    <definedName name="QualWt" localSheetId="34">#REF!</definedName>
    <definedName name="QualWt">#REF!</definedName>
    <definedName name="QualWtL" localSheetId="34">#REF!</definedName>
    <definedName name="QualWtL">#REF!</definedName>
    <definedName name="Quarter_Half" localSheetId="18">#REF!</definedName>
    <definedName name="Quarter_Half" localSheetId="26">#REF!</definedName>
    <definedName name="Quarter_Half" localSheetId="28">#REF!</definedName>
    <definedName name="Quarter_Half" localSheetId="34">#REF!</definedName>
    <definedName name="Quarter_Half">#REF!</definedName>
    <definedName name="r_CTM_HPM_Location_Name" localSheetId="34">#REF!</definedName>
    <definedName name="r_CTM_HPM_Location_Name">#REF!</definedName>
    <definedName name="r_CTM_HPM_Val_11" localSheetId="28">#REF!</definedName>
    <definedName name="r_CTM_HPM_Val_11" localSheetId="34">#REF!</definedName>
    <definedName name="r_CTM_HPM_Val_11">#REF!</definedName>
    <definedName name="r_CTM_HPM_Val_13" localSheetId="28">#REF!</definedName>
    <definedName name="r_CTM_HPM_Val_13" localSheetId="34">#REF!</definedName>
    <definedName name="r_CTM_HPM_Val_13">#REF!</definedName>
    <definedName name="r_CTM_HPM_Val_14" localSheetId="28">#REF!</definedName>
    <definedName name="r_CTM_HPM_Val_14" localSheetId="34">#REF!</definedName>
    <definedName name="r_CTM_HPM_Val_14">#REF!</definedName>
    <definedName name="r_CTM_HPM_Val_32" localSheetId="28">#REF!</definedName>
    <definedName name="r_CTM_HPM_Val_32" localSheetId="34">#REF!</definedName>
    <definedName name="r_CTM_HPM_Val_32">#REF!</definedName>
    <definedName name="r_CTM_HPM_Val_6" localSheetId="34">#REF!</definedName>
    <definedName name="r_CTM_HPM_Val_6">#REF!</definedName>
    <definedName name="r_CTM_HPM_Val_8" localSheetId="34">#REF!</definedName>
    <definedName name="r_CTM_HPM_Val_8">#REF!</definedName>
    <definedName name="r_CTM_HPM_Val_9" localSheetId="34">#REF!</definedName>
    <definedName name="r_CTM_HPM_Val_9">#REF!</definedName>
    <definedName name="r_Profile_Client" localSheetId="34">#REF!</definedName>
    <definedName name="r_Profile_Client">#REF!</definedName>
    <definedName name="r_Profile_Country" localSheetId="34">#REF!</definedName>
    <definedName name="r_Profile_Country">#REF!</definedName>
    <definedName name="r_Profile_Essbase_Functional_Area" localSheetId="34">#REF!</definedName>
    <definedName name="r_Profile_Essbase_Functional_Area">#REF!</definedName>
    <definedName name="r_Profile_Essbase_Year" localSheetId="34">#REF!</definedName>
    <definedName name="r_Profile_Essbase_Year">#REF!</definedName>
    <definedName name="r_Profile_Essbase_YTD_Period" localSheetId="34">#REF!</definedName>
    <definedName name="r_Profile_Essbase_YTD_Period">#REF!</definedName>
    <definedName name="r_Profile_Num_CC" localSheetId="34">#REF!</definedName>
    <definedName name="r_Profile_Num_CC">#REF!</definedName>
    <definedName name="r_Profile_Segment" localSheetId="34">#REF!</definedName>
    <definedName name="r_Profile_Segment">#REF!</definedName>
    <definedName name="r_Profile_Start_Year" localSheetId="34">#REF!</definedName>
    <definedName name="r_Profile_Start_Year">#REF!</definedName>
    <definedName name="r_Profile_Term" localSheetId="34">#REF!</definedName>
    <definedName name="r_Profile_Term">#REF!</definedName>
    <definedName name="r_Summary_CC_Group1_CC_Count" localSheetId="34">#REF!</definedName>
    <definedName name="r_Summary_CC_Group1_CC_Count">#REF!</definedName>
    <definedName name="r_Summary_CC_Group2_CC_Count" localSheetId="34">#REF!</definedName>
    <definedName name="r_Summary_CC_Group2_CC_Count">#REF!</definedName>
    <definedName name="r_Summary_CC_Group3_CC_Count" localSheetId="34">#REF!</definedName>
    <definedName name="r_Summary_CC_Group3_CC_Count">#REF!</definedName>
    <definedName name="r_Tables_Model_Expiry_Date" localSheetId="34">#REF!</definedName>
    <definedName name="r_Tables_Model_Expiry_Date">#REF!</definedName>
    <definedName name="r_Tables_Model_Past_Expiry_Days" localSheetId="34">#REF!</definedName>
    <definedName name="r_Tables_Model_Past_Expiry_Days">#REF!</definedName>
    <definedName name="r_Tables_Model_Version" localSheetId="34">#REF!</definedName>
    <definedName name="r_Tables_Model_Version">#REF!</definedName>
    <definedName name="r_Tables_Model_Version_Date" localSheetId="34">#REF!</definedName>
    <definedName name="r_Tables_Model_Version_Date">#REF!</definedName>
    <definedName name="r_Tables_States" localSheetId="34">#REF!</definedName>
    <definedName name="r_Tables_States">#REF!</definedName>
    <definedName name="Rate" localSheetId="26">#REF!</definedName>
    <definedName name="Rate" localSheetId="29">#REF!</definedName>
    <definedName name="Rate" localSheetId="31">#REF!</definedName>
    <definedName name="Rate" localSheetId="34">#REF!</definedName>
    <definedName name="Rate">#REF!</definedName>
    <definedName name="rate_ficahi" localSheetId="18">"['https://intranet.vizientinc.com/Documents%20and%20Settings/wilsonm8/My%20Documents/Manager_Of_Investments/FY_2010/Deals/Cape_Fear_EVS/Labor_Attrition/CFVHS_Labor_Atrition_Proforma_IRR_11_16_09.xls'#$Inputs.$B$34]"</definedName>
    <definedName name="rate_ficahi" localSheetId="26">"['https://intranet.vizientinc.com/Documents%20and%20Settings/wilsonm8/My%20Documents/Manager_Of_Investments/FY_2010/Deals/Cape_Fear_EVS/Labor_Attrition/CFVHS_Labor_Atrition_Proforma_IRR_11_16_09.xls'#$Inputs.$B$34]"</definedName>
    <definedName name="rate_ficahi" localSheetId="29">"['https://intranet.vizientinc.com/Documents%20and%20Settings/wilsonm8/My%20Documents/Manager_Of_Investments/FY_2010/Deals/Cape_Fear_EVS/Labor_Attrition/CFVHS_Labor_Atrition_Proforma_IRR_11_16_09.xls'#$Inputs.$B$34]"</definedName>
    <definedName name="rate_ficahi" localSheetId="31">"['https://intranet.vizientinc.com/Documents%20and%20Settings/wilsonm8/My%20Documents/Manager_Of_Investments/FY_2010/Deals/Cape_Fear_EVS/Labor_Attrition/CFVHS_Labor_Atrition_Proforma_IRR_11_16_09.xls'#$Inputs.$B$34]"</definedName>
    <definedName name="rate_ficahi" localSheetId="34">#REF!</definedName>
    <definedName name="rate_ficahi">#REF!</definedName>
    <definedName name="rate_futa" localSheetId="18">"['https://intranet.vizientinc.com/Documents%20and%20Settings/wilsonm8/My%20Documents/Manager_Of_Investments/FY_2010/Deals/Cape_Fear_EVS/Labor_Attrition/CFVHS_Labor_Atrition_Proforma_IRR_11_16_09.xls'#$Inputs.$B$36]"</definedName>
    <definedName name="rate_futa" localSheetId="26">"['https://intranet.vizientinc.com/Documents%20and%20Settings/wilsonm8/My%20Documents/Manager_Of_Investments/FY_2010/Deals/Cape_Fear_EVS/Labor_Attrition/CFVHS_Labor_Atrition_Proforma_IRR_11_16_09.xls'#$Inputs.$B$36]"</definedName>
    <definedName name="rate_futa" localSheetId="29">"['https://intranet.vizientinc.com/Documents%20and%20Settings/wilsonm8/My%20Documents/Manager_Of_Investments/FY_2010/Deals/Cape_Fear_EVS/Labor_Attrition/CFVHS_Labor_Atrition_Proforma_IRR_11_16_09.xls'#$Inputs.$B$36]"</definedName>
    <definedName name="rate_futa" localSheetId="31">"['https://intranet.vizientinc.com/Documents%20and%20Settings/wilsonm8/My%20Documents/Manager_Of_Investments/FY_2010/Deals/Cape_Fear_EVS/Labor_Attrition/CFVHS_Labor_Atrition_Proforma_IRR_11_16_09.xls'#$Inputs.$B$36]"</definedName>
    <definedName name="rate_futa" localSheetId="34">#REF!</definedName>
    <definedName name="rate_futa">#REF!</definedName>
    <definedName name="rate_oasdi" localSheetId="18">"['https://intranet.vizientinc.com/Documents%20and%20Settings/wilsonm8/My%20Documents/Manager_Of_Investments/FY_2010/Deals/Cape_Fear_EVS/Labor_Attrition/CFVHS_Labor_Atrition_Proforma_IRR_11_16_09.xls'#$Inputs.$B$32]"</definedName>
    <definedName name="rate_oasdi" localSheetId="26">"['https://intranet.vizientinc.com/Documents%20and%20Settings/wilsonm8/My%20Documents/Manager_Of_Investments/FY_2010/Deals/Cape_Fear_EVS/Labor_Attrition/CFVHS_Labor_Atrition_Proforma_IRR_11_16_09.xls'#$Inputs.$B$32]"</definedName>
    <definedName name="rate_oasdi" localSheetId="29">"['https://intranet.vizientinc.com/Documents%20and%20Settings/wilsonm8/My%20Documents/Manager_Of_Investments/FY_2010/Deals/Cape_Fear_EVS/Labor_Attrition/CFVHS_Labor_Atrition_Proforma_IRR_11_16_09.xls'#$Inputs.$B$32]"</definedName>
    <definedName name="rate_oasdi" localSheetId="31">"['https://intranet.vizientinc.com/Documents%20and%20Settings/wilsonm8/My%20Documents/Manager_Of_Investments/FY_2010/Deals/Cape_Fear_EVS/Labor_Attrition/CFVHS_Labor_Atrition_Proforma_IRR_11_16_09.xls'#$Inputs.$B$32]"</definedName>
    <definedName name="rate_oasdi" localSheetId="34">#REF!</definedName>
    <definedName name="rate_oasdi">#REF!</definedName>
    <definedName name="rate_suta" localSheetId="18">"['https://intranet.vizientinc.com/Documents%20and%20Settings/wilsonm8/My%20Documents/Manager_Of_Investments/FY_2010/Deals/Cape_Fear_EVS/Labor_Attrition/CFVHS_Labor_Atrition_Proforma_IRR_11_16_09.xls'#$Inputs.$B$38]"</definedName>
    <definedName name="rate_suta" localSheetId="26">"['https://intranet.vizientinc.com/Documents%20and%20Settings/wilsonm8/My%20Documents/Manager_Of_Investments/FY_2010/Deals/Cape_Fear_EVS/Labor_Attrition/CFVHS_Labor_Atrition_Proforma_IRR_11_16_09.xls'#$Inputs.$B$38]"</definedName>
    <definedName name="rate_suta" localSheetId="29">"['https://intranet.vizientinc.com/Documents%20and%20Settings/wilsonm8/My%20Documents/Manager_Of_Investments/FY_2010/Deals/Cape_Fear_EVS/Labor_Attrition/CFVHS_Labor_Atrition_Proforma_IRR_11_16_09.xls'#$Inputs.$B$38]"</definedName>
    <definedName name="rate_suta" localSheetId="31">"['https://intranet.vizientinc.com/Documents%20and%20Settings/wilsonm8/My%20Documents/Manager_Of_Investments/FY_2010/Deals/Cape_Fear_EVS/Labor_Attrition/CFVHS_Labor_Atrition_Proforma_IRR_11_16_09.xls'#$Inputs.$B$38]"</definedName>
    <definedName name="rate_suta" localSheetId="34">#REF!</definedName>
    <definedName name="rate_suta">#REF!</definedName>
    <definedName name="REBATES" localSheetId="18">#REF!</definedName>
    <definedName name="REBATES" localSheetId="26">#REF!</definedName>
    <definedName name="REBATES" localSheetId="29">#REF!</definedName>
    <definedName name="REBATES" localSheetId="31">#REF!</definedName>
    <definedName name="REBATES">#REF!</definedName>
    <definedName name="Recover" localSheetId="34">#REF!</definedName>
    <definedName name="Recover">#REF!</definedName>
    <definedName name="Region" localSheetId="18">#REF!</definedName>
    <definedName name="Region" localSheetId="26">#REF!</definedName>
    <definedName name="Region" localSheetId="29">#REF!</definedName>
    <definedName name="Region" localSheetId="31">#REF!</definedName>
    <definedName name="Region">#REF!</definedName>
    <definedName name="Region1" localSheetId="18">#REF!</definedName>
    <definedName name="Region1" localSheetId="26">#REF!</definedName>
    <definedName name="Region1" localSheetId="29">#REF!</definedName>
    <definedName name="Region1" localSheetId="31">#REF!</definedName>
    <definedName name="Region1">#REF!</definedName>
    <definedName name="Region2">#REF!</definedName>
    <definedName name="regionfc">#REF!</definedName>
    <definedName name="regionmth">#REF!</definedName>
    <definedName name="regionphasing">#REF!</definedName>
    <definedName name="Regprof" localSheetId="18">"['file:///D:/CAN_FINA/06mgmt/06mgmt08/Entity%20Test%20of%20new%20account%20structure/B&amp;I/Flik/FlikPBIVar.xls'#$RegProf.$A$1:.$C$95]"</definedName>
    <definedName name="Regprof" localSheetId="26">"['file:///D:/CAN_FINA/06mgmt/06mgmt08/Entity%20Test%20of%20new%20account%20structure/B&amp;I/Flik/FlikPBIVar.xls'#$RegProf.$A$1:.$C$95]"</definedName>
    <definedName name="Regprof" localSheetId="29">"['file:///D:/CAN_FINA/06mgmt/06mgmt08/Entity%20Test%20of%20new%20account%20structure/B&amp;I/Flik/FlikPBIVar.xls'#$RegProf.$A$1:.$C$95]"</definedName>
    <definedName name="Regprof" localSheetId="31">"['file:///D:/CAN_FINA/06mgmt/06mgmt08/Entity%20Test%20of%20new%20account%20structure/B&amp;I/Flik/FlikPBIVar.xls'#$RegProf.$A$1:.$C$95]"</definedName>
    <definedName name="Regprof" localSheetId="34">#REF!</definedName>
    <definedName name="Regprof">#REF!</definedName>
    <definedName name="REGPROFS" localSheetId="18">#REF!</definedName>
    <definedName name="REGPROFS" localSheetId="26">#REF!</definedName>
    <definedName name="REGPROFS" localSheetId="29">#REF!</definedName>
    <definedName name="REGPROFS" localSheetId="31">#REF!</definedName>
    <definedName name="REGPROFS">#REF!</definedName>
    <definedName name="repdate" localSheetId="18">#REF!</definedName>
    <definedName name="repdate" localSheetId="26">#REF!</definedName>
    <definedName name="repdate" localSheetId="29">#REF!</definedName>
    <definedName name="repdate" localSheetId="31">#REF!</definedName>
    <definedName name="repdate">#REF!</definedName>
    <definedName name="Resource_Table">#REF!</definedName>
    <definedName name="resources" localSheetId="13" hidden="1">{#N/A,#N/A,FALSE,"Assessment";#N/A,#N/A,FALSE,"Staffing";#N/A,#N/A,FALSE,"Hires";#N/A,#N/A,FALSE,"Assumptions"}</definedName>
    <definedName name="resources" localSheetId="15" hidden="1">{#N/A,#N/A,FALSE,"Assessment";#N/A,#N/A,FALSE,"Staffing";#N/A,#N/A,FALSE,"Hires";#N/A,#N/A,FALSE,"Assumptions"}</definedName>
    <definedName name="resources" localSheetId="17" hidden="1">{#N/A,#N/A,FALSE,"Assessment";#N/A,#N/A,FALSE,"Staffing";#N/A,#N/A,FALSE,"Hires";#N/A,#N/A,FALSE,"Assumptions"}</definedName>
    <definedName name="resources" localSheetId="18">"{#N/A;#N/A;FALSE;""Assessment""|#N/A;#N/A;FALSE;""Staffing""|#N/A;#N/A;FALSE;""Hires""|#N/A;#N/A;FALSE;""Assumptions""}"</definedName>
    <definedName name="resources" localSheetId="21" hidden="1">{#N/A,#N/A,FALSE,"Assessment";#N/A,#N/A,FALSE,"Staffing";#N/A,#N/A,FALSE,"Hires";#N/A,#N/A,FALSE,"Assumptions"}</definedName>
    <definedName name="resources" localSheetId="22" hidden="1">{#N/A,#N/A,FALSE,"Assessment";#N/A,#N/A,FALSE,"Staffing";#N/A,#N/A,FALSE,"Hires";#N/A,#N/A,FALSE,"Assumptions"}</definedName>
    <definedName name="resources" localSheetId="24" hidden="1">{#N/A,#N/A,FALSE,"Assessment";#N/A,#N/A,FALSE,"Staffing";#N/A,#N/A,FALSE,"Hires";#N/A,#N/A,FALSE,"Assumptions"}</definedName>
    <definedName name="resources" localSheetId="25" hidden="1">{#N/A,#N/A,FALSE,"Assessment";#N/A,#N/A,FALSE,"Staffing";#N/A,#N/A,FALSE,"Hires";#N/A,#N/A,FALSE,"Assumptions"}</definedName>
    <definedName name="resources" localSheetId="26">"{#N/A;#N/A;FALSE;""Assessment""|#N/A;#N/A;FALSE;""Staffing""|#N/A;#N/A;FALSE;""Hires""|#N/A;#N/A;FALSE;""Assumptions""}"</definedName>
    <definedName name="resources" localSheetId="27" hidden="1">{#N/A,#N/A,FALSE,"Assessment";#N/A,#N/A,FALSE,"Staffing";#N/A,#N/A,FALSE,"Hires";#N/A,#N/A,FALSE,"Assumptions"}</definedName>
    <definedName name="resources" localSheetId="28" hidden="1">{#N/A,#N/A,FALSE,"Assessment";#N/A,#N/A,FALSE,"Staffing";#N/A,#N/A,FALSE,"Hires";#N/A,#N/A,FALSE,"Assumptions"}</definedName>
    <definedName name="resources" localSheetId="29">"{#N/A;#N/A;FALSE;""Assessment""|#N/A;#N/A;FALSE;""Staffing""|#N/A;#N/A;FALSE;""Hires""|#N/A;#N/A;FALSE;""Assumptions""}"</definedName>
    <definedName name="resources" localSheetId="31">"{#N/A;#N/A;FALSE;""Assessment""|#N/A;#N/A;FALSE;""Staffing""|#N/A;#N/A;FALSE;""Hires""|#N/A;#N/A;FALSE;""Assumptions""}"</definedName>
    <definedName name="resources" localSheetId="34" hidden="1">{#N/A,#N/A,FALSE,"Assessment";#N/A,#N/A,FALSE,"Staffing";#N/A,#N/A,FALSE,"Hires";#N/A,#N/A,FALSE,"Assumptions"}</definedName>
    <definedName name="resources" localSheetId="3" hidden="1">{#N/A,#N/A,FALSE,"Assessment";#N/A,#N/A,FALSE,"Staffing";#N/A,#N/A,FALSE,"Hires";#N/A,#N/A,FALSE,"Assumptions"}</definedName>
    <definedName name="resources" hidden="1">{#N/A,#N/A,FALSE,"Assessment";#N/A,#N/A,FALSE,"Staffing";#N/A,#N/A,FALSE,"Hires";#N/A,#N/A,FALSE,"Assumptions"}</definedName>
    <definedName name="RESULTS" localSheetId="18">"['file:///D:/CAN_FINA/1%20Bluebook%20Reporting/07mgmt/07mgmt07/Levy/USA%20MAP%20Report.xls'#$'P1&amp;2_PBIT'.$B$1:.$R$85]"</definedName>
    <definedName name="RESULTS" localSheetId="26">"['file:///D:/CAN_FINA/1%20Bluebook%20Reporting/07mgmt/07mgmt07/Levy/USA%20MAP%20Report.xls'#$'P1&amp;2_PBIT'.$B$1:.$R$85]"</definedName>
    <definedName name="RESULTS" localSheetId="29">"['file:///D:/CAN_FINA/1%20Bluebook%20Reporting/07mgmt/07mgmt07/Levy/USA%20MAP%20Report.xls'#$'P1&amp;2_PBIT'.$B$1:.$R$85]"</definedName>
    <definedName name="RESULTS" localSheetId="31">"['file:///D:/CAN_FINA/1%20Bluebook%20Reporting/07mgmt/07mgmt07/Levy/USA%20MAP%20Report.xls'#$'P1&amp;2_PBIT'.$B$1:.$R$85]"</definedName>
    <definedName name="RESULTS" localSheetId="34">#REF!</definedName>
    <definedName name="RESULTS">#REF!</definedName>
    <definedName name="REV" localSheetId="18">#REF!</definedName>
    <definedName name="REV" localSheetId="26">#REF!</definedName>
    <definedName name="REV" localSheetId="29">#REF!</definedName>
    <definedName name="REV" localSheetId="31">#REF!</definedName>
    <definedName name="REV">#REF!</definedName>
    <definedName name="Revenue" localSheetId="34">#REF!</definedName>
    <definedName name="Revenue">#REF!</definedName>
    <definedName name="Revenue_Cycle" localSheetId="18">#REF!</definedName>
    <definedName name="Revenue_Cycle" localSheetId="26">#REF!</definedName>
    <definedName name="Revenue_Cycle" localSheetId="29">#REF!</definedName>
    <definedName name="Revenue_Cycle" localSheetId="31">#REF!</definedName>
    <definedName name="Revenue_Cycle">#REF!</definedName>
    <definedName name="Revenue1" localSheetId="34">#REF!</definedName>
    <definedName name="Revenue1">#REF!</definedName>
    <definedName name="REVPBO" localSheetId="18">#REF!</definedName>
    <definedName name="REVPBO" localSheetId="26">#REF!</definedName>
    <definedName name="REVPBO" localSheetId="29">#REF!</definedName>
    <definedName name="REVPBO" localSheetId="31">#REF!</definedName>
    <definedName name="REVPBO">#REF!</definedName>
    <definedName name="rew">#REF!</definedName>
    <definedName name="round">#REF!</definedName>
    <definedName name="RPTCOUNT" hidden="1">1</definedName>
    <definedName name="RPTDATACELL1" localSheetId="15" hidden="1">#REF!</definedName>
    <definedName name="RPTDATACELL1" localSheetId="18">#REF!</definedName>
    <definedName name="RPTDATACELL1" localSheetId="22" hidden="1">#REF!</definedName>
    <definedName name="RPTDATACELL1" localSheetId="24" hidden="1">#REF!</definedName>
    <definedName name="RPTDATACELL1" localSheetId="25" hidden="1">#REF!</definedName>
    <definedName name="RPTDATACELL1" localSheetId="26">#REF!</definedName>
    <definedName name="RPTDATACELL1" localSheetId="27" hidden="1">#REF!</definedName>
    <definedName name="RPTDATACELL1" localSheetId="28" hidden="1">#REF!</definedName>
    <definedName name="RPTDATACELL1" localSheetId="29">#REF!</definedName>
    <definedName name="RPTDATACELL1" localSheetId="31">#REF!</definedName>
    <definedName name="RPTDATACELL1" hidden="1">#REF!</definedName>
    <definedName name="RPTID" hidden="1">0</definedName>
    <definedName name="RPTNEXT" hidden="1">2</definedName>
    <definedName name="RPTQRY1" hidden="1">1</definedName>
    <definedName name="RPTWKS1" localSheetId="15" hidden="1">#REF!</definedName>
    <definedName name="RPTWKS1" localSheetId="18">#REF!</definedName>
    <definedName name="RPTWKS1" localSheetId="22" hidden="1">#REF!</definedName>
    <definedName name="RPTWKS1" localSheetId="24" hidden="1">#REF!</definedName>
    <definedName name="RPTWKS1" localSheetId="25" hidden="1">#REF!</definedName>
    <definedName name="RPTWKS1" localSheetId="26">#REF!</definedName>
    <definedName name="RPTWKS1" localSheetId="27" hidden="1">#REF!</definedName>
    <definedName name="RPTWKS1" localSheetId="28" hidden="1">#REF!</definedName>
    <definedName name="RPTWKS1" localSheetId="29">#REF!</definedName>
    <definedName name="RPTWKS1" localSheetId="31">#REF!</definedName>
    <definedName name="RPTWKS1" hidden="1">#REF!</definedName>
    <definedName name="rtererer" localSheetId="13" hidden="1">{#N/A,#N/A,TRUE,"AB_Vertrag";#N/A,#N/A,TRUE,"AB_BWL"}</definedName>
    <definedName name="rtererer" localSheetId="15" hidden="1">{#N/A,#N/A,TRUE,"AB_Vertrag";#N/A,#N/A,TRUE,"AB_BWL"}</definedName>
    <definedName name="rtererer" localSheetId="18">"{#N/A;#N/A;TRUE;""AB_Vertrag""|#N/A;#N/A;TRUE;""AB_BWL""}"</definedName>
    <definedName name="rtererer" localSheetId="21" hidden="1">{#N/A,#N/A,TRUE,"AB_Vertrag";#N/A,#N/A,TRUE,"AB_BWL"}</definedName>
    <definedName name="rtererer" localSheetId="22" hidden="1">{#N/A,#N/A,TRUE,"AB_Vertrag";#N/A,#N/A,TRUE,"AB_BWL"}</definedName>
    <definedName name="rtererer" localSheetId="24" hidden="1">{#N/A,#N/A,TRUE,"AB_Vertrag";#N/A,#N/A,TRUE,"AB_BWL"}</definedName>
    <definedName name="rtererer" localSheetId="25" hidden="1">{#N/A,#N/A,TRUE,"AB_Vertrag";#N/A,#N/A,TRUE,"AB_BWL"}</definedName>
    <definedName name="rtererer" localSheetId="26">"{#N/A;#N/A;TRUE;""AB_Vertrag""|#N/A;#N/A;TRUE;""AB_BWL""}"</definedName>
    <definedName name="rtererer" localSheetId="27" hidden="1">{#N/A,#N/A,TRUE,"AB_Vertrag";#N/A,#N/A,TRUE,"AB_BWL"}</definedName>
    <definedName name="rtererer" localSheetId="28" hidden="1">{#N/A,#N/A,TRUE,"AB_Vertrag";#N/A,#N/A,TRUE,"AB_BWL"}</definedName>
    <definedName name="rtererer" localSheetId="29">"{#N/A;#N/A;TRUE;""AB_Vertrag""|#N/A;#N/A;TRUE;""AB_BWL""}"</definedName>
    <definedName name="rtererer" localSheetId="31">"{#N/A;#N/A;TRUE;""AB_Vertrag""|#N/A;#N/A;TRUE;""AB_BWL""}"</definedName>
    <definedName name="rtererer" localSheetId="34" hidden="1">{#N/A,#N/A,TRUE,"AB_Vertrag";#N/A,#N/A,TRUE,"AB_BWL"}</definedName>
    <definedName name="rtererer" localSheetId="3" hidden="1">{#N/A,#N/A,TRUE,"AB_Vertrag";#N/A,#N/A,TRUE,"AB_BWL"}</definedName>
    <definedName name="rtererer" hidden="1">{#N/A,#N/A,TRUE,"AB_Vertrag";#N/A,#N/A,TRUE,"AB_BWL"}</definedName>
    <definedName name="rtretew" localSheetId="13" hidden="1">{#N/A,#N/A,TRUE,"AB_Vertrag";#N/A,#N/A,TRUE,"AB_BWL"}</definedName>
    <definedName name="rtretew" localSheetId="15" hidden="1">{#N/A,#N/A,TRUE,"AB_Vertrag";#N/A,#N/A,TRUE,"AB_BWL"}</definedName>
    <definedName name="rtretew" localSheetId="18">"{#N/A;#N/A;TRUE;""AB_Vertrag""|#N/A;#N/A;TRUE;""AB_BWL""}"</definedName>
    <definedName name="rtretew" localSheetId="21" hidden="1">{#N/A,#N/A,TRUE,"AB_Vertrag";#N/A,#N/A,TRUE,"AB_BWL"}</definedName>
    <definedName name="rtretew" localSheetId="22" hidden="1">{#N/A,#N/A,TRUE,"AB_Vertrag";#N/A,#N/A,TRUE,"AB_BWL"}</definedName>
    <definedName name="rtretew" localSheetId="24" hidden="1">{#N/A,#N/A,TRUE,"AB_Vertrag";#N/A,#N/A,TRUE,"AB_BWL"}</definedName>
    <definedName name="rtretew" localSheetId="25" hidden="1">{#N/A,#N/A,TRUE,"AB_Vertrag";#N/A,#N/A,TRUE,"AB_BWL"}</definedName>
    <definedName name="rtretew" localSheetId="26">"{#N/A;#N/A;TRUE;""AB_Vertrag""|#N/A;#N/A;TRUE;""AB_BWL""}"</definedName>
    <definedName name="rtretew" localSheetId="27" hidden="1">{#N/A,#N/A,TRUE,"AB_Vertrag";#N/A,#N/A,TRUE,"AB_BWL"}</definedName>
    <definedName name="rtretew" localSheetId="28" hidden="1">{#N/A,#N/A,TRUE,"AB_Vertrag";#N/A,#N/A,TRUE,"AB_BWL"}</definedName>
    <definedName name="rtretew" localSheetId="29">"{#N/A;#N/A;TRUE;""AB_Vertrag""|#N/A;#N/A;TRUE;""AB_BWL""}"</definedName>
    <definedName name="rtretew" localSheetId="31">"{#N/A;#N/A;TRUE;""AB_Vertrag""|#N/A;#N/A;TRUE;""AB_BWL""}"</definedName>
    <definedName name="rtretew" localSheetId="34" hidden="1">{#N/A,#N/A,TRUE,"AB_Vertrag";#N/A,#N/A,TRUE,"AB_BWL"}</definedName>
    <definedName name="rtretew" localSheetId="3" hidden="1">{#N/A,#N/A,TRUE,"AB_Vertrag";#N/A,#N/A,TRUE,"AB_BWL"}</definedName>
    <definedName name="rtretew" hidden="1">{#N/A,#N/A,TRUE,"AB_Vertrag";#N/A,#N/A,TRUE,"AB_BWL"}</definedName>
    <definedName name="rtyrette" localSheetId="13" hidden="1">{#N/A,#N/A,TRUE,"AB_Vertrag";#N/A,#N/A,TRUE,"AB_BWL"}</definedName>
    <definedName name="rtyrette" localSheetId="15" hidden="1">{#N/A,#N/A,TRUE,"AB_Vertrag";#N/A,#N/A,TRUE,"AB_BWL"}</definedName>
    <definedName name="rtyrette" localSheetId="18">"{#N/A;#N/A;TRUE;""AB_Vertrag""|#N/A;#N/A;TRUE;""AB_BWL""}"</definedName>
    <definedName name="rtyrette" localSheetId="21" hidden="1">{#N/A,#N/A,TRUE,"AB_Vertrag";#N/A,#N/A,TRUE,"AB_BWL"}</definedName>
    <definedName name="rtyrette" localSheetId="22" hidden="1">{#N/A,#N/A,TRUE,"AB_Vertrag";#N/A,#N/A,TRUE,"AB_BWL"}</definedName>
    <definedName name="rtyrette" localSheetId="24" hidden="1">{#N/A,#N/A,TRUE,"AB_Vertrag";#N/A,#N/A,TRUE,"AB_BWL"}</definedName>
    <definedName name="rtyrette" localSheetId="25" hidden="1">{#N/A,#N/A,TRUE,"AB_Vertrag";#N/A,#N/A,TRUE,"AB_BWL"}</definedName>
    <definedName name="rtyrette" localSheetId="26">"{#N/A;#N/A;TRUE;""AB_Vertrag""|#N/A;#N/A;TRUE;""AB_BWL""}"</definedName>
    <definedName name="rtyrette" localSheetId="27" hidden="1">{#N/A,#N/A,TRUE,"AB_Vertrag";#N/A,#N/A,TRUE,"AB_BWL"}</definedName>
    <definedName name="rtyrette" localSheetId="28" hidden="1">{#N/A,#N/A,TRUE,"AB_Vertrag";#N/A,#N/A,TRUE,"AB_BWL"}</definedName>
    <definedName name="rtyrette" localSheetId="29">"{#N/A;#N/A;TRUE;""AB_Vertrag""|#N/A;#N/A;TRUE;""AB_BWL""}"</definedName>
    <definedName name="rtyrette" localSheetId="31">"{#N/A;#N/A;TRUE;""AB_Vertrag""|#N/A;#N/A;TRUE;""AB_BWL""}"</definedName>
    <definedName name="rtyrette" localSheetId="34" hidden="1">{#N/A,#N/A,TRUE,"AB_Vertrag";#N/A,#N/A,TRUE,"AB_BWL"}</definedName>
    <definedName name="rtyrette" localSheetId="3" hidden="1">{#N/A,#N/A,TRUE,"AB_Vertrag";#N/A,#N/A,TRUE,"AB_BWL"}</definedName>
    <definedName name="rtyrette" hidden="1">{#N/A,#N/A,TRUE,"AB_Vertrag";#N/A,#N/A,TRUE,"AB_BWL"}</definedName>
    <definedName name="rtyrtyrty" localSheetId="13" hidden="1">{#N/A,#N/A,TRUE,"AB_Vertrag";#N/A,#N/A,TRUE,"AB_BWL"}</definedName>
    <definedName name="rtyrtyrty" localSheetId="15" hidden="1">{#N/A,#N/A,TRUE,"AB_Vertrag";#N/A,#N/A,TRUE,"AB_BWL"}</definedName>
    <definedName name="rtyrtyrty" localSheetId="18">"{#N/A;#N/A;TRUE;""AB_Vertrag""|#N/A;#N/A;TRUE;""AB_BWL""}"</definedName>
    <definedName name="rtyrtyrty" localSheetId="21" hidden="1">{#N/A,#N/A,TRUE,"AB_Vertrag";#N/A,#N/A,TRUE,"AB_BWL"}</definedName>
    <definedName name="rtyrtyrty" localSheetId="22" hidden="1">{#N/A,#N/A,TRUE,"AB_Vertrag";#N/A,#N/A,TRUE,"AB_BWL"}</definedName>
    <definedName name="rtyrtyrty" localSheetId="24" hidden="1">{#N/A,#N/A,TRUE,"AB_Vertrag";#N/A,#N/A,TRUE,"AB_BWL"}</definedName>
    <definedName name="rtyrtyrty" localSheetId="25" hidden="1">{#N/A,#N/A,TRUE,"AB_Vertrag";#N/A,#N/A,TRUE,"AB_BWL"}</definedName>
    <definedName name="rtyrtyrty" localSheetId="26">"{#N/A;#N/A;TRUE;""AB_Vertrag""|#N/A;#N/A;TRUE;""AB_BWL""}"</definedName>
    <definedName name="rtyrtyrty" localSheetId="27" hidden="1">{#N/A,#N/A,TRUE,"AB_Vertrag";#N/A,#N/A,TRUE,"AB_BWL"}</definedName>
    <definedName name="rtyrtyrty" localSheetId="28" hidden="1">{#N/A,#N/A,TRUE,"AB_Vertrag";#N/A,#N/A,TRUE,"AB_BWL"}</definedName>
    <definedName name="rtyrtyrty" localSheetId="29">"{#N/A;#N/A;TRUE;""AB_Vertrag""|#N/A;#N/A;TRUE;""AB_BWL""}"</definedName>
    <definedName name="rtyrtyrty" localSheetId="31">"{#N/A;#N/A;TRUE;""AB_Vertrag""|#N/A;#N/A;TRUE;""AB_BWL""}"</definedName>
    <definedName name="rtyrtyrty" localSheetId="34" hidden="1">{#N/A,#N/A,TRUE,"AB_Vertrag";#N/A,#N/A,TRUE,"AB_BWL"}</definedName>
    <definedName name="rtyrtyrty" localSheetId="3" hidden="1">{#N/A,#N/A,TRUE,"AB_Vertrag";#N/A,#N/A,TRUE,"AB_BWL"}</definedName>
    <definedName name="rtyrtyrty" hidden="1">{#N/A,#N/A,TRUE,"AB_Vertrag";#N/A,#N/A,TRUE,"AB_BWL"}</definedName>
    <definedName name="s" localSheetId="18">"[25]initiatives!#ref!"</definedName>
    <definedName name="s" localSheetId="26">"[25]initiatives!#ref!"</definedName>
    <definedName name="s" localSheetId="28">#REF!</definedName>
    <definedName name="s" localSheetId="29">"[25]initiatives!#ref!"</definedName>
    <definedName name="s" localSheetId="31">"[25]initiatives!#ref!"</definedName>
    <definedName name="s" localSheetId="34">#REF!</definedName>
    <definedName name="s">#REF!</definedName>
    <definedName name="sa" localSheetId="13" hidden="1">{#N/A,#N/A,FALSE,"Assessment";#N/A,#N/A,FALSE,"Staffing";#N/A,#N/A,FALSE,"Hires";#N/A,#N/A,FALSE,"Assumptions"}</definedName>
    <definedName name="sa" localSheetId="15" hidden="1">{#N/A,#N/A,FALSE,"Assessment";#N/A,#N/A,FALSE,"Staffing";#N/A,#N/A,FALSE,"Hires";#N/A,#N/A,FALSE,"Assumptions"}</definedName>
    <definedName name="sa" localSheetId="17" hidden="1">{#N/A,#N/A,FALSE,"Assessment";#N/A,#N/A,FALSE,"Staffing";#N/A,#N/A,FALSE,"Hires";#N/A,#N/A,FALSE,"Assumptions"}</definedName>
    <definedName name="sa" localSheetId="18">"{#N/A;#N/A;FALSE;""Assessment""|#N/A;#N/A;FALSE;""Staffing""|#N/A;#N/A;FALSE;""Hires""|#N/A;#N/A;FALSE;""Assumptions""}"</definedName>
    <definedName name="sa" localSheetId="21" hidden="1">{#N/A,#N/A,FALSE,"Assessment";#N/A,#N/A,FALSE,"Staffing";#N/A,#N/A,FALSE,"Hires";#N/A,#N/A,FALSE,"Assumptions"}</definedName>
    <definedName name="sa" localSheetId="22" hidden="1">{#N/A,#N/A,FALSE,"Assessment";#N/A,#N/A,FALSE,"Staffing";#N/A,#N/A,FALSE,"Hires";#N/A,#N/A,FALSE,"Assumptions"}</definedName>
    <definedName name="sa" localSheetId="24" hidden="1">{#N/A,#N/A,FALSE,"Assessment";#N/A,#N/A,FALSE,"Staffing";#N/A,#N/A,FALSE,"Hires";#N/A,#N/A,FALSE,"Assumptions"}</definedName>
    <definedName name="sa" localSheetId="25" hidden="1">{#N/A,#N/A,FALSE,"Assessment";#N/A,#N/A,FALSE,"Staffing";#N/A,#N/A,FALSE,"Hires";#N/A,#N/A,FALSE,"Assumptions"}</definedName>
    <definedName name="sa" localSheetId="26">"{#N/A;#N/A;FALSE;""Assessment""|#N/A;#N/A;FALSE;""Staffing""|#N/A;#N/A;FALSE;""Hires""|#N/A;#N/A;FALSE;""Assumptions""}"</definedName>
    <definedName name="sa" localSheetId="27" hidden="1">{#N/A,#N/A,FALSE,"Assessment";#N/A,#N/A,FALSE,"Staffing";#N/A,#N/A,FALSE,"Hires";#N/A,#N/A,FALSE,"Assumptions"}</definedName>
    <definedName name="sa" localSheetId="28" hidden="1">{#N/A,#N/A,FALSE,"Assessment";#N/A,#N/A,FALSE,"Staffing";#N/A,#N/A,FALSE,"Hires";#N/A,#N/A,FALSE,"Assumptions"}</definedName>
    <definedName name="sa" localSheetId="29">"{#N/A;#N/A;FALSE;""Assessment""|#N/A;#N/A;FALSE;""Staffing""|#N/A;#N/A;FALSE;""Hires""|#N/A;#N/A;FALSE;""Assumptions""}"</definedName>
    <definedName name="sa" localSheetId="31">"{#N/A;#N/A;FALSE;""Assessment""|#N/A;#N/A;FALSE;""Staffing""|#N/A;#N/A;FALSE;""Hires""|#N/A;#N/A;FALSE;""Assumptions""}"</definedName>
    <definedName name="sa" localSheetId="34" hidden="1">{#N/A,#N/A,FALSE,"Assessment";#N/A,#N/A,FALSE,"Staffing";#N/A,#N/A,FALSE,"Hires";#N/A,#N/A,FALSE,"Assumptions"}</definedName>
    <definedName name="sa" localSheetId="3" hidden="1">{#N/A,#N/A,FALSE,"Assessment";#N/A,#N/A,FALSE,"Staffing";#N/A,#N/A,FALSE,"Hires";#N/A,#N/A,FALSE,"Assumptions"}</definedName>
    <definedName name="sa" hidden="1">{#N/A,#N/A,FALSE,"Assessment";#N/A,#N/A,FALSE,"Staffing";#N/A,#N/A,FALSE,"Hires";#N/A,#N/A,FALSE,"Assumptions"}</definedName>
    <definedName name="SACVEND" localSheetId="18">"['file:///D:/CAN_FINA/1%20Bluebook%20Reporting/07mgmt/07mgmt03/Canada/testcanada.xls'#$Lead.$B$1:.$R$26]"</definedName>
    <definedName name="SACVEND" localSheetId="26">"['file:///D:/CAN_FINA/1%20Bluebook%20Reporting/07mgmt/07mgmt03/Canada/testcanada.xls'#$Lead.$B$1:.$R$26]"</definedName>
    <definedName name="SACVEND" localSheetId="29">"['file:///D:/CAN_FINA/1%20Bluebook%20Reporting/07mgmt/07mgmt03/Canada/testcanada.xls'#$Lead.$B$1:.$R$26]"</definedName>
    <definedName name="SACVEND" localSheetId="31">"['file:///D:/CAN_FINA/1%20Bluebook%20Reporting/07mgmt/07mgmt03/Canada/testcanada.xls'#$Lead.$B$1:.$R$26]"</definedName>
    <definedName name="SACVEND" localSheetId="34">#REF!</definedName>
    <definedName name="SACVEND">#REF!</definedName>
    <definedName name="SALES" localSheetId="18">"[23]sheet1!#ref!"</definedName>
    <definedName name="SALES" localSheetId="26">"[23]sheet1!#ref!"</definedName>
    <definedName name="SALES" localSheetId="28">#REF!</definedName>
    <definedName name="SALES" localSheetId="29">"[23]sheet1!#ref!"</definedName>
    <definedName name="SALES" localSheetId="31">"[23]sheet1!#ref!"</definedName>
    <definedName name="SALES" localSheetId="34">#REF!</definedName>
    <definedName name="SALES">#REF!</definedName>
    <definedName name="SALES_GRAPH" localSheetId="18">#REF!</definedName>
    <definedName name="SALES_GRAPH" localSheetId="26">#REF!</definedName>
    <definedName name="SALES_GRAPH" localSheetId="29">#REF!</definedName>
    <definedName name="SALES_GRAPH" localSheetId="31">#REF!</definedName>
    <definedName name="SALES_GRAPH">#REF!</definedName>
    <definedName name="sam" localSheetId="15" hidden="1">#REF!</definedName>
    <definedName name="sam" localSheetId="18">#REF!</definedName>
    <definedName name="sam" localSheetId="22" hidden="1">#REF!</definedName>
    <definedName name="sam" localSheetId="24" hidden="1">#REF!</definedName>
    <definedName name="sam" localSheetId="25" hidden="1">#REF!</definedName>
    <definedName name="sam" localSheetId="26">#REF!</definedName>
    <definedName name="sam" localSheetId="27" hidden="1">#REF!</definedName>
    <definedName name="sam" localSheetId="28" hidden="1">#REF!</definedName>
    <definedName name="sam" localSheetId="29">#REF!</definedName>
    <definedName name="sam" localSheetId="31">#REF!</definedName>
    <definedName name="sam" hidden="1">#REF!</definedName>
    <definedName name="SantaMonica" localSheetId="18">"[39]detail!#ref!"</definedName>
    <definedName name="SantaMonica" localSheetId="26">"[39]detail!#ref!"</definedName>
    <definedName name="SantaMonica" localSheetId="28">#REF!</definedName>
    <definedName name="SantaMonica" localSheetId="29">"[39]detail!#ref!"</definedName>
    <definedName name="SantaMonica" localSheetId="31">"[39]detail!#ref!"</definedName>
    <definedName name="SantaMonica" localSheetId="34">#REF!</definedName>
    <definedName name="SantaMonica">#REF!</definedName>
    <definedName name="SAPBEXdnldView" localSheetId="18">"""40XWJE2Z1O4IWFSLU2TV8RDPP"""</definedName>
    <definedName name="SAPBEXdnldView" localSheetId="26">"""40XWJE2Z1O4IWFSLU2TV8RDPP"""</definedName>
    <definedName name="SAPBEXdnldView" localSheetId="29">"""40XWJE2Z1O4IWFSLU2TV8RDPP"""</definedName>
    <definedName name="SAPBEXdnldView" localSheetId="31">"""40XWJE2Z1O4IWFSLU2TV8RDPP"""</definedName>
    <definedName name="SAPBEXdnldView" hidden="1">"40XWJE2Z1O4IWFSLU2TV8RDPP"</definedName>
    <definedName name="SAPBEXhrIndnt" localSheetId="18">"""Wide"""</definedName>
    <definedName name="SAPBEXhrIndnt" localSheetId="26">"""Wide"""</definedName>
    <definedName name="SAPBEXhrIndnt" localSheetId="29">"""Wide"""</definedName>
    <definedName name="SAPBEXhrIndnt" localSheetId="31">"""Wide"""</definedName>
    <definedName name="SAPBEXhrIndnt" hidden="1">"Wide"</definedName>
    <definedName name="SAPBEXsysID" localSheetId="18">"""BP1"""</definedName>
    <definedName name="SAPBEXsysID" localSheetId="26">"""BP1"""</definedName>
    <definedName name="SAPBEXsysID" localSheetId="29">"""BP1"""</definedName>
    <definedName name="SAPBEXsysID" localSheetId="31">"""BP1"""</definedName>
    <definedName name="SAPBEXsysID" hidden="1">"BP1"</definedName>
    <definedName name="SAPsysID" localSheetId="18">"""708C5W7SBKP804JT78WJ0JNKI"""</definedName>
    <definedName name="SAPsysID" localSheetId="26">"""708C5W7SBKP804JT78WJ0JNKI"""</definedName>
    <definedName name="SAPsysID" localSheetId="29">"""708C5W7SBKP804JT78WJ0JNKI"""</definedName>
    <definedName name="SAPsysID" localSheetId="31">"""708C5W7SBKP804JT78WJ0JNKI"""</definedName>
    <definedName name="SAPsysID" hidden="1">"708C5W7SBKP804JT78WJ0JNKI"</definedName>
    <definedName name="SAPwbID" localSheetId="18">"""ARS"""</definedName>
    <definedName name="SAPwbID" localSheetId="26">"""ARS"""</definedName>
    <definedName name="SAPwbID" localSheetId="29">"""ARS"""</definedName>
    <definedName name="SAPwbID" localSheetId="31">"""ARS"""</definedName>
    <definedName name="SAPwbID" hidden="1">"ARS"</definedName>
    <definedName name="sara" localSheetId="18">"[29]op!#ref!"</definedName>
    <definedName name="sara" localSheetId="26">"[29]op!#ref!"</definedName>
    <definedName name="sara" localSheetId="28" hidden="1">#REF!</definedName>
    <definedName name="sara" localSheetId="29">"[29]op!#ref!"</definedName>
    <definedName name="sara" localSheetId="31">"[29]op!#ref!"</definedName>
    <definedName name="sara" localSheetId="34" hidden="1">#REF!</definedName>
    <definedName name="sara" hidden="1">#REF!</definedName>
    <definedName name="SAVE" localSheetId="18">#REF!</definedName>
    <definedName name="SAVE" localSheetId="26">#REF!</definedName>
    <definedName name="SAVE" localSheetId="29">#REF!</definedName>
    <definedName name="SAVE" localSheetId="31">#REF!</definedName>
    <definedName name="SAVE">#REF!</definedName>
    <definedName name="savings_pecentage">#REF!</definedName>
    <definedName name="savings_percentage" localSheetId="34">#REF!</definedName>
    <definedName name="savings_percentage">#REF!</definedName>
    <definedName name="SC" localSheetId="18">#REF!</definedName>
    <definedName name="SC" localSheetId="26">#REF!</definedName>
    <definedName name="SC" localSheetId="29">#REF!</definedName>
    <definedName name="SC" localSheetId="31">#REF!</definedName>
    <definedName name="SC">#REF!</definedName>
    <definedName name="ScottDenhart" localSheetId="18">#REF!</definedName>
    <definedName name="ScottDenhart" localSheetId="26">#REF!</definedName>
    <definedName name="ScottDenhart" localSheetId="29">#REF!</definedName>
    <definedName name="ScottDenhart" localSheetId="31">#REF!</definedName>
    <definedName name="ScottDenhart">#REF!</definedName>
    <definedName name="sd" localSheetId="13" hidden="1">{#N/A,#N/A,FALSE,"Assessment";#N/A,#N/A,FALSE,"Staffing";#N/A,#N/A,FALSE,"Hires";#N/A,#N/A,FALSE,"Assumptions"}</definedName>
    <definedName name="sd" localSheetId="15" hidden="1">{#N/A,#N/A,FALSE,"Assessment";#N/A,#N/A,FALSE,"Staffing";#N/A,#N/A,FALSE,"Hires";#N/A,#N/A,FALSE,"Assumptions"}</definedName>
    <definedName name="sd" localSheetId="17" hidden="1">{#N/A,#N/A,FALSE,"Assessment";#N/A,#N/A,FALSE,"Staffing";#N/A,#N/A,FALSE,"Hires";#N/A,#N/A,FALSE,"Assumptions"}</definedName>
    <definedName name="sd" localSheetId="18">"{#N/A;#N/A;FALSE;""Assessment""|#N/A;#N/A;FALSE;""Staffing""|#N/A;#N/A;FALSE;""Hires""|#N/A;#N/A;FALSE;""Assumptions""}"</definedName>
    <definedName name="sd" localSheetId="21" hidden="1">{#N/A,#N/A,FALSE,"Assessment";#N/A,#N/A,FALSE,"Staffing";#N/A,#N/A,FALSE,"Hires";#N/A,#N/A,FALSE,"Assumptions"}</definedName>
    <definedName name="sd" localSheetId="22" hidden="1">{#N/A,#N/A,FALSE,"Assessment";#N/A,#N/A,FALSE,"Staffing";#N/A,#N/A,FALSE,"Hires";#N/A,#N/A,FALSE,"Assumptions"}</definedName>
    <definedName name="sd" localSheetId="24" hidden="1">{#N/A,#N/A,FALSE,"Assessment";#N/A,#N/A,FALSE,"Staffing";#N/A,#N/A,FALSE,"Hires";#N/A,#N/A,FALSE,"Assumptions"}</definedName>
    <definedName name="sd" localSheetId="25" hidden="1">{#N/A,#N/A,FALSE,"Assessment";#N/A,#N/A,FALSE,"Staffing";#N/A,#N/A,FALSE,"Hires";#N/A,#N/A,FALSE,"Assumptions"}</definedName>
    <definedName name="sd" localSheetId="26">"{#N/A;#N/A;FALSE;""Assessment""|#N/A;#N/A;FALSE;""Staffing""|#N/A;#N/A;FALSE;""Hires""|#N/A;#N/A;FALSE;""Assumptions""}"</definedName>
    <definedName name="sd" localSheetId="27" hidden="1">{#N/A,#N/A,FALSE,"Assessment";#N/A,#N/A,FALSE,"Staffing";#N/A,#N/A,FALSE,"Hires";#N/A,#N/A,FALSE,"Assumptions"}</definedName>
    <definedName name="sd" localSheetId="28" hidden="1">{#N/A,#N/A,FALSE,"Assessment";#N/A,#N/A,FALSE,"Staffing";#N/A,#N/A,FALSE,"Hires";#N/A,#N/A,FALSE,"Assumptions"}</definedName>
    <definedName name="sd" localSheetId="29">"{#N/A;#N/A;FALSE;""Assessment""|#N/A;#N/A;FALSE;""Staffing""|#N/A;#N/A;FALSE;""Hires""|#N/A;#N/A;FALSE;""Assumptions""}"</definedName>
    <definedName name="sd" localSheetId="31">"{#N/A;#N/A;FALSE;""Assessment""|#N/A;#N/A;FALSE;""Staffing""|#N/A;#N/A;FALSE;""Hires""|#N/A;#N/A;FALSE;""Assumptions""}"</definedName>
    <definedName name="sd" localSheetId="34" hidden="1">{#N/A,#N/A,FALSE,"Assessment";#N/A,#N/A,FALSE,"Staffing";#N/A,#N/A,FALSE,"Hires";#N/A,#N/A,FALSE,"Assumptions"}</definedName>
    <definedName name="sd" localSheetId="3" hidden="1">{#N/A,#N/A,FALSE,"Assessment";#N/A,#N/A,FALSE,"Staffing";#N/A,#N/A,FALSE,"Hires";#N/A,#N/A,FALSE,"Assumptions"}</definedName>
    <definedName name="sd" hidden="1">{#N/A,#N/A,FALSE,"Assessment";#N/A,#N/A,FALSE,"Staffing";#N/A,#N/A,FALSE,"Hires";#N/A,#N/A,FALSE,"Assumptions"}</definedName>
    <definedName name="SE" localSheetId="18">#REF!</definedName>
    <definedName name="SE" localSheetId="26">#REF!</definedName>
    <definedName name="SE" localSheetId="29">#REF!</definedName>
    <definedName name="SE" localSheetId="31">#REF!</definedName>
    <definedName name="SE" localSheetId="34">#REF!</definedName>
    <definedName name="SE">#REF!</definedName>
    <definedName name="SEHEAD" localSheetId="18">#REF!</definedName>
    <definedName name="SEHEAD" localSheetId="26">#REF!</definedName>
    <definedName name="SEHEAD" localSheetId="29">#REF!</definedName>
    <definedName name="SEHEAD" localSheetId="31">#REF!</definedName>
    <definedName name="SEHEAD">#REF!</definedName>
    <definedName name="sencount" hidden="1">3</definedName>
    <definedName name="SHEETA" localSheetId="18">#REF!</definedName>
    <definedName name="SHEETA" localSheetId="26">#REF!</definedName>
    <definedName name="SHEETA" localSheetId="29">#REF!</definedName>
    <definedName name="SHEETA" localSheetId="31">#REF!</definedName>
    <definedName name="SHEETA" localSheetId="34">#REF!</definedName>
    <definedName name="SHEETA">#REF!</definedName>
    <definedName name="SHEETB" localSheetId="26">#REF!</definedName>
    <definedName name="SHEETB" localSheetId="29">#REF!</definedName>
    <definedName name="SHEETB" localSheetId="31">#REF!</definedName>
    <definedName name="SHEETB">#REF!</definedName>
    <definedName name="SHEETF" localSheetId="26">#REF!</definedName>
    <definedName name="SHEETF" localSheetId="29">#REF!</definedName>
    <definedName name="SHEETF" localSheetId="31">#REF!</definedName>
    <definedName name="SHEETF">#REF!</definedName>
    <definedName name="Show.Date">#REF!</definedName>
    <definedName name="show_date" localSheetId="28">IF(#REF!&lt;&gt;"",DATE(YEAR(#REF!),MONTH(#REF!)+(#REF!-1)*12/#REF!,DAY(#REF!)),"")</definedName>
    <definedName name="show_date" localSheetId="34">IF(#REF!&lt;&gt;"",DATE(YEAR(#REF!),MONTH(#REF!)+(#REF!-1)*12/#REF!,DAY(#REF!)),"")</definedName>
    <definedName name="show_date">IF(#REF!&lt;&gt;"",DATE(YEAR(#REF!),MONTH(#REF!)+(#REF!-1)*12/#REF!,DAY(#REF!)),"")</definedName>
    <definedName name="sort" localSheetId="18">"['https://healthcare.huronconsultinggroup.com/ANALYSTS/CENSUS/2002/021231ptadmdis.xls'#$2002PT.$A$470:.$C$486]"</definedName>
    <definedName name="sort" localSheetId="26">"['https://healthcare.huronconsultinggroup.com/ANALYSTS/CENSUS/2002/021231ptadmdis.xls'#$2002PT.$A$470:.$C$486]"</definedName>
    <definedName name="sort" localSheetId="29">"['https://healthcare.huronconsultinggroup.com/ANALYSTS/CENSUS/2002/021231ptadmdis.xls'#$2002PT.$A$470:.$C$486]"</definedName>
    <definedName name="sort" localSheetId="31">"['https://healthcare.huronconsultinggroup.com/ANALYSTS/CENSUS/2002/021231ptadmdis.xls'#$2002PT.$A$470:.$C$486]"</definedName>
    <definedName name="sort" localSheetId="34" hidden="1">#REF!</definedName>
    <definedName name="sort" hidden="1">#REF!</definedName>
    <definedName name="SouthMissBranch" localSheetId="18">"['file:///D:/CAN_FINA/1%20Bluebook%20Reporting/07mgmt/07mgmt03/Canteen/Testcanteen.xls'#$'VBranch 1'.$D$109:.$R$115]"</definedName>
    <definedName name="SouthMissBranch" localSheetId="26">"['file:///D:/CAN_FINA/1%20Bluebook%20Reporting/07mgmt/07mgmt03/Canteen/Testcanteen.xls'#$'VBranch 1'.$D$109:.$R$115]"</definedName>
    <definedName name="SouthMissBranch" localSheetId="29">"['file:///D:/CAN_FINA/1%20Bluebook%20Reporting/07mgmt/07mgmt03/Canteen/Testcanteen.xls'#$'VBranch 1'.$D$109:.$R$115]"</definedName>
    <definedName name="SouthMissBranch" localSheetId="31">"['file:///D:/CAN_FINA/1%20Bluebook%20Reporting/07mgmt/07mgmt03/Canteen/Testcanteen.xls'#$'VBranch 1'.$D$109:.$R$115]"</definedName>
    <definedName name="SouthMissBranch" localSheetId="34">#REF!</definedName>
    <definedName name="SouthMissBranch">#REF!</definedName>
    <definedName name="STAFF_SUMMARY" localSheetId="18">#REF!</definedName>
    <definedName name="STAFF_SUMMARY" localSheetId="26">#REF!</definedName>
    <definedName name="STAFF_SUMMARY" localSheetId="29">#REF!</definedName>
    <definedName name="STAFF_SUMMARY" localSheetId="31">#REF!</definedName>
    <definedName name="STAFF_SUMMARY">#REF!</definedName>
    <definedName name="staffing2" localSheetId="13" hidden="1">{#N/A,#N/A,FALSE,"Assessment";#N/A,#N/A,FALSE,"Staffing";#N/A,#N/A,FALSE,"Hires";#N/A,#N/A,FALSE,"Assumptions"}</definedName>
    <definedName name="staffing2" localSheetId="15" hidden="1">{#N/A,#N/A,FALSE,"Assessment";#N/A,#N/A,FALSE,"Staffing";#N/A,#N/A,FALSE,"Hires";#N/A,#N/A,FALSE,"Assumptions"}</definedName>
    <definedName name="staffing2" localSheetId="17" hidden="1">{#N/A,#N/A,FALSE,"Assessment";#N/A,#N/A,FALSE,"Staffing";#N/A,#N/A,FALSE,"Hires";#N/A,#N/A,FALSE,"Assumptions"}</definedName>
    <definedName name="staffing2" localSheetId="18">"{#N/A;#N/A;FALSE;""Assessment""|#N/A;#N/A;FALSE;""Staffing""|#N/A;#N/A;FALSE;""Hires""|#N/A;#N/A;FALSE;""Assumptions""}"</definedName>
    <definedName name="staffing2" localSheetId="21" hidden="1">{#N/A,#N/A,FALSE,"Assessment";#N/A,#N/A,FALSE,"Staffing";#N/A,#N/A,FALSE,"Hires";#N/A,#N/A,FALSE,"Assumptions"}</definedName>
    <definedName name="staffing2" localSheetId="22" hidden="1">{#N/A,#N/A,FALSE,"Assessment";#N/A,#N/A,FALSE,"Staffing";#N/A,#N/A,FALSE,"Hires";#N/A,#N/A,FALSE,"Assumptions"}</definedName>
    <definedName name="staffing2" localSheetId="24" hidden="1">{#N/A,#N/A,FALSE,"Assessment";#N/A,#N/A,FALSE,"Staffing";#N/A,#N/A,FALSE,"Hires";#N/A,#N/A,FALSE,"Assumptions"}</definedName>
    <definedName name="staffing2" localSheetId="25" hidden="1">{#N/A,#N/A,FALSE,"Assessment";#N/A,#N/A,FALSE,"Staffing";#N/A,#N/A,FALSE,"Hires";#N/A,#N/A,FALSE,"Assumptions"}</definedName>
    <definedName name="staffing2" localSheetId="26">"{#N/A;#N/A;FALSE;""Assessment""|#N/A;#N/A;FALSE;""Staffing""|#N/A;#N/A;FALSE;""Hires""|#N/A;#N/A;FALSE;""Assumptions""}"</definedName>
    <definedName name="staffing2" localSheetId="27" hidden="1">{#N/A,#N/A,FALSE,"Assessment";#N/A,#N/A,FALSE,"Staffing";#N/A,#N/A,FALSE,"Hires";#N/A,#N/A,FALSE,"Assumptions"}</definedName>
    <definedName name="staffing2" localSheetId="28" hidden="1">{#N/A,#N/A,FALSE,"Assessment";#N/A,#N/A,FALSE,"Staffing";#N/A,#N/A,FALSE,"Hires";#N/A,#N/A,FALSE,"Assumptions"}</definedName>
    <definedName name="staffing2" localSheetId="29">"{#N/A;#N/A;FALSE;""Assessment""|#N/A;#N/A;FALSE;""Staffing""|#N/A;#N/A;FALSE;""Hires""|#N/A;#N/A;FALSE;""Assumptions""}"</definedName>
    <definedName name="staffing2" localSheetId="31">"{#N/A;#N/A;FALSE;""Assessment""|#N/A;#N/A;FALSE;""Staffing""|#N/A;#N/A;FALSE;""Hires""|#N/A;#N/A;FALSE;""Assumptions""}"</definedName>
    <definedName name="staffing2" localSheetId="34" hidden="1">{#N/A,#N/A,FALSE,"Assessment";#N/A,#N/A,FALSE,"Staffing";#N/A,#N/A,FALSE,"Hires";#N/A,#N/A,FALSE,"Assumptions"}</definedName>
    <definedName name="staffing2" localSheetId="3" hidden="1">{#N/A,#N/A,FALSE,"Assessment";#N/A,#N/A,FALSE,"Staffing";#N/A,#N/A,FALSE,"Hires";#N/A,#N/A,FALSE,"Assumptions"}</definedName>
    <definedName name="staffing2" hidden="1">{#N/A,#N/A,FALSE,"Assessment";#N/A,#N/A,FALSE,"Staffing";#N/A,#N/A,FALSE,"Hires";#N/A,#N/A,FALSE,"Assumptions"}</definedName>
    <definedName name="Staffing3" localSheetId="13" hidden="1">{#N/A,#N/A,FALSE,"Assessment";#N/A,#N/A,FALSE,"Staffing";#N/A,#N/A,FALSE,"Hires";#N/A,#N/A,FALSE,"Assumptions"}</definedName>
    <definedName name="Staffing3" localSheetId="15" hidden="1">{#N/A,#N/A,FALSE,"Assessment";#N/A,#N/A,FALSE,"Staffing";#N/A,#N/A,FALSE,"Hires";#N/A,#N/A,FALSE,"Assumptions"}</definedName>
    <definedName name="Staffing3" localSheetId="17" hidden="1">{#N/A,#N/A,FALSE,"Assessment";#N/A,#N/A,FALSE,"Staffing";#N/A,#N/A,FALSE,"Hires";#N/A,#N/A,FALSE,"Assumptions"}</definedName>
    <definedName name="Staffing3" localSheetId="18">"{#N/A;#N/A;FALSE;""Assessment""|#N/A;#N/A;FALSE;""Staffing""|#N/A;#N/A;FALSE;""Hires""|#N/A;#N/A;FALSE;""Assumptions""}"</definedName>
    <definedName name="Staffing3" localSheetId="21" hidden="1">{#N/A,#N/A,FALSE,"Assessment";#N/A,#N/A,FALSE,"Staffing";#N/A,#N/A,FALSE,"Hires";#N/A,#N/A,FALSE,"Assumptions"}</definedName>
    <definedName name="Staffing3" localSheetId="22" hidden="1">{#N/A,#N/A,FALSE,"Assessment";#N/A,#N/A,FALSE,"Staffing";#N/A,#N/A,FALSE,"Hires";#N/A,#N/A,FALSE,"Assumptions"}</definedName>
    <definedName name="Staffing3" localSheetId="24" hidden="1">{#N/A,#N/A,FALSE,"Assessment";#N/A,#N/A,FALSE,"Staffing";#N/A,#N/A,FALSE,"Hires";#N/A,#N/A,FALSE,"Assumptions"}</definedName>
    <definedName name="Staffing3" localSheetId="25" hidden="1">{#N/A,#N/A,FALSE,"Assessment";#N/A,#N/A,FALSE,"Staffing";#N/A,#N/A,FALSE,"Hires";#N/A,#N/A,FALSE,"Assumptions"}</definedName>
    <definedName name="Staffing3" localSheetId="26">"{#N/A;#N/A;FALSE;""Assessment""|#N/A;#N/A;FALSE;""Staffing""|#N/A;#N/A;FALSE;""Hires""|#N/A;#N/A;FALSE;""Assumptions""}"</definedName>
    <definedName name="Staffing3" localSheetId="27" hidden="1">{#N/A,#N/A,FALSE,"Assessment";#N/A,#N/A,FALSE,"Staffing";#N/A,#N/A,FALSE,"Hires";#N/A,#N/A,FALSE,"Assumptions"}</definedName>
    <definedName name="Staffing3" localSheetId="28" hidden="1">{#N/A,#N/A,FALSE,"Assessment";#N/A,#N/A,FALSE,"Staffing";#N/A,#N/A,FALSE,"Hires";#N/A,#N/A,FALSE,"Assumptions"}</definedName>
    <definedName name="Staffing3" localSheetId="29">"{#N/A;#N/A;FALSE;""Assessment""|#N/A;#N/A;FALSE;""Staffing""|#N/A;#N/A;FALSE;""Hires""|#N/A;#N/A;FALSE;""Assumptions""}"</definedName>
    <definedName name="Staffing3" localSheetId="31">"{#N/A;#N/A;FALSE;""Assessment""|#N/A;#N/A;FALSE;""Staffing""|#N/A;#N/A;FALSE;""Hires""|#N/A;#N/A;FALSE;""Assumptions""}"</definedName>
    <definedName name="Staffing3" localSheetId="34" hidden="1">{#N/A,#N/A,FALSE,"Assessment";#N/A,#N/A,FALSE,"Staffing";#N/A,#N/A,FALSE,"Hires";#N/A,#N/A,FALSE,"Assumptions"}</definedName>
    <definedName name="Staffing3" localSheetId="3" hidden="1">{#N/A,#N/A,FALSE,"Assessment";#N/A,#N/A,FALSE,"Staffing";#N/A,#N/A,FALSE,"Hires";#N/A,#N/A,FALSE,"Assumptions"}</definedName>
    <definedName name="Staffing3" hidden="1">{#N/A,#N/A,FALSE,"Assessment";#N/A,#N/A,FALSE,"Staffing";#N/A,#N/A,FALSE,"Hires";#N/A,#N/A,FALSE,"Assumptions"}</definedName>
    <definedName name="Start" localSheetId="34">#REF!</definedName>
    <definedName name="Start">#REF!</definedName>
    <definedName name="Start1" localSheetId="34">#REF!</definedName>
    <definedName name="Start1">#REF!</definedName>
    <definedName name="StartDate" localSheetId="18">#REF!</definedName>
    <definedName name="StartDate" localSheetId="26">#REF!</definedName>
    <definedName name="StartDate" localSheetId="29">#REF!</definedName>
    <definedName name="StartDate" localSheetId="31">#REF!</definedName>
    <definedName name="StartDate">#REF!</definedName>
    <definedName name="Status" localSheetId="18">"['file:///C:/Users/dleblanc/Documents/Tools/Assessment%20Tools/Vizient%20Integrated%20RFI%20Workbook%20-%20Implementation.xlsx'#$'Table of Contents'.$D$21:.$D$25]"</definedName>
    <definedName name="Status" localSheetId="26">"['file:///C:/Users/dleblanc/Documents/Tools/Assessment%20Tools/Vizient%20Integrated%20RFI%20Workbook%20-%20Implementation.xlsx'#$'Table of Contents'.$D$21:.$D$25]"</definedName>
    <definedName name="Status" localSheetId="28">#REF!</definedName>
    <definedName name="Status" localSheetId="29">"['file:///C:/Users/dleblanc/Documents/Tools/Assessment%20Tools/Vizient%20Integrated%20RFI%20Workbook%20-%20Implementation.xlsx'#$'Table of Contents'.$D$21:.$D$25]"</definedName>
    <definedName name="Status" localSheetId="31">"['file:///C:/Users/dleblanc/Documents/Tools/Assessment%20Tools/Vizient%20Integrated%20RFI%20Workbook%20-%20Implementation.xlsx'#$'Table of Contents'.$D$21:.$D$25]"</definedName>
    <definedName name="Status" localSheetId="34">#REF!</definedName>
    <definedName name="Status">#REF!</definedName>
    <definedName name="Status_Stages" localSheetId="18">"['https://healthcare.huronconsultinggroup.com/Users/ssims/Documents/2014/Froedtert/SIP/Froedtert%20SIP%20Master%20Rollup.xlsx'#$Setup_Page_HIDE_LOCK_WHEN_DONE.$S$6]"</definedName>
    <definedName name="Status_Stages" localSheetId="26">"['https://healthcare.huronconsultinggroup.com/Users/ssims/Documents/2014/Froedtert/SIP/Froedtert%20SIP%20Master%20Rollup.xlsx'#$Setup_Page_HIDE_LOCK_WHEN_DONE.$S$6]"</definedName>
    <definedName name="Status_Stages" localSheetId="29">"['https://healthcare.huronconsultinggroup.com/Users/ssims/Documents/2014/Froedtert/SIP/Froedtert%20SIP%20Master%20Rollup.xlsx'#$Setup_Page_HIDE_LOCK_WHEN_DONE.$S$6]"</definedName>
    <definedName name="Status_Stages" localSheetId="31">"['https://healthcare.huronconsultinggroup.com/Users/ssims/Documents/2014/Froedtert/SIP/Froedtert%20SIP%20Master%20Rollup.xlsx'#$Setup_Page_HIDE_LOCK_WHEN_DONE.$S$6]"</definedName>
    <definedName name="Status_Stages" localSheetId="34">#REF!</definedName>
    <definedName name="Status_Stages">#REF!</definedName>
    <definedName name="SUB" localSheetId="18">"[6]input!#ref!"</definedName>
    <definedName name="SUB" localSheetId="26">"[6]input!#ref!"</definedName>
    <definedName name="SUB" localSheetId="28">#REF!</definedName>
    <definedName name="SUB" localSheetId="29">"[6]input!#ref!"</definedName>
    <definedName name="SUB" localSheetId="31">"[6]input!#ref!"</definedName>
    <definedName name="SUB" localSheetId="34">#REF!</definedName>
    <definedName name="SUB">#REF!</definedName>
    <definedName name="Sub_Modality" localSheetId="28">#REF!</definedName>
    <definedName name="Sub_Modality" localSheetId="34">#REF!</definedName>
    <definedName name="Sub_Modality">#REF!</definedName>
    <definedName name="subgroup" localSheetId="15" hidden="1">#REF!</definedName>
    <definedName name="subgroup" localSheetId="18">#REF!</definedName>
    <definedName name="subgroup" localSheetId="22" hidden="1">#REF!</definedName>
    <definedName name="subgroup" localSheetId="24" hidden="1">#REF!</definedName>
    <definedName name="subgroup" localSheetId="25" hidden="1">#REF!</definedName>
    <definedName name="subgroup" localSheetId="26">#REF!</definedName>
    <definedName name="subgroup" localSheetId="27" hidden="1">#REF!</definedName>
    <definedName name="subgroup" localSheetId="28" hidden="1">#REF!</definedName>
    <definedName name="subgroup" localSheetId="29">#REF!</definedName>
    <definedName name="subgroup" localSheetId="31">#REF!</definedName>
    <definedName name="subgroup" hidden="1">#REF!</definedName>
    <definedName name="subgroup2" localSheetId="15" hidden="1">#REF!</definedName>
    <definedName name="subgroup2" localSheetId="18">#REF!</definedName>
    <definedName name="subgroup2" localSheetId="22" hidden="1">#REF!</definedName>
    <definedName name="subgroup2" localSheetId="24" hidden="1">#REF!</definedName>
    <definedName name="subgroup2" localSheetId="25" hidden="1">#REF!</definedName>
    <definedName name="subgroup2" localSheetId="26" hidden="1">#REF!</definedName>
    <definedName name="subgroup2" localSheetId="27" hidden="1">#REF!</definedName>
    <definedName name="subgroup2" localSheetId="28" hidden="1">#REF!</definedName>
    <definedName name="subgroup2" localSheetId="29" hidden="1">#REF!</definedName>
    <definedName name="subgroup2" localSheetId="31" hidden="1">#REF!</definedName>
    <definedName name="subgroup2" hidden="1">#REF!</definedName>
    <definedName name="sum" localSheetId="18">#REF!</definedName>
    <definedName name="sum" localSheetId="26">#REF!</definedName>
    <definedName name="sum" localSheetId="29">#REF!</definedName>
    <definedName name="sum" localSheetId="31">#REF!</definedName>
    <definedName name="sum">#REF!</definedName>
    <definedName name="SUMM_GRAPH" localSheetId="18">"'[47]hospital 1'!#ref!"</definedName>
    <definedName name="SUMM_GRAPH" localSheetId="26">"'[47]hospital 1'!#ref!"</definedName>
    <definedName name="SUMM_GRAPH" localSheetId="28">#REF!</definedName>
    <definedName name="SUMM_GRAPH" localSheetId="29">"'[47]hospital 1'!#ref!"</definedName>
    <definedName name="SUMM_GRAPH" localSheetId="31">"'[47]hospital 1'!#ref!"</definedName>
    <definedName name="SUMM_GRAPH" localSheetId="34">#REF!</definedName>
    <definedName name="SUMM_GRAPH">#REF!</definedName>
    <definedName name="t" localSheetId="13" hidden="1">{"'Blank'!$A$1:$A$2"}</definedName>
    <definedName name="t" localSheetId="15" hidden="1">{"'Blank'!$A$1:$A$2"}</definedName>
    <definedName name="t" localSheetId="17" hidden="1">{"'Blank'!$A$1:$A$2"}</definedName>
    <definedName name="t" localSheetId="18" hidden="1">{"'Blank'!$A$1:$A$2"}</definedName>
    <definedName name="t" localSheetId="21" hidden="1">{"'Blank'!$A$1:$A$2"}</definedName>
    <definedName name="t" localSheetId="22" hidden="1">{"'Blank'!$A$1:$A$2"}</definedName>
    <definedName name="t" localSheetId="24" hidden="1">{"'Blank'!$A$1:$A$2"}</definedName>
    <definedName name="t" localSheetId="25" hidden="1">{"'Blank'!$A$1:$A$2"}</definedName>
    <definedName name="t" localSheetId="26" hidden="1">{"'Blank'!$A$1:$A$2"}</definedName>
    <definedName name="t" localSheetId="27" hidden="1">{"'Blank'!$A$1:$A$2"}</definedName>
    <definedName name="t" localSheetId="28" hidden="1">{"'Blank'!$A$1:$A$2"}</definedName>
    <definedName name="t" localSheetId="29" hidden="1">{"'Blank'!$A$1:$A$2"}</definedName>
    <definedName name="t" localSheetId="31" hidden="1">{"'Blank'!$A$1:$A$2"}</definedName>
    <definedName name="t" localSheetId="34" hidden="1">{"'Blank'!$A$1:$A$2"}</definedName>
    <definedName name="t" localSheetId="3" hidden="1">{"'Blank'!$A$1:$A$2"}</definedName>
    <definedName name="t" hidden="1">{"'Blank'!$A$1:$A$2"}</definedName>
    <definedName name="table.beg.bal">#REF!</definedName>
    <definedName name="table.prior.interest">#REF!</definedName>
    <definedName name="Table_beg_bal">#REF!</definedName>
    <definedName name="Table_past_interest">#REF!</definedName>
    <definedName name="Table_prior_interest">#REF!</definedName>
    <definedName name="Table_start_date">#REF!</definedName>
    <definedName name="Table_start_pmt">#REF!</definedName>
    <definedName name="Table1b">#REF!</definedName>
    <definedName name="TableName">"Dummy"</definedName>
    <definedName name="Tabname" localSheetId="18">"['https://healthcare.huronconsultinggroup.com/Users/lvanmeter/Documents/HuronSync/Methodology/Staffing%20Tools/Target%20Validation%20File%20-%20Fixed%20and%20Variable.xlsx'#$'Summary Table'.$B$8:.$B$8]"</definedName>
    <definedName name="Tabname" localSheetId="26">"['https://healthcare.huronconsultinggroup.com/Users/lvanmeter/Documents/HuronSync/Methodology/Staffing%20Tools/Target%20Validation%20File%20-%20Fixed%20and%20Variable.xlsx'#$'Summary Table'.$B$8:.$B$8]"</definedName>
    <definedName name="Tabname" localSheetId="29">"['https://healthcare.huronconsultinggroup.com/Users/lvanmeter/Documents/HuronSync/Methodology/Staffing%20Tools/Target%20Validation%20File%20-%20Fixed%20and%20Variable.xlsx'#$'Summary Table'.$B$8:.$B$8]"</definedName>
    <definedName name="Tabname" localSheetId="31">"['https://healthcare.huronconsultinggroup.com/Users/lvanmeter/Documents/HuronSync/Methodology/Staffing%20Tools/Target%20Validation%20File%20-%20Fixed%20and%20Variable.xlsx'#$'Summary Table'.$B$8:.$B$8]"</definedName>
    <definedName name="Tabname" localSheetId="34">#REF!</definedName>
    <definedName name="Tabname">#REF!</definedName>
    <definedName name="Target_Selection" localSheetId="18">"['https://healthcare.huronconsultinggroup.com/sales/oa/int/tju/Documents/Solution%20Final%20Documents/Labor/Labor%20Analyses/Benchmarking/TJ_Benchmark_File%20with%20additional%20months%20stats.xlsx'#$'TJH Benchmarking'.$DU$1:.$EE$1]"</definedName>
    <definedName name="Target_Selection" localSheetId="26">"['https://healthcare.huronconsultinggroup.com/sales/oa/int/tju/Documents/Solution%20Final%20Documents/Labor/Labor%20Analyses/Benchmarking/TJ_Benchmark_File%20with%20additional%20months%20stats.xlsx'#$'TJH Benchmarking'.$DU$1:.$EE$1]"</definedName>
    <definedName name="Target_Selection" localSheetId="29">"['https://healthcare.huronconsultinggroup.com/sales/oa/int/tju/Documents/Solution%20Final%20Documents/Labor/Labor%20Analyses/Benchmarking/TJ_Benchmark_File%20with%20additional%20months%20stats.xlsx'#$'TJH Benchmarking'.$DU$1:.$EE$1]"</definedName>
    <definedName name="Target_Selection" localSheetId="31">"['https://healthcare.huronconsultinggroup.com/sales/oa/int/tju/Documents/Solution%20Final%20Documents/Labor/Labor%20Analyses/Benchmarking/TJ_Benchmark_File%20with%20additional%20months%20stats.xlsx'#$'TJH Benchmarking'.$DU$1:.$EE$1]"</definedName>
    <definedName name="Target_Selection" localSheetId="34">#REF!</definedName>
    <definedName name="Target_Selection">#REF!</definedName>
    <definedName name="Task_Table" localSheetId="18">#REF!</definedName>
    <definedName name="Task_Table" localSheetId="26">#REF!</definedName>
    <definedName name="Task_Table" localSheetId="28">#REF!</definedName>
    <definedName name="Task_Table" localSheetId="34">#REF!</definedName>
    <definedName name="Task_Table">#REF!</definedName>
    <definedName name="Temp_2" localSheetId="13" hidden="1">{#N/A,#N/A,FALSE,"Assessment";#N/A,#N/A,FALSE,"Staffing";#N/A,#N/A,FALSE,"Hires";#N/A,#N/A,FALSE,"Assumptions"}</definedName>
    <definedName name="Temp_2" localSheetId="15" hidden="1">{#N/A,#N/A,FALSE,"Assessment";#N/A,#N/A,FALSE,"Staffing";#N/A,#N/A,FALSE,"Hires";#N/A,#N/A,FALSE,"Assumptions"}</definedName>
    <definedName name="Temp_2" localSheetId="17" hidden="1">{#N/A,#N/A,FALSE,"Assessment";#N/A,#N/A,FALSE,"Staffing";#N/A,#N/A,FALSE,"Hires";#N/A,#N/A,FALSE,"Assumptions"}</definedName>
    <definedName name="Temp_2" localSheetId="18">"{#N/A;#N/A;FALSE;""Assessment""|#N/A;#N/A;FALSE;""Staffing""|#N/A;#N/A;FALSE;""Hires""|#N/A;#N/A;FALSE;""Assumptions""}"</definedName>
    <definedName name="Temp_2" localSheetId="21" hidden="1">{#N/A,#N/A,FALSE,"Assessment";#N/A,#N/A,FALSE,"Staffing";#N/A,#N/A,FALSE,"Hires";#N/A,#N/A,FALSE,"Assumptions"}</definedName>
    <definedName name="Temp_2" localSheetId="22" hidden="1">{#N/A,#N/A,FALSE,"Assessment";#N/A,#N/A,FALSE,"Staffing";#N/A,#N/A,FALSE,"Hires";#N/A,#N/A,FALSE,"Assumptions"}</definedName>
    <definedName name="Temp_2" localSheetId="24" hidden="1">{#N/A,#N/A,FALSE,"Assessment";#N/A,#N/A,FALSE,"Staffing";#N/A,#N/A,FALSE,"Hires";#N/A,#N/A,FALSE,"Assumptions"}</definedName>
    <definedName name="Temp_2" localSheetId="25" hidden="1">{#N/A,#N/A,FALSE,"Assessment";#N/A,#N/A,FALSE,"Staffing";#N/A,#N/A,FALSE,"Hires";#N/A,#N/A,FALSE,"Assumptions"}</definedName>
    <definedName name="Temp_2" localSheetId="26">"{#N/A;#N/A;FALSE;""Assessment""|#N/A;#N/A;FALSE;""Staffing""|#N/A;#N/A;FALSE;""Hires""|#N/A;#N/A;FALSE;""Assumptions""}"</definedName>
    <definedName name="Temp_2" localSheetId="27" hidden="1">{#N/A,#N/A,FALSE,"Assessment";#N/A,#N/A,FALSE,"Staffing";#N/A,#N/A,FALSE,"Hires";#N/A,#N/A,FALSE,"Assumptions"}</definedName>
    <definedName name="Temp_2" localSheetId="28" hidden="1">{#N/A,#N/A,FALSE,"Assessment";#N/A,#N/A,FALSE,"Staffing";#N/A,#N/A,FALSE,"Hires";#N/A,#N/A,FALSE,"Assumptions"}</definedName>
    <definedName name="Temp_2" localSheetId="29">"{#N/A;#N/A;FALSE;""Assessment""|#N/A;#N/A;FALSE;""Staffing""|#N/A;#N/A;FALSE;""Hires""|#N/A;#N/A;FALSE;""Assumptions""}"</definedName>
    <definedName name="Temp_2" localSheetId="31">"{#N/A;#N/A;FALSE;""Assessment""|#N/A;#N/A;FALSE;""Staffing""|#N/A;#N/A;FALSE;""Hires""|#N/A;#N/A;FALSE;""Assumptions""}"</definedName>
    <definedName name="Temp_2" localSheetId="34" hidden="1">{#N/A,#N/A,FALSE,"Assessment";#N/A,#N/A,FALSE,"Staffing";#N/A,#N/A,FALSE,"Hires";#N/A,#N/A,FALSE,"Assumptions"}</definedName>
    <definedName name="Temp_2" localSheetId="3" hidden="1">{#N/A,#N/A,FALSE,"Assessment";#N/A,#N/A,FALSE,"Staffing";#N/A,#N/A,FALSE,"Hires";#N/A,#N/A,FALSE,"Assumptions"}</definedName>
    <definedName name="Temp_2" hidden="1">{#N/A,#N/A,FALSE,"Assessment";#N/A,#N/A,FALSE,"Staffing";#N/A,#N/A,FALSE,"Hires";#N/A,#N/A,FALSE,"Assumptions"}</definedName>
    <definedName name="Temp_3" localSheetId="13" hidden="1">{#N/A,#N/A,FALSE,"Assessment";#N/A,#N/A,FALSE,"Staffing";#N/A,#N/A,FALSE,"Hires";#N/A,#N/A,FALSE,"Assumptions"}</definedName>
    <definedName name="Temp_3" localSheetId="15" hidden="1">{#N/A,#N/A,FALSE,"Assessment";#N/A,#N/A,FALSE,"Staffing";#N/A,#N/A,FALSE,"Hires";#N/A,#N/A,FALSE,"Assumptions"}</definedName>
    <definedName name="Temp_3" localSheetId="17" hidden="1">{#N/A,#N/A,FALSE,"Assessment";#N/A,#N/A,FALSE,"Staffing";#N/A,#N/A,FALSE,"Hires";#N/A,#N/A,FALSE,"Assumptions"}</definedName>
    <definedName name="Temp_3" localSheetId="18">"{#N/A;#N/A;FALSE;""Assessment""|#N/A;#N/A;FALSE;""Staffing""|#N/A;#N/A;FALSE;""Hires""|#N/A;#N/A;FALSE;""Assumptions""}"</definedName>
    <definedName name="Temp_3" localSheetId="21" hidden="1">{#N/A,#N/A,FALSE,"Assessment";#N/A,#N/A,FALSE,"Staffing";#N/A,#N/A,FALSE,"Hires";#N/A,#N/A,FALSE,"Assumptions"}</definedName>
    <definedName name="Temp_3" localSheetId="22" hidden="1">{#N/A,#N/A,FALSE,"Assessment";#N/A,#N/A,FALSE,"Staffing";#N/A,#N/A,FALSE,"Hires";#N/A,#N/A,FALSE,"Assumptions"}</definedName>
    <definedName name="Temp_3" localSheetId="24" hidden="1">{#N/A,#N/A,FALSE,"Assessment";#N/A,#N/A,FALSE,"Staffing";#N/A,#N/A,FALSE,"Hires";#N/A,#N/A,FALSE,"Assumptions"}</definedName>
    <definedName name="Temp_3" localSheetId="25" hidden="1">{#N/A,#N/A,FALSE,"Assessment";#N/A,#N/A,FALSE,"Staffing";#N/A,#N/A,FALSE,"Hires";#N/A,#N/A,FALSE,"Assumptions"}</definedName>
    <definedName name="Temp_3" localSheetId="26">"{#N/A;#N/A;FALSE;""Assessment""|#N/A;#N/A;FALSE;""Staffing""|#N/A;#N/A;FALSE;""Hires""|#N/A;#N/A;FALSE;""Assumptions""}"</definedName>
    <definedName name="Temp_3" localSheetId="27" hidden="1">{#N/A,#N/A,FALSE,"Assessment";#N/A,#N/A,FALSE,"Staffing";#N/A,#N/A,FALSE,"Hires";#N/A,#N/A,FALSE,"Assumptions"}</definedName>
    <definedName name="Temp_3" localSheetId="28" hidden="1">{#N/A,#N/A,FALSE,"Assessment";#N/A,#N/A,FALSE,"Staffing";#N/A,#N/A,FALSE,"Hires";#N/A,#N/A,FALSE,"Assumptions"}</definedName>
    <definedName name="Temp_3" localSheetId="29">"{#N/A;#N/A;FALSE;""Assessment""|#N/A;#N/A;FALSE;""Staffing""|#N/A;#N/A;FALSE;""Hires""|#N/A;#N/A;FALSE;""Assumptions""}"</definedName>
    <definedName name="Temp_3" localSheetId="31">"{#N/A;#N/A;FALSE;""Assessment""|#N/A;#N/A;FALSE;""Staffing""|#N/A;#N/A;FALSE;""Hires""|#N/A;#N/A;FALSE;""Assumptions""}"</definedName>
    <definedName name="Temp_3" localSheetId="34" hidden="1">{#N/A,#N/A,FALSE,"Assessment";#N/A,#N/A,FALSE,"Staffing";#N/A,#N/A,FALSE,"Hires";#N/A,#N/A,FALSE,"Assumptions"}</definedName>
    <definedName name="Temp_3" localSheetId="3" hidden="1">{#N/A,#N/A,FALSE,"Assessment";#N/A,#N/A,FALSE,"Staffing";#N/A,#N/A,FALSE,"Hires";#N/A,#N/A,FALSE,"Assumptions"}</definedName>
    <definedName name="Temp_3" hidden="1">{#N/A,#N/A,FALSE,"Assessment";#N/A,#N/A,FALSE,"Staffing";#N/A,#N/A,FALSE,"Hires";#N/A,#N/A,FALSE,"Assumptions"}</definedName>
    <definedName name="Term_in_years">#REF!</definedName>
    <definedName name="Test" localSheetId="18">"[49]op!#ref!"</definedName>
    <definedName name="Test" localSheetId="25" hidden="1">#REF!</definedName>
    <definedName name="Test" localSheetId="26">"[49]op!#ref!"</definedName>
    <definedName name="Test" localSheetId="28" hidden="1">#REF!</definedName>
    <definedName name="Test" localSheetId="29">"[49]op!#ref!"</definedName>
    <definedName name="Test" localSheetId="31">"[49]op!#ref!"</definedName>
    <definedName name="Test" localSheetId="34" hidden="1">#REF!</definedName>
    <definedName name="Test" hidden="1">#REF!</definedName>
    <definedName name="TEST0" localSheetId="18">#REF!</definedName>
    <definedName name="TEST0" localSheetId="26">#REF!</definedName>
    <definedName name="TEST0" localSheetId="29">#REF!</definedName>
    <definedName name="TEST0" localSheetId="31">#REF!</definedName>
    <definedName name="TEST0">#REF!</definedName>
    <definedName name="TESTHKEY" localSheetId="18">#REF!</definedName>
    <definedName name="TESTHKEY" localSheetId="26">#REF!</definedName>
    <definedName name="TESTHKEY" localSheetId="29">#REF!</definedName>
    <definedName name="TESTHKEY" localSheetId="31">#REF!</definedName>
    <definedName name="TESTHKEY">#REF!</definedName>
    <definedName name="TESTKEYS" localSheetId="18">#REF!</definedName>
    <definedName name="TESTKEYS" localSheetId="26">#REF!</definedName>
    <definedName name="TESTKEYS" localSheetId="29">#REF!</definedName>
    <definedName name="TESTKEYS" localSheetId="31">#REF!</definedName>
    <definedName name="TESTKEYS">#REF!</definedName>
    <definedName name="TESTVKEY">#REF!</definedName>
    <definedName name="THG_Data" localSheetId="18">#REF!</definedName>
    <definedName name="THG_Data">#REF!</definedName>
    <definedName name="THGDATA" localSheetId="18">#REF!</definedName>
    <definedName name="THGDATA">#REF!</definedName>
    <definedName name="Time" localSheetId="18">"['file:///D:/CORPFIN/~BY%20TOPIC%20-%20CURRENT/ManAccs06/P2%202006/Flash/Flash%20-%20V4.0%20-%202005-12-21%20ADS%20PB%20V6%20reformat.xls'#$'Cover Page - New'.$N$40]"</definedName>
    <definedName name="Time" localSheetId="26">"['file:///D:/CORPFIN/~BY%20TOPIC%20-%20CURRENT/ManAccs06/P2%202006/Flash/Flash%20-%20V4.0%20-%202005-12-21%20ADS%20PB%20V6%20reformat.xls'#$'Cover Page - New'.$N$40]"</definedName>
    <definedName name="Time" localSheetId="29">"['file:///D:/CORPFIN/~BY%20TOPIC%20-%20CURRENT/ManAccs06/P2%202006/Flash/Flash%20-%20V4.0%20-%202005-12-21%20ADS%20PB%20V6%20reformat.xls'#$'Cover Page - New'.$N$40]"</definedName>
    <definedName name="Time" localSheetId="31">"['file:///D:/CORPFIN/~BY%20TOPIC%20-%20CURRENT/ManAccs06/P2%202006/Flash/Flash%20-%20V4.0%20-%202005-12-21%20ADS%20PB%20V6%20reformat.xls'#$'Cover Page - New'.$N$40]"</definedName>
    <definedName name="Time" localSheetId="34">#REF!</definedName>
    <definedName name="Time">#REF!</definedName>
    <definedName name="TITLE1" localSheetId="18">#REF!</definedName>
    <definedName name="TITLE1" localSheetId="26">#REF!</definedName>
    <definedName name="TITLE1" localSheetId="29">#REF!</definedName>
    <definedName name="TITLE1" localSheetId="31">#REF!</definedName>
    <definedName name="TITLE1">#REF!</definedName>
    <definedName name="TITLE2" localSheetId="18">#REF!</definedName>
    <definedName name="TITLE2" localSheetId="26">#REF!</definedName>
    <definedName name="TITLE2" localSheetId="29">#REF!</definedName>
    <definedName name="TITLE2" localSheetId="31">#REF!</definedName>
    <definedName name="TITLE2">#REF!</definedName>
    <definedName name="TITLE3" localSheetId="18">#REF!</definedName>
    <definedName name="TITLE3" localSheetId="26">#REF!</definedName>
    <definedName name="TITLE3" localSheetId="29">#REF!</definedName>
    <definedName name="TITLE3" localSheetId="31">#REF!</definedName>
    <definedName name="TITLE3">#REF!</definedName>
    <definedName name="TITLE4">#REF!</definedName>
    <definedName name="TITLE5" localSheetId="18">"['file:///D:/Documents%20and%20Settings/helgel01/Local%20Settings/Temporary%20Internet%20Files/OLK62/CAN_FINA/Board%20Presentations/FY%202005/011205/1Q%20Forecast%20-%20KPI''s.xls'#$KPI.$B$39:.$B$39]"</definedName>
    <definedName name="TITLE5" localSheetId="26">"['file:///D:/Documents%20and%20Settings/helgel01/Local%20Settings/Temporary%20Internet%20Files/OLK62/CAN_FINA/Board%20Presentations/FY%202005/011205/1Q%20Forecast%20-%20KPI''s.xls'#$KPI.$B$39:.$B$39]"</definedName>
    <definedName name="TITLE5" localSheetId="29">"['file:///D:/Documents%20and%20Settings/helgel01/Local%20Settings/Temporary%20Internet%20Files/OLK62/CAN_FINA/Board%20Presentations/FY%202005/011205/1Q%20Forecast%20-%20KPI''s.xls'#$KPI.$B$39:.$B$39]"</definedName>
    <definedName name="TITLE5" localSheetId="31">"['file:///D:/Documents%20and%20Settings/helgel01/Local%20Settings/Temporary%20Internet%20Files/OLK62/CAN_FINA/Board%20Presentations/FY%202005/011205/1Q%20Forecast%20-%20KPI''s.xls'#$KPI.$B$39:.$B$39]"</definedName>
    <definedName name="TITLE5" localSheetId="34">#REF!</definedName>
    <definedName name="TITLE5">#REF!</definedName>
    <definedName name="TITLE6" localSheetId="18">#REF!</definedName>
    <definedName name="TITLE6" localSheetId="26">#REF!</definedName>
    <definedName name="TITLE6" localSheetId="29">#REF!</definedName>
    <definedName name="TITLE6" localSheetId="31">#REF!</definedName>
    <definedName name="TITLE6">#REF!</definedName>
    <definedName name="TITLE7" localSheetId="18">#REF!</definedName>
    <definedName name="TITLE7" localSheetId="26">#REF!</definedName>
    <definedName name="TITLE7" localSheetId="29">#REF!</definedName>
    <definedName name="TITLE7" localSheetId="31">#REF!</definedName>
    <definedName name="TITLE7">#REF!</definedName>
    <definedName name="Today" localSheetId="18">"['https://healthcare.huronconsultinggroup.com/Documents%20and%20Settings/jbiestek/My%20Documents/WakeMed/Tracker/WakeMed%20Tracker%20(from%20CAMC%20Tracker)%20v12.17.4.xls'#$'Workgroup Status'.$M$2]"</definedName>
    <definedName name="Today" localSheetId="26">"['https://healthcare.huronconsultinggroup.com/Documents%20and%20Settings/jbiestek/My%20Documents/WakeMed/Tracker/WakeMed%20Tracker%20(from%20CAMC%20Tracker)%20v12.17.4.xls'#$'Workgroup Status'.$M$2]"</definedName>
    <definedName name="Today" localSheetId="29">"['https://healthcare.huronconsultinggroup.com/Documents%20and%20Settings/jbiestek/My%20Documents/WakeMed/Tracker/WakeMed%20Tracker%20(from%20CAMC%20Tracker)%20v12.17.4.xls'#$'Workgroup Status'.$M$2]"</definedName>
    <definedName name="Today" localSheetId="31">"['https://healthcare.huronconsultinggroup.com/Documents%20and%20Settings/jbiestek/My%20Documents/WakeMed/Tracker/WakeMed%20Tracker%20(from%20CAMC%20Tracker)%20v12.17.4.xls'#$'Workgroup Status'.$M$2]"</definedName>
    <definedName name="Today" localSheetId="34">#REF!</definedName>
    <definedName name="Today">#REF!</definedName>
    <definedName name="TOPSUMM" localSheetId="18">#REF!</definedName>
    <definedName name="TOPSUMM" localSheetId="26">#REF!</definedName>
    <definedName name="TOPSUMM" localSheetId="29">#REF!</definedName>
    <definedName name="TOPSUMM" localSheetId="31">#REF!</definedName>
    <definedName name="TOPSUMM">#REF!</definedName>
    <definedName name="TOT_ACT" localSheetId="18">#REF!</definedName>
    <definedName name="TOT_ACT" localSheetId="26">#REF!</definedName>
    <definedName name="TOT_ACT" localSheetId="29">#REF!</definedName>
    <definedName name="TOT_ACT" localSheetId="31">#REF!</definedName>
    <definedName name="TOT_ACT">#REF!</definedName>
    <definedName name="TOT_PLAN" localSheetId="18">#REF!</definedName>
    <definedName name="TOT_PLAN" localSheetId="26">#REF!</definedName>
    <definedName name="TOT_PLAN" localSheetId="29">#REF!</definedName>
    <definedName name="TOT_PLAN" localSheetId="31">#REF!</definedName>
    <definedName name="TOT_PLAN">#REF!</definedName>
    <definedName name="TOT_PRIOR" localSheetId="18">"[28]actuals!#ref!"</definedName>
    <definedName name="TOT_PRIOR" localSheetId="26">"[28]actuals!#ref!"</definedName>
    <definedName name="TOT_PRIOR" localSheetId="28">#REF!</definedName>
    <definedName name="TOT_PRIOR" localSheetId="29">"[28]actuals!#ref!"</definedName>
    <definedName name="TOT_PRIOR" localSheetId="31">"[28]actuals!#ref!"</definedName>
    <definedName name="TOT_PRIOR" localSheetId="34">#REF!</definedName>
    <definedName name="TOT_PRIOR">#REF!</definedName>
    <definedName name="Total_payments" localSheetId="15">Payments_per_year*Term_in_years</definedName>
    <definedName name="Total_payments" localSheetId="26">Payments_per_year*Term_in_years</definedName>
    <definedName name="Total_payments" localSheetId="28">Payments_per_year*Term_in_years</definedName>
    <definedName name="Total_payments" localSheetId="34">Payments_per_year*Term_in_years</definedName>
    <definedName name="Total_payments">Payments_per_year*Term_in_years</definedName>
    <definedName name="total_tubes_expected" localSheetId="26">#REF!</definedName>
    <definedName name="total_tubes_expected" localSheetId="28">#REF!</definedName>
    <definedName name="total_tubes_expected" localSheetId="34">#REF!</definedName>
    <definedName name="total_tubes_expected">#REF!</definedName>
    <definedName name="Tracking" localSheetId="18">"['https://healthcare.huronconsultinggroup.com/Documents%20and%20Settings/jbiestek/My%20Documents/WakeMed/WakeMed%20Tracker%20(from%20CAMC%20Tracker)%20v7.1.xls'#$Initiatives.$F$1]"</definedName>
    <definedName name="Tracking" localSheetId="26">"['https://healthcare.huronconsultinggroup.com/Documents%20and%20Settings/jbiestek/My%20Documents/WakeMed/WakeMed%20Tracker%20(from%20CAMC%20Tracker)%20v7.1.xls'#$Initiatives.$F$1]"</definedName>
    <definedName name="Tracking" localSheetId="29">"['https://healthcare.huronconsultinggroup.com/Documents%20and%20Settings/jbiestek/My%20Documents/WakeMed/WakeMed%20Tracker%20(from%20CAMC%20Tracker)%20v7.1.xls'#$Initiatives.$F$1]"</definedName>
    <definedName name="Tracking" localSheetId="31">"['https://healthcare.huronconsultinggroup.com/Documents%20and%20Settings/jbiestek/My%20Documents/WakeMed/WakeMed%20Tracker%20(from%20CAMC%20Tracker)%20v7.1.xls'#$Initiatives.$F$1]"</definedName>
    <definedName name="Tracking" localSheetId="34">#REF!</definedName>
    <definedName name="Tracking">#REF!</definedName>
    <definedName name="trrttwte" localSheetId="13" hidden="1">{#N/A,#N/A,TRUE,"AB_Vertrag";#N/A,#N/A,TRUE,"AB_BWL"}</definedName>
    <definedName name="trrttwte" localSheetId="15" hidden="1">{#N/A,#N/A,TRUE,"AB_Vertrag";#N/A,#N/A,TRUE,"AB_BWL"}</definedName>
    <definedName name="trrttwte" localSheetId="18">"{#N/A;#N/A;TRUE;""AB_Vertrag""|#N/A;#N/A;TRUE;""AB_BWL""}"</definedName>
    <definedName name="trrttwte" localSheetId="21" hidden="1">{#N/A,#N/A,TRUE,"AB_Vertrag";#N/A,#N/A,TRUE,"AB_BWL"}</definedName>
    <definedName name="trrttwte" localSheetId="22" hidden="1">{#N/A,#N/A,TRUE,"AB_Vertrag";#N/A,#N/A,TRUE,"AB_BWL"}</definedName>
    <definedName name="trrttwte" localSheetId="24" hidden="1">{#N/A,#N/A,TRUE,"AB_Vertrag";#N/A,#N/A,TRUE,"AB_BWL"}</definedName>
    <definedName name="trrttwte" localSheetId="25" hidden="1">{#N/A,#N/A,TRUE,"AB_Vertrag";#N/A,#N/A,TRUE,"AB_BWL"}</definedName>
    <definedName name="trrttwte" localSheetId="26">"{#N/A;#N/A;TRUE;""AB_Vertrag""|#N/A;#N/A;TRUE;""AB_BWL""}"</definedName>
    <definedName name="trrttwte" localSheetId="27" hidden="1">{#N/A,#N/A,TRUE,"AB_Vertrag";#N/A,#N/A,TRUE,"AB_BWL"}</definedName>
    <definedName name="trrttwte" localSheetId="28" hidden="1">{#N/A,#N/A,TRUE,"AB_Vertrag";#N/A,#N/A,TRUE,"AB_BWL"}</definedName>
    <definedName name="trrttwte" localSheetId="29">"{#N/A;#N/A;TRUE;""AB_Vertrag""|#N/A;#N/A;TRUE;""AB_BWL""}"</definedName>
    <definedName name="trrttwte" localSheetId="31">"{#N/A;#N/A;TRUE;""AB_Vertrag""|#N/A;#N/A;TRUE;""AB_BWL""}"</definedName>
    <definedName name="trrttwte" localSheetId="34" hidden="1">{#N/A,#N/A,TRUE,"AB_Vertrag";#N/A,#N/A,TRUE,"AB_BWL"}</definedName>
    <definedName name="trrttwte" localSheetId="3" hidden="1">{#N/A,#N/A,TRUE,"AB_Vertrag";#N/A,#N/A,TRUE,"AB_BWL"}</definedName>
    <definedName name="trrttwte" hidden="1">{#N/A,#N/A,TRUE,"AB_Vertrag";#N/A,#N/A,TRUE,"AB_BWL"}</definedName>
    <definedName name="truyryryu" localSheetId="13" hidden="1">{#N/A,#N/A,TRUE,"AB_Vertrag";#N/A,#N/A,TRUE,"AB_BWL"}</definedName>
    <definedName name="truyryryu" localSheetId="15" hidden="1">{#N/A,#N/A,TRUE,"AB_Vertrag";#N/A,#N/A,TRUE,"AB_BWL"}</definedName>
    <definedName name="truyryryu" localSheetId="18">"{#N/A;#N/A;TRUE;""AB_Vertrag""|#N/A;#N/A;TRUE;""AB_BWL""}"</definedName>
    <definedName name="truyryryu" localSheetId="21" hidden="1">{#N/A,#N/A,TRUE,"AB_Vertrag";#N/A,#N/A,TRUE,"AB_BWL"}</definedName>
    <definedName name="truyryryu" localSheetId="22" hidden="1">{#N/A,#N/A,TRUE,"AB_Vertrag";#N/A,#N/A,TRUE,"AB_BWL"}</definedName>
    <definedName name="truyryryu" localSheetId="24" hidden="1">{#N/A,#N/A,TRUE,"AB_Vertrag";#N/A,#N/A,TRUE,"AB_BWL"}</definedName>
    <definedName name="truyryryu" localSheetId="25" hidden="1">{#N/A,#N/A,TRUE,"AB_Vertrag";#N/A,#N/A,TRUE,"AB_BWL"}</definedName>
    <definedName name="truyryryu" localSheetId="26">"{#N/A;#N/A;TRUE;""AB_Vertrag""|#N/A;#N/A;TRUE;""AB_BWL""}"</definedName>
    <definedName name="truyryryu" localSheetId="27" hidden="1">{#N/A,#N/A,TRUE,"AB_Vertrag";#N/A,#N/A,TRUE,"AB_BWL"}</definedName>
    <definedName name="truyryryu" localSheetId="28" hidden="1">{#N/A,#N/A,TRUE,"AB_Vertrag";#N/A,#N/A,TRUE,"AB_BWL"}</definedName>
    <definedName name="truyryryu" localSheetId="29">"{#N/A;#N/A;TRUE;""AB_Vertrag""|#N/A;#N/A;TRUE;""AB_BWL""}"</definedName>
    <definedName name="truyryryu" localSheetId="31">"{#N/A;#N/A;TRUE;""AB_Vertrag""|#N/A;#N/A;TRUE;""AB_BWL""}"</definedName>
    <definedName name="truyryryu" localSheetId="34" hidden="1">{#N/A,#N/A,TRUE,"AB_Vertrag";#N/A,#N/A,TRUE,"AB_BWL"}</definedName>
    <definedName name="truyryryu" localSheetId="3" hidden="1">{#N/A,#N/A,TRUE,"AB_Vertrag";#N/A,#N/A,TRUE,"AB_BWL"}</definedName>
    <definedName name="truyryryu" hidden="1">{#N/A,#N/A,TRUE,"AB_Vertrag";#N/A,#N/A,TRUE,"AB_BWL"}</definedName>
    <definedName name="tryrtyt" localSheetId="13" hidden="1">{#N/A,#N/A,TRUE,"AB_Vertrag";#N/A,#N/A,TRUE,"AB_BWL"}</definedName>
    <definedName name="tryrtyt" localSheetId="15" hidden="1">{#N/A,#N/A,TRUE,"AB_Vertrag";#N/A,#N/A,TRUE,"AB_BWL"}</definedName>
    <definedName name="tryrtyt" localSheetId="18">"{#N/A;#N/A;TRUE;""AB_Vertrag""|#N/A;#N/A;TRUE;""AB_BWL""}"</definedName>
    <definedName name="tryrtyt" localSheetId="21" hidden="1">{#N/A,#N/A,TRUE,"AB_Vertrag";#N/A,#N/A,TRUE,"AB_BWL"}</definedName>
    <definedName name="tryrtyt" localSheetId="22" hidden="1">{#N/A,#N/A,TRUE,"AB_Vertrag";#N/A,#N/A,TRUE,"AB_BWL"}</definedName>
    <definedName name="tryrtyt" localSheetId="24" hidden="1">{#N/A,#N/A,TRUE,"AB_Vertrag";#N/A,#N/A,TRUE,"AB_BWL"}</definedName>
    <definedName name="tryrtyt" localSheetId="25" hidden="1">{#N/A,#N/A,TRUE,"AB_Vertrag";#N/A,#N/A,TRUE,"AB_BWL"}</definedName>
    <definedName name="tryrtyt" localSheetId="26">"{#N/A;#N/A;TRUE;""AB_Vertrag""|#N/A;#N/A;TRUE;""AB_BWL""}"</definedName>
    <definedName name="tryrtyt" localSheetId="27" hidden="1">{#N/A,#N/A,TRUE,"AB_Vertrag";#N/A,#N/A,TRUE,"AB_BWL"}</definedName>
    <definedName name="tryrtyt" localSheetId="28" hidden="1">{#N/A,#N/A,TRUE,"AB_Vertrag";#N/A,#N/A,TRUE,"AB_BWL"}</definedName>
    <definedName name="tryrtyt" localSheetId="29">"{#N/A;#N/A;TRUE;""AB_Vertrag""|#N/A;#N/A;TRUE;""AB_BWL""}"</definedName>
    <definedName name="tryrtyt" localSheetId="31">"{#N/A;#N/A;TRUE;""AB_Vertrag""|#N/A;#N/A;TRUE;""AB_BWL""}"</definedName>
    <definedName name="tryrtyt" localSheetId="34" hidden="1">{#N/A,#N/A,TRUE,"AB_Vertrag";#N/A,#N/A,TRUE,"AB_BWL"}</definedName>
    <definedName name="tryrtyt" localSheetId="3" hidden="1">{#N/A,#N/A,TRUE,"AB_Vertrag";#N/A,#N/A,TRUE,"AB_BWL"}</definedName>
    <definedName name="tryrtyt" hidden="1">{#N/A,#N/A,TRUE,"AB_Vertrag";#N/A,#N/A,TRUE,"AB_BWL"}</definedName>
    <definedName name="tt" localSheetId="13" hidden="1">{#N/A,#N/A,TRUE,"AB_Vertrag";#N/A,#N/A,TRUE,"AB_BWL"}</definedName>
    <definedName name="tt" localSheetId="15" hidden="1">{#N/A,#N/A,TRUE,"AB_Vertrag";#N/A,#N/A,TRUE,"AB_BWL"}</definedName>
    <definedName name="tt" localSheetId="18">"{#N/A;#N/A;TRUE;""AB_Vertrag""|#N/A;#N/A;TRUE;""AB_BWL""}"</definedName>
    <definedName name="tt" localSheetId="21" hidden="1">{#N/A,#N/A,TRUE,"AB_Vertrag";#N/A,#N/A,TRUE,"AB_BWL"}</definedName>
    <definedName name="tt" localSheetId="22" hidden="1">{#N/A,#N/A,TRUE,"AB_Vertrag";#N/A,#N/A,TRUE,"AB_BWL"}</definedName>
    <definedName name="tt" localSheetId="24" hidden="1">{#N/A,#N/A,TRUE,"AB_Vertrag";#N/A,#N/A,TRUE,"AB_BWL"}</definedName>
    <definedName name="tt" localSheetId="25" hidden="1">{#N/A,#N/A,TRUE,"AB_Vertrag";#N/A,#N/A,TRUE,"AB_BWL"}</definedName>
    <definedName name="tt" localSheetId="26">"{#N/A;#N/A;TRUE;""AB_Vertrag""|#N/A;#N/A;TRUE;""AB_BWL""}"</definedName>
    <definedName name="tt" localSheetId="27" hidden="1">{#N/A,#N/A,TRUE,"AB_Vertrag";#N/A,#N/A,TRUE,"AB_BWL"}</definedName>
    <definedName name="tt" localSheetId="28" hidden="1">{#N/A,#N/A,TRUE,"AB_Vertrag";#N/A,#N/A,TRUE,"AB_BWL"}</definedName>
    <definedName name="tt" localSheetId="29">"{#N/A;#N/A;TRUE;""AB_Vertrag""|#N/A;#N/A;TRUE;""AB_BWL""}"</definedName>
    <definedName name="tt" localSheetId="31">"{#N/A;#N/A;TRUE;""AB_Vertrag""|#N/A;#N/A;TRUE;""AB_BWL""}"</definedName>
    <definedName name="tt" localSheetId="34" hidden="1">{#N/A,#N/A,TRUE,"AB_Vertrag";#N/A,#N/A,TRUE,"AB_BWL"}</definedName>
    <definedName name="tt" localSheetId="3" hidden="1">{#N/A,#N/A,TRUE,"AB_Vertrag";#N/A,#N/A,TRUE,"AB_BWL"}</definedName>
    <definedName name="tt" hidden="1">{#N/A,#N/A,TRUE,"AB_Vertrag";#N/A,#N/A,TRUE,"AB_BWL"}</definedName>
    <definedName name="tuhtdyryr" localSheetId="13" hidden="1">{#N/A,#N/A,TRUE,"AB_Vertrag";#N/A,#N/A,TRUE,"AB_BWL"}</definedName>
    <definedName name="tuhtdyryr" localSheetId="15" hidden="1">{#N/A,#N/A,TRUE,"AB_Vertrag";#N/A,#N/A,TRUE,"AB_BWL"}</definedName>
    <definedName name="tuhtdyryr" localSheetId="18">"{#N/A;#N/A;TRUE;""AB_Vertrag""|#N/A;#N/A;TRUE;""AB_BWL""}"</definedName>
    <definedName name="tuhtdyryr" localSheetId="21" hidden="1">{#N/A,#N/A,TRUE,"AB_Vertrag";#N/A,#N/A,TRUE,"AB_BWL"}</definedName>
    <definedName name="tuhtdyryr" localSheetId="22" hidden="1">{#N/A,#N/A,TRUE,"AB_Vertrag";#N/A,#N/A,TRUE,"AB_BWL"}</definedName>
    <definedName name="tuhtdyryr" localSheetId="24" hidden="1">{#N/A,#N/A,TRUE,"AB_Vertrag";#N/A,#N/A,TRUE,"AB_BWL"}</definedName>
    <definedName name="tuhtdyryr" localSheetId="25" hidden="1">{#N/A,#N/A,TRUE,"AB_Vertrag";#N/A,#N/A,TRUE,"AB_BWL"}</definedName>
    <definedName name="tuhtdyryr" localSheetId="26">"{#N/A;#N/A;TRUE;""AB_Vertrag""|#N/A;#N/A;TRUE;""AB_BWL""}"</definedName>
    <definedName name="tuhtdyryr" localSheetId="27" hidden="1">{#N/A,#N/A,TRUE,"AB_Vertrag";#N/A,#N/A,TRUE,"AB_BWL"}</definedName>
    <definedName name="tuhtdyryr" localSheetId="28" hidden="1">{#N/A,#N/A,TRUE,"AB_Vertrag";#N/A,#N/A,TRUE,"AB_BWL"}</definedName>
    <definedName name="tuhtdyryr" localSheetId="29">"{#N/A;#N/A;TRUE;""AB_Vertrag""|#N/A;#N/A;TRUE;""AB_BWL""}"</definedName>
    <definedName name="tuhtdyryr" localSheetId="31">"{#N/A;#N/A;TRUE;""AB_Vertrag""|#N/A;#N/A;TRUE;""AB_BWL""}"</definedName>
    <definedName name="tuhtdyryr" localSheetId="34" hidden="1">{#N/A,#N/A,TRUE,"AB_Vertrag";#N/A,#N/A,TRUE,"AB_BWL"}</definedName>
    <definedName name="tuhtdyryr" localSheetId="3" hidden="1">{#N/A,#N/A,TRUE,"AB_Vertrag";#N/A,#N/A,TRUE,"AB_BWL"}</definedName>
    <definedName name="tuhtdyryr" hidden="1">{#N/A,#N/A,TRUE,"AB_Vertrag";#N/A,#N/A,TRUE,"AB_BWL"}</definedName>
    <definedName name="TURNOVER" localSheetId="18">"['file:///D:/ManAccs05/QF1/Todo%20report.xls'#$'Data Turnover'.$A$9:.$I$113]"</definedName>
    <definedName name="TURNOVER" localSheetId="26">"['file:///D:/ManAccs05/QF1/Todo%20report.xls'#$'Data Turnover'.$A$9:.$I$113]"</definedName>
    <definedName name="TURNOVER" localSheetId="29">"['file:///D:/ManAccs05/QF1/Todo%20report.xls'#$'Data Turnover'.$A$9:.$I$113]"</definedName>
    <definedName name="TURNOVER" localSheetId="31">"['file:///D:/ManAccs05/QF1/Todo%20report.xls'#$'Data Turnover'.$A$9:.$I$113]"</definedName>
    <definedName name="TURNOVER" localSheetId="34">#REF!</definedName>
    <definedName name="TURNOVER">#REF!</definedName>
    <definedName name="Turnover_page" localSheetId="18">#REF!</definedName>
    <definedName name="Turnover_page" localSheetId="26">#REF!</definedName>
    <definedName name="Turnover_page" localSheetId="29">#REF!</definedName>
    <definedName name="Turnover_page" localSheetId="31">#REF!</definedName>
    <definedName name="Turnover_page">#REF!</definedName>
    <definedName name="tytyrytyrr" localSheetId="13"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15"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18"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1"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2"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4"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5"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6"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7"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8"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29"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31"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34"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localSheetId="3" hidden="1">{#N/A,#N/A,TRUE,"Basisdaten";#N/A,#N/A,TRUE,"Betriebsrestaurant";#N/A,#N/A,TRUE,"Zwischenverpflegung";#N/A,#N/A,TRUE,"Automaten";#N/A,#N/A,TRUE,"Etagenservice";#N/A,#N/A,TRUE,"Gästebereich";#N/A,#N/A,TRUE,"Kst_1";#N/A,#N/A,TRUE,"Sonderveranstaltungen";#N/A,#N/A,TRUE,"Kst_2";#N/A,#N/A,TRUE,"Kst_3";#N/A,#N/A,TRUE,"Kst_4";#N/A,#N/A,TRUE,"Kst_5";#N/A,#N/A,TRUE,"Namen"}</definedName>
    <definedName name="tytyrytyrr" hidden="1">{#N/A,#N/A,TRUE,"Basisdaten";#N/A,#N/A,TRUE,"Betriebsrestaurant";#N/A,#N/A,TRUE,"Zwischenverpflegung";#N/A,#N/A,TRUE,"Automaten";#N/A,#N/A,TRUE,"Etagenservice";#N/A,#N/A,TRUE,"Gästebereich";#N/A,#N/A,TRUE,"Kst_1";#N/A,#N/A,TRUE,"Sonderveranstaltungen";#N/A,#N/A,TRUE,"Kst_2";#N/A,#N/A,TRUE,"Kst_3";#N/A,#N/A,TRUE,"Kst_4";#N/A,#N/A,TRUE,"Kst_5";#N/A,#N/A,TRUE,"Namen"}</definedName>
    <definedName name="ujytyutrrtre" localSheetId="13" hidden="1">{#N/A,#N/A,TRUE,"AB_Vertrag";#N/A,#N/A,TRUE,"AB_BWL"}</definedName>
    <definedName name="ujytyutrrtre" localSheetId="15" hidden="1">{#N/A,#N/A,TRUE,"AB_Vertrag";#N/A,#N/A,TRUE,"AB_BWL"}</definedName>
    <definedName name="ujytyutrrtre" localSheetId="18">"{#N/A;#N/A;TRUE;""AB_Vertrag""|#N/A;#N/A;TRUE;""AB_BWL""}"</definedName>
    <definedName name="ujytyutrrtre" localSheetId="21" hidden="1">{#N/A,#N/A,TRUE,"AB_Vertrag";#N/A,#N/A,TRUE,"AB_BWL"}</definedName>
    <definedName name="ujytyutrrtre" localSheetId="22" hidden="1">{#N/A,#N/A,TRUE,"AB_Vertrag";#N/A,#N/A,TRUE,"AB_BWL"}</definedName>
    <definedName name="ujytyutrrtre" localSheetId="24" hidden="1">{#N/A,#N/A,TRUE,"AB_Vertrag";#N/A,#N/A,TRUE,"AB_BWL"}</definedName>
    <definedName name="ujytyutrrtre" localSheetId="25" hidden="1">{#N/A,#N/A,TRUE,"AB_Vertrag";#N/A,#N/A,TRUE,"AB_BWL"}</definedName>
    <definedName name="ujytyutrrtre" localSheetId="26">"{#N/A;#N/A;TRUE;""AB_Vertrag""|#N/A;#N/A;TRUE;""AB_BWL""}"</definedName>
    <definedName name="ujytyutrrtre" localSheetId="27" hidden="1">{#N/A,#N/A,TRUE,"AB_Vertrag";#N/A,#N/A,TRUE,"AB_BWL"}</definedName>
    <definedName name="ujytyutrrtre" localSheetId="28" hidden="1">{#N/A,#N/A,TRUE,"AB_Vertrag";#N/A,#N/A,TRUE,"AB_BWL"}</definedName>
    <definedName name="ujytyutrrtre" localSheetId="29">"{#N/A;#N/A;TRUE;""AB_Vertrag""|#N/A;#N/A;TRUE;""AB_BWL""}"</definedName>
    <definedName name="ujytyutrrtre" localSheetId="31">"{#N/A;#N/A;TRUE;""AB_Vertrag""|#N/A;#N/A;TRUE;""AB_BWL""}"</definedName>
    <definedName name="ujytyutrrtre" localSheetId="34" hidden="1">{#N/A,#N/A,TRUE,"AB_Vertrag";#N/A,#N/A,TRUE,"AB_BWL"}</definedName>
    <definedName name="ujytyutrrtre" localSheetId="3" hidden="1">{#N/A,#N/A,TRUE,"AB_Vertrag";#N/A,#N/A,TRUE,"AB_BWL"}</definedName>
    <definedName name="ujytyutrrtre" hidden="1">{#N/A,#N/A,TRUE,"AB_Vertrag";#N/A,#N/A,TRUE,"AB_BWL"}</definedName>
    <definedName name="ukkuyiytuy5" localSheetId="13" hidden="1">{#N/A,#N/A,TRUE,"AB_Vertrag";#N/A,#N/A,TRUE,"AB_BWL"}</definedName>
    <definedName name="ukkuyiytuy5" localSheetId="15" hidden="1">{#N/A,#N/A,TRUE,"AB_Vertrag";#N/A,#N/A,TRUE,"AB_BWL"}</definedName>
    <definedName name="ukkuyiytuy5" localSheetId="18">"{#N/A;#N/A;TRUE;""AB_Vertrag""|#N/A;#N/A;TRUE;""AB_BWL""}"</definedName>
    <definedName name="ukkuyiytuy5" localSheetId="21" hidden="1">{#N/A,#N/A,TRUE,"AB_Vertrag";#N/A,#N/A,TRUE,"AB_BWL"}</definedName>
    <definedName name="ukkuyiytuy5" localSheetId="22" hidden="1">{#N/A,#N/A,TRUE,"AB_Vertrag";#N/A,#N/A,TRUE,"AB_BWL"}</definedName>
    <definedName name="ukkuyiytuy5" localSheetId="24" hidden="1">{#N/A,#N/A,TRUE,"AB_Vertrag";#N/A,#N/A,TRUE,"AB_BWL"}</definedName>
    <definedName name="ukkuyiytuy5" localSheetId="25" hidden="1">{#N/A,#N/A,TRUE,"AB_Vertrag";#N/A,#N/A,TRUE,"AB_BWL"}</definedName>
    <definedName name="ukkuyiytuy5" localSheetId="26">"{#N/A;#N/A;TRUE;""AB_Vertrag""|#N/A;#N/A;TRUE;""AB_BWL""}"</definedName>
    <definedName name="ukkuyiytuy5" localSheetId="27" hidden="1">{#N/A,#N/A,TRUE,"AB_Vertrag";#N/A,#N/A,TRUE,"AB_BWL"}</definedName>
    <definedName name="ukkuyiytuy5" localSheetId="28" hidden="1">{#N/A,#N/A,TRUE,"AB_Vertrag";#N/A,#N/A,TRUE,"AB_BWL"}</definedName>
    <definedName name="ukkuyiytuy5" localSheetId="29">"{#N/A;#N/A;TRUE;""AB_Vertrag""|#N/A;#N/A;TRUE;""AB_BWL""}"</definedName>
    <definedName name="ukkuyiytuy5" localSheetId="31">"{#N/A;#N/A;TRUE;""AB_Vertrag""|#N/A;#N/A;TRUE;""AB_BWL""}"</definedName>
    <definedName name="ukkuyiytuy5" localSheetId="34" hidden="1">{#N/A,#N/A,TRUE,"AB_Vertrag";#N/A,#N/A,TRUE,"AB_BWL"}</definedName>
    <definedName name="ukkuyiytuy5" localSheetId="3" hidden="1">{#N/A,#N/A,TRUE,"AB_Vertrag";#N/A,#N/A,TRUE,"AB_BWL"}</definedName>
    <definedName name="ukkuyiytuy5" hidden="1">{#N/A,#N/A,TRUE,"AB_Vertrag";#N/A,#N/A,TRUE,"AB_BWL"}</definedName>
    <definedName name="ukyuyiyti" localSheetId="13" hidden="1">{#N/A,#N/A,TRUE,"AB_Vertrag";#N/A,#N/A,TRUE,"AB_BWL"}</definedName>
    <definedName name="ukyuyiyti" localSheetId="15" hidden="1">{#N/A,#N/A,TRUE,"AB_Vertrag";#N/A,#N/A,TRUE,"AB_BWL"}</definedName>
    <definedName name="ukyuyiyti" localSheetId="18">"{#N/A;#N/A;TRUE;""AB_Vertrag""|#N/A;#N/A;TRUE;""AB_BWL""}"</definedName>
    <definedName name="ukyuyiyti" localSheetId="21" hidden="1">{#N/A,#N/A,TRUE,"AB_Vertrag";#N/A,#N/A,TRUE,"AB_BWL"}</definedName>
    <definedName name="ukyuyiyti" localSheetId="22" hidden="1">{#N/A,#N/A,TRUE,"AB_Vertrag";#N/A,#N/A,TRUE,"AB_BWL"}</definedName>
    <definedName name="ukyuyiyti" localSheetId="24" hidden="1">{#N/A,#N/A,TRUE,"AB_Vertrag";#N/A,#N/A,TRUE,"AB_BWL"}</definedName>
    <definedName name="ukyuyiyti" localSheetId="25" hidden="1">{#N/A,#N/A,TRUE,"AB_Vertrag";#N/A,#N/A,TRUE,"AB_BWL"}</definedName>
    <definedName name="ukyuyiyti" localSheetId="26">"{#N/A;#N/A;TRUE;""AB_Vertrag""|#N/A;#N/A;TRUE;""AB_BWL""}"</definedName>
    <definedName name="ukyuyiyti" localSheetId="27" hidden="1">{#N/A,#N/A,TRUE,"AB_Vertrag";#N/A,#N/A,TRUE,"AB_BWL"}</definedName>
    <definedName name="ukyuyiyti" localSheetId="28" hidden="1">{#N/A,#N/A,TRUE,"AB_Vertrag";#N/A,#N/A,TRUE,"AB_BWL"}</definedName>
    <definedName name="ukyuyiyti" localSheetId="29">"{#N/A;#N/A;TRUE;""AB_Vertrag""|#N/A;#N/A;TRUE;""AB_BWL""}"</definedName>
    <definedName name="ukyuyiyti" localSheetId="31">"{#N/A;#N/A;TRUE;""AB_Vertrag""|#N/A;#N/A;TRUE;""AB_BWL""}"</definedName>
    <definedName name="ukyuyiyti" localSheetId="34" hidden="1">{#N/A,#N/A,TRUE,"AB_Vertrag";#N/A,#N/A,TRUE,"AB_BWL"}</definedName>
    <definedName name="ukyuyiyti" localSheetId="3" hidden="1">{#N/A,#N/A,TRUE,"AB_Vertrag";#N/A,#N/A,TRUE,"AB_BWL"}</definedName>
    <definedName name="ukyuyiyti" hidden="1">{#N/A,#N/A,TRUE,"AB_Vertrag";#N/A,#N/A,TRUE,"AB_BWL"}</definedName>
    <definedName name="under_1k">#REF!</definedName>
    <definedName name="Unlimited_patient_band">#REF!</definedName>
    <definedName name="uyiytiyti" localSheetId="13" hidden="1">{#N/A,#N/A,TRUE,"AB_Vertrag";#N/A,#N/A,TRUE,"AB_BWL"}</definedName>
    <definedName name="uyiytiyti" localSheetId="15" hidden="1">{#N/A,#N/A,TRUE,"AB_Vertrag";#N/A,#N/A,TRUE,"AB_BWL"}</definedName>
    <definedName name="uyiytiyti" localSheetId="18">"{#N/A;#N/A;TRUE;""AB_Vertrag""|#N/A;#N/A;TRUE;""AB_BWL""}"</definedName>
    <definedName name="uyiytiyti" localSheetId="21" hidden="1">{#N/A,#N/A,TRUE,"AB_Vertrag";#N/A,#N/A,TRUE,"AB_BWL"}</definedName>
    <definedName name="uyiytiyti" localSheetId="22" hidden="1">{#N/A,#N/A,TRUE,"AB_Vertrag";#N/A,#N/A,TRUE,"AB_BWL"}</definedName>
    <definedName name="uyiytiyti" localSheetId="24" hidden="1">{#N/A,#N/A,TRUE,"AB_Vertrag";#N/A,#N/A,TRUE,"AB_BWL"}</definedName>
    <definedName name="uyiytiyti" localSheetId="25" hidden="1">{#N/A,#N/A,TRUE,"AB_Vertrag";#N/A,#N/A,TRUE,"AB_BWL"}</definedName>
    <definedName name="uyiytiyti" localSheetId="26">"{#N/A;#N/A;TRUE;""AB_Vertrag""|#N/A;#N/A;TRUE;""AB_BWL""}"</definedName>
    <definedName name="uyiytiyti" localSheetId="27" hidden="1">{#N/A,#N/A,TRUE,"AB_Vertrag";#N/A,#N/A,TRUE,"AB_BWL"}</definedName>
    <definedName name="uyiytiyti" localSheetId="28" hidden="1">{#N/A,#N/A,TRUE,"AB_Vertrag";#N/A,#N/A,TRUE,"AB_BWL"}</definedName>
    <definedName name="uyiytiyti" localSheetId="29">"{#N/A;#N/A;TRUE;""AB_Vertrag""|#N/A;#N/A;TRUE;""AB_BWL""}"</definedName>
    <definedName name="uyiytiyti" localSheetId="31">"{#N/A;#N/A;TRUE;""AB_Vertrag""|#N/A;#N/A;TRUE;""AB_BWL""}"</definedName>
    <definedName name="uyiytiyti" localSheetId="34" hidden="1">{#N/A,#N/A,TRUE,"AB_Vertrag";#N/A,#N/A,TRUE,"AB_BWL"}</definedName>
    <definedName name="uyiytiyti" localSheetId="3" hidden="1">{#N/A,#N/A,TRUE,"AB_Vertrag";#N/A,#N/A,TRUE,"AB_BWL"}</definedName>
    <definedName name="uyiytiyti" hidden="1">{#N/A,#N/A,TRUE,"AB_Vertrag";#N/A,#N/A,TRUE,"AB_BWL"}</definedName>
    <definedName name="uyiyuru" localSheetId="13" hidden="1">{#N/A,#N/A,TRUE,"AB_Vertrag";#N/A,#N/A,TRUE,"AB_BWL"}</definedName>
    <definedName name="uyiyuru" localSheetId="15" hidden="1">{#N/A,#N/A,TRUE,"AB_Vertrag";#N/A,#N/A,TRUE,"AB_BWL"}</definedName>
    <definedName name="uyiyuru" localSheetId="18">"{#N/A;#N/A;TRUE;""AB_Vertrag""|#N/A;#N/A;TRUE;""AB_BWL""}"</definedName>
    <definedName name="uyiyuru" localSheetId="21" hidden="1">{#N/A,#N/A,TRUE,"AB_Vertrag";#N/A,#N/A,TRUE,"AB_BWL"}</definedName>
    <definedName name="uyiyuru" localSheetId="22" hidden="1">{#N/A,#N/A,TRUE,"AB_Vertrag";#N/A,#N/A,TRUE,"AB_BWL"}</definedName>
    <definedName name="uyiyuru" localSheetId="24" hidden="1">{#N/A,#N/A,TRUE,"AB_Vertrag";#N/A,#N/A,TRUE,"AB_BWL"}</definedName>
    <definedName name="uyiyuru" localSheetId="25" hidden="1">{#N/A,#N/A,TRUE,"AB_Vertrag";#N/A,#N/A,TRUE,"AB_BWL"}</definedName>
    <definedName name="uyiyuru" localSheetId="26">"{#N/A;#N/A;TRUE;""AB_Vertrag""|#N/A;#N/A;TRUE;""AB_BWL""}"</definedName>
    <definedName name="uyiyuru" localSheetId="27" hidden="1">{#N/A,#N/A,TRUE,"AB_Vertrag";#N/A,#N/A,TRUE,"AB_BWL"}</definedName>
    <definedName name="uyiyuru" localSheetId="28" hidden="1">{#N/A,#N/A,TRUE,"AB_Vertrag";#N/A,#N/A,TRUE,"AB_BWL"}</definedName>
    <definedName name="uyiyuru" localSheetId="29">"{#N/A;#N/A;TRUE;""AB_Vertrag""|#N/A;#N/A;TRUE;""AB_BWL""}"</definedName>
    <definedName name="uyiyuru" localSheetId="31">"{#N/A;#N/A;TRUE;""AB_Vertrag""|#N/A;#N/A;TRUE;""AB_BWL""}"</definedName>
    <definedName name="uyiyuru" localSheetId="34" hidden="1">{#N/A,#N/A,TRUE,"AB_Vertrag";#N/A,#N/A,TRUE,"AB_BWL"}</definedName>
    <definedName name="uyiyuru" localSheetId="3" hidden="1">{#N/A,#N/A,TRUE,"AB_Vertrag";#N/A,#N/A,TRUE,"AB_BWL"}</definedName>
    <definedName name="uyiyuru" hidden="1">{#N/A,#N/A,TRUE,"AB_Vertrag";#N/A,#N/A,TRUE,"AB_BWL"}</definedName>
    <definedName name="uyyuryurt" localSheetId="13"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15"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18"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1"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2"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4"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5"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6"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7"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8"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29"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31"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34"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localSheetId="3" hidden="1">{#N/A,#N/A,TRUE,"Basisdaten";#N/A,#N/A,TRUE,"Betriebsrestaurant";#N/A,#N/A,TRUE,"Zwischenverpflegung";#N/A,#N/A,TRUE,"Automaten";#N/A,#N/A,TRUE,"Etagenservice";#N/A,#N/A,TRUE,"Gästebereich";#N/A,#N/A,TRUE,"Kst_1";#N/A,#N/A,TRUE,"Sonderveranstaltungen";#N/A,#N/A,TRUE,"Kst_2";#N/A,#N/A,TRUE,"Kst_3";#N/A,#N/A,TRUE,"Kst_4";#N/A,#N/A,TRUE,"Kst_5";#N/A,#N/A,TRUE,"Namen"}</definedName>
    <definedName name="uyyuryurt" hidden="1">{#N/A,#N/A,TRUE,"Basisdaten";#N/A,#N/A,TRUE,"Betriebsrestaurant";#N/A,#N/A,TRUE,"Zwischenverpflegung";#N/A,#N/A,TRUE,"Automaten";#N/A,#N/A,TRUE,"Etagenservice";#N/A,#N/A,TRUE,"Gästebereich";#N/A,#N/A,TRUE,"Kst_1";#N/A,#N/A,TRUE,"Sonderveranstaltungen";#N/A,#N/A,TRUE,"Kst_2";#N/A,#N/A,TRUE,"Kst_3";#N/A,#N/A,TRUE,"Kst_4";#N/A,#N/A,TRUE,"Kst_5";#N/A,#N/A,TRUE,"Namen"}</definedName>
    <definedName name="VAR" localSheetId="18">#REF!</definedName>
    <definedName name="VAR" localSheetId="26">#REF!</definedName>
    <definedName name="VAR" localSheetId="29">#REF!</definedName>
    <definedName name="VAR" localSheetId="31">#REF!</definedName>
    <definedName name="VAR" localSheetId="34">#REF!</definedName>
    <definedName name="VAR">#REF!</definedName>
    <definedName name="VARPG" localSheetId="18">#REF!</definedName>
    <definedName name="VARPG" localSheetId="26">#REF!</definedName>
    <definedName name="VARPG" localSheetId="29">#REF!</definedName>
    <definedName name="VARPG" localSheetId="31">#REF!</definedName>
    <definedName name="VARPG">#REF!</definedName>
    <definedName name="vfasfa" localSheetId="13" hidden="1">{#N/A,#N/A,TRUE,"AB_Vertrag";#N/A,#N/A,TRUE,"AB_BWL"}</definedName>
    <definedName name="vfasfa" localSheetId="15" hidden="1">{#N/A,#N/A,TRUE,"AB_Vertrag";#N/A,#N/A,TRUE,"AB_BWL"}</definedName>
    <definedName name="vfasfa" localSheetId="18">"{#N/A;#N/A;TRUE;""AB_Vertrag""|#N/A;#N/A;TRUE;""AB_BWL""}"</definedName>
    <definedName name="vfasfa" localSheetId="21" hidden="1">{#N/A,#N/A,TRUE,"AB_Vertrag";#N/A,#N/A,TRUE,"AB_BWL"}</definedName>
    <definedName name="vfasfa" localSheetId="22" hidden="1">{#N/A,#N/A,TRUE,"AB_Vertrag";#N/A,#N/A,TRUE,"AB_BWL"}</definedName>
    <definedName name="vfasfa" localSheetId="24" hidden="1">{#N/A,#N/A,TRUE,"AB_Vertrag";#N/A,#N/A,TRUE,"AB_BWL"}</definedName>
    <definedName name="vfasfa" localSheetId="25" hidden="1">{#N/A,#N/A,TRUE,"AB_Vertrag";#N/A,#N/A,TRUE,"AB_BWL"}</definedName>
    <definedName name="vfasfa" localSheetId="26">"{#N/A;#N/A;TRUE;""AB_Vertrag""|#N/A;#N/A;TRUE;""AB_BWL""}"</definedName>
    <definedName name="vfasfa" localSheetId="27" hidden="1">{#N/A,#N/A,TRUE,"AB_Vertrag";#N/A,#N/A,TRUE,"AB_BWL"}</definedName>
    <definedName name="vfasfa" localSheetId="28" hidden="1">{#N/A,#N/A,TRUE,"AB_Vertrag";#N/A,#N/A,TRUE,"AB_BWL"}</definedName>
    <definedName name="vfasfa" localSheetId="29">"{#N/A;#N/A;TRUE;""AB_Vertrag""|#N/A;#N/A;TRUE;""AB_BWL""}"</definedName>
    <definedName name="vfasfa" localSheetId="31">"{#N/A;#N/A;TRUE;""AB_Vertrag""|#N/A;#N/A;TRUE;""AB_BWL""}"</definedName>
    <definedName name="vfasfa" localSheetId="34" hidden="1">{#N/A,#N/A,TRUE,"AB_Vertrag";#N/A,#N/A,TRUE,"AB_BWL"}</definedName>
    <definedName name="vfasfa" localSheetId="3" hidden="1">{#N/A,#N/A,TRUE,"AB_Vertrag";#N/A,#N/A,TRUE,"AB_BWL"}</definedName>
    <definedName name="vfasfa" hidden="1">{#N/A,#N/A,TRUE,"AB_Vertrag";#N/A,#N/A,TRUE,"AB_BWL"}</definedName>
    <definedName name="Vizient_Members_Op_Info">#REF!</definedName>
    <definedName name="vnnbnf" localSheetId="18">#REF!</definedName>
    <definedName name="vnnbnf" localSheetId="26">#REF!</definedName>
    <definedName name="vnnbnf" localSheetId="29">#REF!</definedName>
    <definedName name="vnnbnf" localSheetId="31">#REF!</definedName>
    <definedName name="vnnbnf">#REF!</definedName>
    <definedName name="Weeks" localSheetId="18">"['file:///D:/ManAccs05/QF1/Todo%20report.xls'#$POV.$B$17]"</definedName>
    <definedName name="Weeks" localSheetId="26">"['file:///D:/ManAccs05/QF1/Todo%20report.xls'#$POV.$B$17]"</definedName>
    <definedName name="Weeks" localSheetId="29">"['file:///D:/ManAccs05/QF1/Todo%20report.xls'#$POV.$B$17]"</definedName>
    <definedName name="Weeks" localSheetId="31">"['file:///D:/ManAccs05/QF1/Todo%20report.xls'#$POV.$B$17]"</definedName>
    <definedName name="Weeks" localSheetId="34">#REF!</definedName>
    <definedName name="Weeks">#REF!</definedName>
    <definedName name="Wellspring" localSheetId="18">"['https://healthcare.huronconsultinggroup.com/Documents%20and%20Settings/dkatavic/My%20Documents/Memorial%20Hermann%20(MH)/Data%20Trackers/MH%20Master%20Data%20Listing%208.18.10.xlsx'#$Sheet2.$C$2:.$C$13]"</definedName>
    <definedName name="Wellspring" localSheetId="26">"['https://healthcare.huronconsultinggroup.com/Documents%20and%20Settings/dkatavic/My%20Documents/Memorial%20Hermann%20(MH)/Data%20Trackers/MH%20Master%20Data%20Listing%208.18.10.xlsx'#$Sheet2.$C$2:.$C$13]"</definedName>
    <definedName name="Wellspring" localSheetId="29">"['https://healthcare.huronconsultinggroup.com/Documents%20and%20Settings/dkatavic/My%20Documents/Memorial%20Hermann%20(MH)/Data%20Trackers/MH%20Master%20Data%20Listing%208.18.10.xlsx'#$Sheet2.$C$2:.$C$13]"</definedName>
    <definedName name="Wellspring" localSheetId="31">"['https://healthcare.huronconsultinggroup.com/Documents%20and%20Settings/dkatavic/My%20Documents/Memorial%20Hermann%20(MH)/Data%20Trackers/MH%20Master%20Data%20Listing%208.18.10.xlsx'#$Sheet2.$C$2:.$C$13]"</definedName>
    <definedName name="Wellspring" localSheetId="34">#REF!</definedName>
    <definedName name="Wellspring">#REF!</definedName>
    <definedName name="WEST" localSheetId="18">#REF!</definedName>
    <definedName name="WEST" localSheetId="26">#REF!</definedName>
    <definedName name="WEST" localSheetId="29">#REF!</definedName>
    <definedName name="WEST" localSheetId="31">#REF!</definedName>
    <definedName name="WEST">#REF!</definedName>
    <definedName name="WESTHEAD" localSheetId="18">#REF!</definedName>
    <definedName name="WESTHEAD" localSheetId="26">#REF!</definedName>
    <definedName name="WESTHEAD" localSheetId="29">#REF!</definedName>
    <definedName name="WESTHEAD" localSheetId="31">#REF!</definedName>
    <definedName name="WESTHEAD">#REF!</definedName>
    <definedName name="WestMissBranch" localSheetId="18">"['file:///D:/CAN_FINA/1%20Bluebook%20Reporting/07mgmt/07mgmt03/Canteen/Testcanteen.xls'#$'VBranch 1a'.$D$66:.$R$165]"</definedName>
    <definedName name="WestMissBranch" localSheetId="26">"['file:///D:/CAN_FINA/1%20Bluebook%20Reporting/07mgmt/07mgmt03/Canteen/Testcanteen.xls'#$'VBranch 1a'.$D$66:.$R$165]"</definedName>
    <definedName name="WestMissBranch" localSheetId="29">"['file:///D:/CAN_FINA/1%20Bluebook%20Reporting/07mgmt/07mgmt03/Canteen/Testcanteen.xls'#$'VBranch 1a'.$D$66:.$R$165]"</definedName>
    <definedName name="WestMissBranch" localSheetId="31">"['file:///D:/CAN_FINA/1%20Bluebook%20Reporting/07mgmt/07mgmt03/Canteen/Testcanteen.xls'#$'VBranch 1a'.$D$66:.$R$165]"</definedName>
    <definedName name="WestMissBranch" localSheetId="34">#REF!</definedName>
    <definedName name="WestMissBranch">#REF!</definedName>
    <definedName name="wrn.Aging._.and._.Trend._.Analysis." localSheetId="13"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6">"{#N/A;#N/A;FALSE;""Aging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"{#N/A;#N/A;FALSE;""Aging Summary""|#N/A;#N/A;FALSE;""Ratio Analysis""|#N/A;#N/A;FALSE;""Test 120 Day Accts""|#N/A;#N/A;FALSE;""Tickmarks""}"</definedName>
    <definedName name="wrn.Aging._.and._.Trend._.Analysis." localSheetId="31">"{#N/A;#N/A;FALSE;""Aging Summary""|#N/A;#N/A;FALSE;""Ratio Analysis""|#N/A;#N/A;FALSE;""Test 120 Day Accts""|#N/A;#N/A;FALSE;""Tickmarks""}"</definedName>
    <definedName name="wrn.Aging._.and._.Trend._.Analysis." localSheetId="34"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3"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15"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17"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18"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1"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2"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4"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5"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6"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7"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8"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29"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31"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34"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localSheetId="3"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 hidden="1">{#N/A,#N/A,FALSE,"ANES";#N/A,#N/A,FALSE,"DENT";#N/A,#N/A,FALSE,"DERM";#N/A,#N/A,FALSE,"EMER";#N/A,#N/A,FALSE,"FAM";#N/A,#N/A,FALSE,"MED";#N/A,#N/A,FALSE,"NEUR";#N/A,#N/A,FALSE,"NEUROSURG";#N/A,#N/A,FALSE,"OBGYN";#N/A,#N/A,FALSE,"OPTH";#N/A,#N/A,FALSE,"PATH";#N/A,#N/A,FALSE,"PEDS";#N/A,#N/A,FALSE,"PSYC";#N/A,#N/A,FALSE,"RADONC";#N/A,#N/A,FALSE,"RAD";#N/A,#N/A,FALSE,"REHAB";#N/A,#N/A,FALSE,"RESPTHSTC";#N/A,#N/A,FALSE,"TCU";#N/A,#N/A,FALSE,"SURG";#N/A,#N/A,FALSE,"OTHANC";#N/A,#N/A,FALSE,"CC";#N/A,#N/A,FALSE,"STC"}</definedName>
    <definedName name="wrn.all_years." localSheetId="13" hidden="1">{#N/A,#N/A,FALSE,"Austria"}</definedName>
    <definedName name="wrn.all_years." localSheetId="15" hidden="1">{#N/A,#N/A,FALSE,"Austria"}</definedName>
    <definedName name="wrn.all_years." localSheetId="17" hidden="1">{#N/A,#N/A,FALSE,"Austria"}</definedName>
    <definedName name="wrn.all_years." localSheetId="18">"{#N/A;#N/A;FALSE;""Austria""}"</definedName>
    <definedName name="wrn.all_years." localSheetId="21" hidden="1">{#N/A,#N/A,FALSE,"Austria"}</definedName>
    <definedName name="wrn.all_years." localSheetId="22" hidden="1">{#N/A,#N/A,FALSE,"Austria"}</definedName>
    <definedName name="wrn.all_years." localSheetId="24" hidden="1">{#N/A,#N/A,FALSE,"Austria"}</definedName>
    <definedName name="wrn.all_years." localSheetId="25" hidden="1">{#N/A,#N/A,FALSE,"Austria"}</definedName>
    <definedName name="wrn.all_years." localSheetId="26">"{#N/A;#N/A;FALSE;""Austria""}"</definedName>
    <definedName name="wrn.all_years." localSheetId="27" hidden="1">{#N/A,#N/A,FALSE,"Austria"}</definedName>
    <definedName name="wrn.all_years." localSheetId="28" hidden="1">{#N/A,#N/A,FALSE,"Austria"}</definedName>
    <definedName name="wrn.all_years." localSheetId="29">"{#N/A;#N/A;FALSE;""Austria""}"</definedName>
    <definedName name="wrn.all_years." localSheetId="31">"{#N/A;#N/A;FALSE;""Austria""}"</definedName>
    <definedName name="wrn.all_years." localSheetId="34" hidden="1">{#N/A,#N/A,FALSE,"Austria"}</definedName>
    <definedName name="wrn.all_years." localSheetId="3" hidden="1">{#N/A,#N/A,FALSE,"Austria"}</definedName>
    <definedName name="wrn.all_years." hidden="1">{#N/A,#N/A,FALSE,"Austria"}</definedName>
    <definedName name="wrn.Analyse." localSheetId="13" hidden="1">{#N/A,#N/A,TRUE,"AB_Vertrag";#N/A,#N/A,TRUE,"AB_BWL"}</definedName>
    <definedName name="wrn.Analyse." localSheetId="15" hidden="1">{#N/A,#N/A,TRUE,"AB_Vertrag";#N/A,#N/A,TRUE,"AB_BWL"}</definedName>
    <definedName name="wrn.Analyse." localSheetId="18">"{#N/A;#N/A;TRUE;""AB_Vertrag""|#N/A;#N/A;TRUE;""AB_BWL""}"</definedName>
    <definedName name="wrn.Analyse." localSheetId="21" hidden="1">{#N/A,#N/A,TRUE,"AB_Vertrag";#N/A,#N/A,TRUE,"AB_BWL"}</definedName>
    <definedName name="wrn.Analyse." localSheetId="22" hidden="1">{#N/A,#N/A,TRUE,"AB_Vertrag";#N/A,#N/A,TRUE,"AB_BWL"}</definedName>
    <definedName name="wrn.Analyse." localSheetId="24" hidden="1">{#N/A,#N/A,TRUE,"AB_Vertrag";#N/A,#N/A,TRUE,"AB_BWL"}</definedName>
    <definedName name="wrn.Analyse." localSheetId="25" hidden="1">{#N/A,#N/A,TRUE,"AB_Vertrag";#N/A,#N/A,TRUE,"AB_BWL"}</definedName>
    <definedName name="wrn.Analyse." localSheetId="26">"{#N/A;#N/A;TRUE;""AB_Vertrag""|#N/A;#N/A;TRUE;""AB_BWL""}"</definedName>
    <definedName name="wrn.Analyse." localSheetId="27" hidden="1">{#N/A,#N/A,TRUE,"AB_Vertrag";#N/A,#N/A,TRUE,"AB_BWL"}</definedName>
    <definedName name="wrn.Analyse." localSheetId="28" hidden="1">{#N/A,#N/A,TRUE,"AB_Vertrag";#N/A,#N/A,TRUE,"AB_BWL"}</definedName>
    <definedName name="wrn.Analyse." localSheetId="29">"{#N/A;#N/A;TRUE;""AB_Vertrag""|#N/A;#N/A;TRUE;""AB_BWL""}"</definedName>
    <definedName name="wrn.Analyse." localSheetId="31">"{#N/A;#N/A;TRUE;""AB_Vertrag""|#N/A;#N/A;TRUE;""AB_BWL""}"</definedName>
    <definedName name="wrn.Analyse." localSheetId="34" hidden="1">{#N/A,#N/A,TRUE,"AB_Vertrag";#N/A,#N/A,TRUE,"AB_BWL"}</definedName>
    <definedName name="wrn.Analyse." localSheetId="3" hidden="1">{#N/A,#N/A,TRUE,"AB_Vertrag";#N/A,#N/A,TRUE,"AB_BWL"}</definedName>
    <definedName name="wrn.Analyse." hidden="1">{#N/A,#N/A,TRUE,"AB_Vertrag";#N/A,#N/A,TRUE,"AB_BWL"}</definedName>
    <definedName name="wrn.Budgetplanung._.97_98." localSheetId="13"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15"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18"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1"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2"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4"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5"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6"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7"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8"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29"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31"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34"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localSheetId="3" hidden="1">{#N/A,#N/A,TRUE,"Basisdaten";#N/A,#N/A,TRUE,"Betriebsrestaurant";#N/A,#N/A,TRUE,"Zwischenverpflegung";#N/A,#N/A,TRUE,"Automaten";#N/A,#N/A,TRUE,"Etagenservice";#N/A,#N/A,TRUE,"Gästebereich";#N/A,#N/A,TRUE,"Kst_1";#N/A,#N/A,TRUE,"Sonderveranstaltungen";#N/A,#N/A,TRUE,"Kst_2";#N/A,#N/A,TRUE,"Kst_3";#N/A,#N/A,TRUE,"Kst_4";#N/A,#N/A,TRUE,"Kst_5";#N/A,#N/A,TRUE,"Namen"}</definedName>
    <definedName name="wrn.Budgetplanung._.97_98." hidden="1">{#N/A,#N/A,TRUE,"Basisdaten";#N/A,#N/A,TRUE,"Betriebsrestaurant";#N/A,#N/A,TRUE,"Zwischenverpflegung";#N/A,#N/A,TRUE,"Automaten";#N/A,#N/A,TRUE,"Etagenservice";#N/A,#N/A,TRUE,"Gästebereich";#N/A,#N/A,TRUE,"Kst_1";#N/A,#N/A,TRUE,"Sonderveranstaltungen";#N/A,#N/A,TRUE,"Kst_2";#N/A,#N/A,TRUE,"Kst_3";#N/A,#N/A,TRUE,"Kst_4";#N/A,#N/A,TRUE,"Kst_5";#N/A,#N/A,TRUE,"Namen"}</definedName>
    <definedName name="wrn.CASES._.AND._.MINUTES._.FY._.98." localSheetId="13"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15"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17"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18"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1"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2"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4"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5"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6"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7"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8"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29"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31"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34" hidden="1">{#N/A,#N/A,TRUE,"98bud";#N/A,#N/A,TRUE,"Dentistry";#N/A,#N/A,TRUE,"obGyn";#N/A,#N/A,TRUE,"Ophtho";#N/A,#N/A,TRUE,"GenSurg";#N/A,#N/A,TRUE,"NeuroSurg";#N/A,#N/A,TRUE,"Transplant";#N/A,#N/A,TRUE,"Ortho";#N/A,#N/A,TRUE,"Otolar";#N/A,#N/A,TRUE,"PedSurg";#N/A,#N/A,TRUE,"Plastic";#N/A,#N/A,TRUE,"Thoracic";#N/A,#N/A,TRUE,"Urology";#N/A,#N/A,TRUE,"Vascular"}</definedName>
    <definedName name="wrn.CASES._.AND._.MINUTES._.FY._.98." localSheetId="3" hidden="1">{#N/A,#N/A,TRUE,"98bud";#N/A,#N/A,TRUE,"Dentistry";#N/A,#N/A,TRUE,"obGyn";#N/A,#N/A,TRUE,"Ophtho";#N/A,#N/A,TRUE,"GenSurg";#N/A,#N/A,TRUE,"NeuroSurg";#N/A,#N/A,TRUE,"Transplant";#N/A,#N/A,TRUE,"Ortho";#N/A,#N/A,TRUE,"Otolar";#N/A,#N/A,TRUE,"PedSurg";#N/A,#N/A,TRUE,"Plastic";#N/A,#N/A,TRUE,"Thoracic";#N/A,#N/A,TRUE,"Urology";#N/A,#N/A,TRUE,"Vascular"}</definedName>
    <definedName name="wrn.CASES._.AND._.MINUTES._.FY._.98." hidden="1">{#N/A,#N/A,TRUE,"98bud";#N/A,#N/A,TRUE,"Dentistry";#N/A,#N/A,TRUE,"obGyn";#N/A,#N/A,TRUE,"Ophtho";#N/A,#N/A,TRUE,"GenSurg";#N/A,#N/A,TRUE,"NeuroSurg";#N/A,#N/A,TRUE,"Transplant";#N/A,#N/A,TRUE,"Ortho";#N/A,#N/A,TRUE,"Otolar";#N/A,#N/A,TRUE,"PedSurg";#N/A,#N/A,TRUE,"Plastic";#N/A,#N/A,TRUE,"Thoracic";#N/A,#N/A,TRUE,"Urology";#N/A,#N/A,TRUE,"Vascular"}</definedName>
    <definedName name="wrn.COSTING." localSheetId="13"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15"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17"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18"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1"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2"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4"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5"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6"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7"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8"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29"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30"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31"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34"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localSheetId="3"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COSTING." hidden="1">{#N/A,#N/A,FALSE,"TITLE";#N/A,#N/A,FALSE,"STATISTICS";#N/A,#N/A,FALSE,"CORRIDORS";#N/A,#N/A,FALSE,"PROJECTS";#N/A,#N/A,FALSE,"TRASH,ELEVATORS,STAIRS";#N/A,#N/A,FALSE,"LINENS";#N/A,#N/A,FALSE,"PATIENT";#N/A,#N/A,FALSE,"DEPARTMENT1";#N/A,#N/A,FALSE,"DEPARTMENT2";#N/A,#N/A,FALSE,"DEPARTMENT3";#N/A,#N/A,FALSE,"SUMMARY";#N/A,#N/A,FALSE,"BENEFITS";#N/A,#N/A,FALSE,"FINAL";#N/A,#N/A,FALSE,"NOTES";#N/A,#N/A,FALSE,"BLUESLIP";#N/A,#N/A,FALSE,"HSKG BUDGET(02)"}</definedName>
    <definedName name="wrn.Executive._.Reports." localSheetId="13"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15"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17"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18"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1"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2"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4"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5"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6"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7"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8"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29"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31"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34"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3"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Financial._.Statements." localSheetId="13" hidden="1">{#N/A,#N/A,FALSE,"COVER";#N/A,#N/A,FALSE,"INDEX";#N/A,#N/A,FALSE,"Stat. High.";#N/A,#N/A,FALSE,"BS";#N/A,#N/A,FALSE,"PL";#N/A,#N/A,FALSE,"NA";#N/A,#N/A,FALSE,"CashflowYTD";#N/A,#N/A,FALSE,"Patient Stats";#N/A,#N/A,FALSE,"Payor Info";#N/A,#N/A,FALSE,"Payor1";#N/A,#N/A,FALSE,"Census"}</definedName>
    <definedName name="wrn.Financial._.Statements." localSheetId="15" hidden="1">{#N/A,#N/A,FALSE,"COVER";#N/A,#N/A,FALSE,"INDEX";#N/A,#N/A,FALSE,"Stat. High.";#N/A,#N/A,FALSE,"BS";#N/A,#N/A,FALSE,"PL";#N/A,#N/A,FALSE,"NA";#N/A,#N/A,FALSE,"CashflowYTD";#N/A,#N/A,FALSE,"Patient Stats";#N/A,#N/A,FALSE,"Payor Info";#N/A,#N/A,FALSE,"Payor1";#N/A,#N/A,FALSE,"Census"}</definedName>
    <definedName name="wrn.Financial._.Statements." localSheetId="17" hidden="1">{#N/A,#N/A,FALSE,"COVER";#N/A,#N/A,FALSE,"INDEX";#N/A,#N/A,FALSE,"Stat. High.";#N/A,#N/A,FALSE,"BS";#N/A,#N/A,FALSE,"PL";#N/A,#N/A,FALSE,"NA";#N/A,#N/A,FALSE,"CashflowYTD";#N/A,#N/A,FALSE,"Patient Stats";#N/A,#N/A,FALSE,"Payor Info";#N/A,#N/A,FALSE,"Payor1";#N/A,#N/A,FALSE,"Census"}</definedName>
    <definedName name="wrn.Financial._.Statements." localSheetId="18" hidden="1">{#N/A,#N/A,FALSE,"COVER";#N/A,#N/A,FALSE,"INDEX";#N/A,#N/A,FALSE,"Stat. High.";#N/A,#N/A,FALSE,"BS";#N/A,#N/A,FALSE,"PL";#N/A,#N/A,FALSE,"NA";#N/A,#N/A,FALSE,"CashflowYTD";#N/A,#N/A,FALSE,"Patient Stats";#N/A,#N/A,FALSE,"Payor Info";#N/A,#N/A,FALSE,"Payor1";#N/A,#N/A,FALSE,"Census"}</definedName>
    <definedName name="wrn.Financial._.Statements." localSheetId="21" hidden="1">{#N/A,#N/A,FALSE,"COVER";#N/A,#N/A,FALSE,"INDEX";#N/A,#N/A,FALSE,"Stat. High.";#N/A,#N/A,FALSE,"BS";#N/A,#N/A,FALSE,"PL";#N/A,#N/A,FALSE,"NA";#N/A,#N/A,FALSE,"CashflowYTD";#N/A,#N/A,FALSE,"Patient Stats";#N/A,#N/A,FALSE,"Payor Info";#N/A,#N/A,FALSE,"Payor1";#N/A,#N/A,FALSE,"Census"}</definedName>
    <definedName name="wrn.Financial._.Statements." localSheetId="22" hidden="1">{#N/A,#N/A,FALSE,"COVER";#N/A,#N/A,FALSE,"INDEX";#N/A,#N/A,FALSE,"Stat. High.";#N/A,#N/A,FALSE,"BS";#N/A,#N/A,FALSE,"PL";#N/A,#N/A,FALSE,"NA";#N/A,#N/A,FALSE,"CashflowYTD";#N/A,#N/A,FALSE,"Patient Stats";#N/A,#N/A,FALSE,"Payor Info";#N/A,#N/A,FALSE,"Payor1";#N/A,#N/A,FALSE,"Census"}</definedName>
    <definedName name="wrn.Financial._.Statements." localSheetId="24" hidden="1">{#N/A,#N/A,FALSE,"COVER";#N/A,#N/A,FALSE,"INDEX";#N/A,#N/A,FALSE,"Stat. High.";#N/A,#N/A,FALSE,"BS";#N/A,#N/A,FALSE,"PL";#N/A,#N/A,FALSE,"NA";#N/A,#N/A,FALSE,"CashflowYTD";#N/A,#N/A,FALSE,"Patient Stats";#N/A,#N/A,FALSE,"Payor Info";#N/A,#N/A,FALSE,"Payor1";#N/A,#N/A,FALSE,"Census"}</definedName>
    <definedName name="wrn.Financial._.Statements." localSheetId="25" hidden="1">{#N/A,#N/A,FALSE,"COVER";#N/A,#N/A,FALSE,"INDEX";#N/A,#N/A,FALSE,"Stat. High.";#N/A,#N/A,FALSE,"BS";#N/A,#N/A,FALSE,"PL";#N/A,#N/A,FALSE,"NA";#N/A,#N/A,FALSE,"CashflowYTD";#N/A,#N/A,FALSE,"Patient Stats";#N/A,#N/A,FALSE,"Payor Info";#N/A,#N/A,FALSE,"Payor1";#N/A,#N/A,FALSE,"Census"}</definedName>
    <definedName name="wrn.Financial._.Statements." localSheetId="26" hidden="1">{#N/A,#N/A,FALSE,"COVER";#N/A,#N/A,FALSE,"INDEX";#N/A,#N/A,FALSE,"Stat. High.";#N/A,#N/A,FALSE,"BS";#N/A,#N/A,FALSE,"PL";#N/A,#N/A,FALSE,"NA";#N/A,#N/A,FALSE,"CashflowYTD";#N/A,#N/A,FALSE,"Patient Stats";#N/A,#N/A,FALSE,"Payor Info";#N/A,#N/A,FALSE,"Payor1";#N/A,#N/A,FALSE,"Census"}</definedName>
    <definedName name="wrn.Financial._.Statements." localSheetId="27" hidden="1">{#N/A,#N/A,FALSE,"COVER";#N/A,#N/A,FALSE,"INDEX";#N/A,#N/A,FALSE,"Stat. High.";#N/A,#N/A,FALSE,"BS";#N/A,#N/A,FALSE,"PL";#N/A,#N/A,FALSE,"NA";#N/A,#N/A,FALSE,"CashflowYTD";#N/A,#N/A,FALSE,"Patient Stats";#N/A,#N/A,FALSE,"Payor Info";#N/A,#N/A,FALSE,"Payor1";#N/A,#N/A,FALSE,"Census"}</definedName>
    <definedName name="wrn.Financial._.Statements." localSheetId="28" hidden="1">{#N/A,#N/A,FALSE,"COVER";#N/A,#N/A,FALSE,"INDEX";#N/A,#N/A,FALSE,"Stat. High.";#N/A,#N/A,FALSE,"BS";#N/A,#N/A,FALSE,"PL";#N/A,#N/A,FALSE,"NA";#N/A,#N/A,FALSE,"CashflowYTD";#N/A,#N/A,FALSE,"Patient Stats";#N/A,#N/A,FALSE,"Payor Info";#N/A,#N/A,FALSE,"Payor1";#N/A,#N/A,FALSE,"Census"}</definedName>
    <definedName name="wrn.Financial._.Statements." localSheetId="29" hidden="1">{#N/A,#N/A,FALSE,"COVER";#N/A,#N/A,FALSE,"INDEX";#N/A,#N/A,FALSE,"Stat. High.";#N/A,#N/A,FALSE,"BS";#N/A,#N/A,FALSE,"PL";#N/A,#N/A,FALSE,"NA";#N/A,#N/A,FALSE,"CashflowYTD";#N/A,#N/A,FALSE,"Patient Stats";#N/A,#N/A,FALSE,"Payor Info";#N/A,#N/A,FALSE,"Payor1";#N/A,#N/A,FALSE,"Census"}</definedName>
    <definedName name="wrn.Financial._.Statements." localSheetId="31" hidden="1">{#N/A,#N/A,FALSE,"COVER";#N/A,#N/A,FALSE,"INDEX";#N/A,#N/A,FALSE,"Stat. High.";#N/A,#N/A,FALSE,"BS";#N/A,#N/A,FALSE,"PL";#N/A,#N/A,FALSE,"NA";#N/A,#N/A,FALSE,"CashflowYTD";#N/A,#N/A,FALSE,"Patient Stats";#N/A,#N/A,FALSE,"Payor Info";#N/A,#N/A,FALSE,"Payor1";#N/A,#N/A,FALSE,"Census"}</definedName>
    <definedName name="wrn.Financial._.Statements." localSheetId="34" hidden="1">{#N/A,#N/A,FALSE,"COVER";#N/A,#N/A,FALSE,"INDEX";#N/A,#N/A,FALSE,"Stat. High.";#N/A,#N/A,FALSE,"BS";#N/A,#N/A,FALSE,"PL";#N/A,#N/A,FALSE,"NA";#N/A,#N/A,FALSE,"CashflowYTD";#N/A,#N/A,FALSE,"Patient Stats";#N/A,#N/A,FALSE,"Payor Info";#N/A,#N/A,FALSE,"Payor1";#N/A,#N/A,FALSE,"Census"}</definedName>
    <definedName name="wrn.Financial._.Statements." localSheetId="3" hidden="1">{#N/A,#N/A,FALSE,"COVER";#N/A,#N/A,FALSE,"INDEX";#N/A,#N/A,FALSE,"Stat. High.";#N/A,#N/A,FALSE,"BS";#N/A,#N/A,FALSE,"PL";#N/A,#N/A,FALSE,"NA";#N/A,#N/A,FALSE,"CashflowYTD";#N/A,#N/A,FALSE,"Patient Stats";#N/A,#N/A,FALSE,"Payor Info";#N/A,#N/A,FALSE,"Payor1";#N/A,#N/A,FALSE,"Census"}</definedName>
    <definedName name="wrn.Financial._.Statements." hidden="1">{#N/A,#N/A,FALSE,"COVER";#N/A,#N/A,FALSE,"INDEX";#N/A,#N/A,FALSE,"Stat. High.";#N/A,#N/A,FALSE,"BS";#N/A,#N/A,FALSE,"PL";#N/A,#N/A,FALSE,"NA";#N/A,#N/A,FALSE,"CashflowYTD";#N/A,#N/A,FALSE,"Patient Stats";#N/A,#N/A,FALSE,"Payor Info";#N/A,#N/A,FALSE,"Payor1";#N/A,#N/A,FALSE,"Census"}</definedName>
    <definedName name="wrn.Financials." localSheetId="13" hidden="1">{#N/A,#N/A,FALSE,"Year";#N/A,#N/A,FALSE,"AC Fiscal Year";#N/A,#N/A,FALSE,"Financials By Line of Business";#N/A,#N/A,FALSE,"Line of Business Review";#N/A,#N/A,FALSE,"Activity Review";#N/A,#N/A,FALSE,"Financials By Custom Resource";#N/A,#N/A,FALSE,"Custom Resource Review"}</definedName>
    <definedName name="wrn.Financials." localSheetId="15" hidden="1">{#N/A,#N/A,FALSE,"Year";#N/A,#N/A,FALSE,"AC Fiscal Year";#N/A,#N/A,FALSE,"Financials By Line of Business";#N/A,#N/A,FALSE,"Line of Business Review";#N/A,#N/A,FALSE,"Activity Review";#N/A,#N/A,FALSE,"Financials By Custom Resource";#N/A,#N/A,FALSE,"Custom Resource Review"}</definedName>
    <definedName name="wrn.Financials." localSheetId="17" hidden="1">{#N/A,#N/A,FALSE,"Year";#N/A,#N/A,FALSE,"AC Fiscal Year";#N/A,#N/A,FALSE,"Financials By Line of Business";#N/A,#N/A,FALSE,"Line of Business Review";#N/A,#N/A,FALSE,"Activity Review";#N/A,#N/A,FALSE,"Financials By Custom Resource";#N/A,#N/A,FALSE,"Custom Resource Review"}</definedName>
    <definedName name="wrn.Financials." localSheetId="18" hidden="1">{#N/A,#N/A,FALSE,"Year";#N/A,#N/A,FALSE,"AC Fiscal Year";#N/A,#N/A,FALSE,"Financials By Line of Business";#N/A,#N/A,FALSE,"Line of Business Review";#N/A,#N/A,FALSE,"Activity Review";#N/A,#N/A,FALSE,"Financials By Custom Resource";#N/A,#N/A,FALSE,"Custom Resource Review"}</definedName>
    <definedName name="wrn.Financials." localSheetId="21" hidden="1">{#N/A,#N/A,FALSE,"Year";#N/A,#N/A,FALSE,"AC Fiscal Year";#N/A,#N/A,FALSE,"Financials By Line of Business";#N/A,#N/A,FALSE,"Line of Business Review";#N/A,#N/A,FALSE,"Activity Review";#N/A,#N/A,FALSE,"Financials By Custom Resource";#N/A,#N/A,FALSE,"Custom Resource Review"}</definedName>
    <definedName name="wrn.Financials." localSheetId="22" hidden="1">{#N/A,#N/A,FALSE,"Year";#N/A,#N/A,FALSE,"AC Fiscal Year";#N/A,#N/A,FALSE,"Financials By Line of Business";#N/A,#N/A,FALSE,"Line of Business Review";#N/A,#N/A,FALSE,"Activity Review";#N/A,#N/A,FALSE,"Financials By Custom Resource";#N/A,#N/A,FALSE,"Custom Resource Review"}</definedName>
    <definedName name="wrn.Financials." localSheetId="24" hidden="1">{#N/A,#N/A,FALSE,"Year";#N/A,#N/A,FALSE,"AC Fiscal Year";#N/A,#N/A,FALSE,"Financials By Line of Business";#N/A,#N/A,FALSE,"Line of Business Review";#N/A,#N/A,FALSE,"Activity Review";#N/A,#N/A,FALSE,"Financials By Custom Resource";#N/A,#N/A,FALSE,"Custom Resource Review"}</definedName>
    <definedName name="wrn.Financials." localSheetId="25" hidden="1">{#N/A,#N/A,FALSE,"Year";#N/A,#N/A,FALSE,"AC Fiscal Year";#N/A,#N/A,FALSE,"Financials By Line of Business";#N/A,#N/A,FALSE,"Line of Business Review";#N/A,#N/A,FALSE,"Activity Review";#N/A,#N/A,FALSE,"Financials By Custom Resource";#N/A,#N/A,FALSE,"Custom Resource Review"}</definedName>
    <definedName name="wrn.Financials." localSheetId="26" hidden="1">{#N/A,#N/A,FALSE,"Year";#N/A,#N/A,FALSE,"AC Fiscal Year";#N/A,#N/A,FALSE,"Financials By Line of Business";#N/A,#N/A,FALSE,"Line of Business Review";#N/A,#N/A,FALSE,"Activity Review";#N/A,#N/A,FALSE,"Financials By Custom Resource";#N/A,#N/A,FALSE,"Custom Resource Review"}</definedName>
    <definedName name="wrn.Financials." localSheetId="27" hidden="1">{#N/A,#N/A,FALSE,"Year";#N/A,#N/A,FALSE,"AC Fiscal Year";#N/A,#N/A,FALSE,"Financials By Line of Business";#N/A,#N/A,FALSE,"Line of Business Review";#N/A,#N/A,FALSE,"Activity Review";#N/A,#N/A,FALSE,"Financials By Custom Resource";#N/A,#N/A,FALSE,"Custom Resource Review"}</definedName>
    <definedName name="wrn.Financials." localSheetId="28" hidden="1">{#N/A,#N/A,FALSE,"Year";#N/A,#N/A,FALSE,"AC Fiscal Year";#N/A,#N/A,FALSE,"Financials By Line of Business";#N/A,#N/A,FALSE,"Line of Business Review";#N/A,#N/A,FALSE,"Activity Review";#N/A,#N/A,FALSE,"Financials By Custom Resource";#N/A,#N/A,FALSE,"Custom Resource Review"}</definedName>
    <definedName name="wrn.Financials." localSheetId="29" hidden="1">{#N/A,#N/A,FALSE,"Year";#N/A,#N/A,FALSE,"AC Fiscal Year";#N/A,#N/A,FALSE,"Financials By Line of Business";#N/A,#N/A,FALSE,"Line of Business Review";#N/A,#N/A,FALSE,"Activity Review";#N/A,#N/A,FALSE,"Financials By Custom Resource";#N/A,#N/A,FALSE,"Custom Resource Review"}</definedName>
    <definedName name="wrn.Financials." localSheetId="31" hidden="1">{#N/A,#N/A,FALSE,"Year";#N/A,#N/A,FALSE,"AC Fiscal Year";#N/A,#N/A,FALSE,"Financials By Line of Business";#N/A,#N/A,FALSE,"Line of Business Review";#N/A,#N/A,FALSE,"Activity Review";#N/A,#N/A,FALSE,"Financials By Custom Resource";#N/A,#N/A,FALSE,"Custom Resource Review"}</definedName>
    <definedName name="wrn.Financials." localSheetId="34" hidden="1">{#N/A,#N/A,FALSE,"Year";#N/A,#N/A,FALSE,"AC Fiscal Year";#N/A,#N/A,FALSE,"Financials By Line of Business";#N/A,#N/A,FALSE,"Line of Business Review";#N/A,#N/A,FALSE,"Activity Review";#N/A,#N/A,FALSE,"Financials By Custom Resource";#N/A,#N/A,FALSE,"Custom Resource Review"}</definedName>
    <definedName name="wrn.Financials." localSheetId="3" hidden="1">{#N/A,#N/A,FALSE,"Year";#N/A,#N/A,FALSE,"AC Fiscal Year";#N/A,#N/A,FALSE,"Financials By Line of Business";#N/A,#N/A,FALSE,"Line of Business Review";#N/A,#N/A,FALSE,"Activity Review";#N/A,#N/A,FALSE,"Financials By Custom Resource";#N/A,#N/A,FALSE,"Custom Resource Review"}</definedName>
    <definedName name="wrn.Financials." hidden="1">{#N/A,#N/A,FALSE,"Year";#N/A,#N/A,FALSE,"AC Fiscal Year";#N/A,#N/A,FALSE,"Financials By Line of Business";#N/A,#N/A,FALSE,"Line of Business Review";#N/A,#N/A,FALSE,"Activity Review";#N/A,#N/A,FALSE,"Financials By Custom Resource";#N/A,#N/A,FALSE,"Custom Resource Review"}</definedName>
    <definedName name="wrn.gmcl._.cash._.flow._.all." localSheetId="13"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15"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17"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18"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1"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2"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4"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5"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6"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7"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8"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29"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31"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34"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localSheetId="3"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gmcl._.cash._.flow._.all." hidden="1">{"gmcl bs",#N/A,FALSE,"sheet1";"autodiesel bs",#N/A,FALSE,"sheet1";"GMCL CASH FLOW",#N/A,FALSE,"sheet1";"GMCL NET INCOME",#N/A,FALSE,"sheet1";"ACCTS REC AND INV",#N/A,FALSE,"sheet1";"repe_def_chg_misc",#N/A,FALSE,"sheet1";"outside and allied payables",#N/A,FALSE,"sheet1";"accrued liab and tax and re",#N/A,FALSE,"sheet1";"common stock accts",#N/A,FALSE,"sheet1"}</definedName>
    <definedName name="wrn.Inv_Summary." localSheetId="13" hidden="1">{"Entire Spreadsheet",#N/A,FALSE,"ACCTLIST";"Invoices",#N/A,FALSE,"ACCTLIST"}</definedName>
    <definedName name="wrn.Inv_Summary." localSheetId="15" hidden="1">{"Entire Spreadsheet",#N/A,FALSE,"ACCTLIST";"Invoices",#N/A,FALSE,"ACCTLIST"}</definedName>
    <definedName name="wrn.Inv_Summary." localSheetId="17" hidden="1">{"Entire Spreadsheet",#N/A,FALSE,"ACCTLIST";"Invoices",#N/A,FALSE,"ACCTLIST"}</definedName>
    <definedName name="wrn.Inv_Summary." localSheetId="18">"{""Entire Spreadsheet"";#N/A;FALSE;""ACCTLIST""|""Invoices"";#N/A;FALSE;""ACCTLIST""}"</definedName>
    <definedName name="wrn.Inv_Summary." localSheetId="21" hidden="1">{"Entire Spreadsheet",#N/A,FALSE,"ACCTLIST";"Invoices",#N/A,FALSE,"ACCTLIST"}</definedName>
    <definedName name="wrn.Inv_Summary." localSheetId="22" hidden="1">{"Entire Spreadsheet",#N/A,FALSE,"ACCTLIST";"Invoices",#N/A,FALSE,"ACCTLIST"}</definedName>
    <definedName name="wrn.Inv_Summary." localSheetId="24" hidden="1">{"Entire Spreadsheet",#N/A,FALSE,"ACCTLIST";"Invoices",#N/A,FALSE,"ACCTLIST"}</definedName>
    <definedName name="wrn.Inv_Summary." localSheetId="25" hidden="1">{"Entire Spreadsheet",#N/A,FALSE,"ACCTLIST";"Invoices",#N/A,FALSE,"ACCTLIST"}</definedName>
    <definedName name="wrn.Inv_Summary." localSheetId="26">"{""Entire Spreadsheet"";#N/A;FALSE;""ACCTLIST""|""Invoices"";#N/A;FALSE;""ACCTLIST""}"</definedName>
    <definedName name="wrn.Inv_Summary." localSheetId="27" hidden="1">{"Entire Spreadsheet",#N/A,FALSE,"ACCTLIST";"Invoices",#N/A,FALSE,"ACCTLIST"}</definedName>
    <definedName name="wrn.Inv_Summary." localSheetId="28" hidden="1">{"Entire Spreadsheet",#N/A,FALSE,"ACCTLIST";"Invoices",#N/A,FALSE,"ACCTLIST"}</definedName>
    <definedName name="wrn.Inv_Summary." localSheetId="29">"{""Entire Spreadsheet"";#N/A;FALSE;""ACCTLIST""|""Invoices"";#N/A;FALSE;""ACCTLIST""}"</definedName>
    <definedName name="wrn.Inv_Summary." localSheetId="31">"{""Entire Spreadsheet"";#N/A;FALSE;""ACCTLIST""|""Invoices"";#N/A;FALSE;""ACCTLIST""}"</definedName>
    <definedName name="wrn.Inv_Summary." localSheetId="34" hidden="1">{"Entire Spreadsheet",#N/A,FALSE,"ACCTLIST";"Invoices",#N/A,FALSE,"ACCTLIST"}</definedName>
    <definedName name="wrn.Inv_Summary." localSheetId="3" hidden="1">{"Entire Spreadsheet",#N/A,FALSE,"ACCTLIST";"Invoices",#N/A,FALSE,"ACCTLIST"}</definedName>
    <definedName name="wrn.Inv_Summary." hidden="1">{"Entire Spreadsheet",#N/A,FALSE,"ACCTLIST";"Invoices",#N/A,FALSE,"ACCTLIST"}</definedName>
    <definedName name="wrn.Jury." localSheetId="13" hidden="1">{#N/A,#N/A,FALSE,"Year";#N/A,#N/A,FALSE,"AC Fiscal Year";#N/A,#N/A,FALSE,"Hourly Rate By Activity";#N/A,#N/A,FALSE,"Hourly Rate By Custom Resource";#N/A,#N/A,FALSE,"Sensitivity Analysis";#N/A,#N/A,FALSE,"Overall Staffing Review"}</definedName>
    <definedName name="wrn.Jury." localSheetId="15" hidden="1">{#N/A,#N/A,FALSE,"Year";#N/A,#N/A,FALSE,"AC Fiscal Year";#N/A,#N/A,FALSE,"Hourly Rate By Activity";#N/A,#N/A,FALSE,"Hourly Rate By Custom Resource";#N/A,#N/A,FALSE,"Sensitivity Analysis";#N/A,#N/A,FALSE,"Overall Staffing Review"}</definedName>
    <definedName name="wrn.Jury." localSheetId="17" hidden="1">{#N/A,#N/A,FALSE,"Year";#N/A,#N/A,FALSE,"AC Fiscal Year";#N/A,#N/A,FALSE,"Hourly Rate By Activity";#N/A,#N/A,FALSE,"Hourly Rate By Custom Resource";#N/A,#N/A,FALSE,"Sensitivity Analysis";#N/A,#N/A,FALSE,"Overall Staffing Review"}</definedName>
    <definedName name="wrn.Jury." localSheetId="18">"{#N/A;#N/A;FALSE;""Year""|#N/A;#N/A;FALSE;""AC Fiscal Year""|#N/A;#N/A;FALSE;""Hourly Rate By Activity""|#N/A;#N/A;FALSE;""Hourly Rate By Custom Resource""|#N/A;#N/A;FALSE;""Sensitivity Analysis""|#N/A;#N/A;FALSE;""Overall Staffing Review""}"</definedName>
    <definedName name="wrn.Jury." localSheetId="21" hidden="1">{#N/A,#N/A,FALSE,"Year";#N/A,#N/A,FALSE,"AC Fiscal Year";#N/A,#N/A,FALSE,"Hourly Rate By Activity";#N/A,#N/A,FALSE,"Hourly Rate By Custom Resource";#N/A,#N/A,FALSE,"Sensitivity Analysis";#N/A,#N/A,FALSE,"Overall Staffing Review"}</definedName>
    <definedName name="wrn.Jury." localSheetId="22" hidden="1">{#N/A,#N/A,FALSE,"Year";#N/A,#N/A,FALSE,"AC Fiscal Year";#N/A,#N/A,FALSE,"Hourly Rate By Activity";#N/A,#N/A,FALSE,"Hourly Rate By Custom Resource";#N/A,#N/A,FALSE,"Sensitivity Analysis";#N/A,#N/A,FALSE,"Overall Staffing Review"}</definedName>
    <definedName name="wrn.Jury." localSheetId="24" hidden="1">{#N/A,#N/A,FALSE,"Year";#N/A,#N/A,FALSE,"AC Fiscal Year";#N/A,#N/A,FALSE,"Hourly Rate By Activity";#N/A,#N/A,FALSE,"Hourly Rate By Custom Resource";#N/A,#N/A,FALSE,"Sensitivity Analysis";#N/A,#N/A,FALSE,"Overall Staffing Review"}</definedName>
    <definedName name="wrn.Jury." localSheetId="25" hidden="1">{#N/A,#N/A,FALSE,"Year";#N/A,#N/A,FALSE,"AC Fiscal Year";#N/A,#N/A,FALSE,"Hourly Rate By Activity";#N/A,#N/A,FALSE,"Hourly Rate By Custom Resource";#N/A,#N/A,FALSE,"Sensitivity Analysis";#N/A,#N/A,FALSE,"Overall Staffing Review"}</definedName>
    <definedName name="wrn.Jury." localSheetId="26">"{#N/A;#N/A;FALSE;""Year""|#N/A;#N/A;FALSE;""AC Fiscal Year""|#N/A;#N/A;FALSE;""Hourly Rate By Activity""|#N/A;#N/A;FALSE;""Hourly Rate By Custom Resource""|#N/A;#N/A;FALSE;""Sensitivity Analysis""|#N/A;#N/A;FALSE;""Overall Staffing Review""}"</definedName>
    <definedName name="wrn.Jury." localSheetId="27" hidden="1">{#N/A,#N/A,FALSE,"Year";#N/A,#N/A,FALSE,"AC Fiscal Year";#N/A,#N/A,FALSE,"Hourly Rate By Activity";#N/A,#N/A,FALSE,"Hourly Rate By Custom Resource";#N/A,#N/A,FALSE,"Sensitivity Analysis";#N/A,#N/A,FALSE,"Overall Staffing Review"}</definedName>
    <definedName name="wrn.Jury." localSheetId="28" hidden="1">{#N/A,#N/A,FALSE,"Year";#N/A,#N/A,FALSE,"AC Fiscal Year";#N/A,#N/A,FALSE,"Hourly Rate By Activity";#N/A,#N/A,FALSE,"Hourly Rate By Custom Resource";#N/A,#N/A,FALSE,"Sensitivity Analysis";#N/A,#N/A,FALSE,"Overall Staffing Review"}</definedName>
    <definedName name="wrn.Jury." localSheetId="29">"{#N/A;#N/A;FALSE;""Year""|#N/A;#N/A;FALSE;""AC Fiscal Year""|#N/A;#N/A;FALSE;""Hourly Rate By Activity""|#N/A;#N/A;FALSE;""Hourly Rate By Custom Resource""|#N/A;#N/A;FALSE;""Sensitivity Analysis""|#N/A;#N/A;FALSE;""Overall Staffing Review""}"</definedName>
    <definedName name="wrn.Jury." localSheetId="31">"{#N/A;#N/A;FALSE;""Year""|#N/A;#N/A;FALSE;""AC Fiscal Year""|#N/A;#N/A;FALSE;""Hourly Rate By Activity""|#N/A;#N/A;FALSE;""Hourly Rate By Custom Resource""|#N/A;#N/A;FALSE;""Sensitivity Analysis""|#N/A;#N/A;FALSE;""Overall Staffing Review""}"</definedName>
    <definedName name="wrn.Jury." localSheetId="34" hidden="1">{#N/A,#N/A,FALSE,"Year";#N/A,#N/A,FALSE,"AC Fiscal Year";#N/A,#N/A,FALSE,"Hourly Rate By Activity";#N/A,#N/A,FALSE,"Hourly Rate By Custom Resource";#N/A,#N/A,FALSE,"Sensitivity Analysis";#N/A,#N/A,FALSE,"Overall Staffing Review"}</definedName>
    <definedName name="wrn.Jury." localSheetId="3" hidden="1">{#N/A,#N/A,FALSE,"Year";#N/A,#N/A,FALSE,"AC Fiscal Year";#N/A,#N/A,FALSE,"Hourly Rate By Activity";#N/A,#N/A,FALSE,"Hourly Rate By Custom Resource";#N/A,#N/A,FALSE,"Sensitivity Analysis";#N/A,#N/A,FALSE,"Overall Staffing Review"}</definedName>
    <definedName name="wrn.Jury." hidden="1">{#N/A,#N/A,FALSE,"Year";#N/A,#N/A,FALSE,"AC Fiscal Year";#N/A,#N/A,FALSE,"Hourly Rate By Activity";#N/A,#N/A,FALSE,"Hourly Rate By Custom Resource";#N/A,#N/A,FALSE,"Sensitivity Analysis";#N/A,#N/A,FALSE,"Overall Staffing Review"}</definedName>
    <definedName name="wrn.Long._.Report." localSheetId="13" hidden="1">{#N/A,#N/A,TRUE,"Cover";#N/A,#N/A,TRUE,"Header (ld)";#N/A,#N/A,TRUE,"T&amp;O By Region";#N/A,#N/A,TRUE,"Region Charts ";#N/A,#N/A,TRUE,"T&amp;O London";#N/A,#N/A,TRUE,"AD Report";#N/A,#N/A,TRUE,"Var by OU"}</definedName>
    <definedName name="wrn.Long._.Report." localSheetId="15" hidden="1">{#N/A,#N/A,TRUE,"Cover";#N/A,#N/A,TRUE,"Header (ld)";#N/A,#N/A,TRUE,"T&amp;O By Region";#N/A,#N/A,TRUE,"Region Charts ";#N/A,#N/A,TRUE,"T&amp;O London";#N/A,#N/A,TRUE,"AD Report";#N/A,#N/A,TRUE,"Var by OU"}</definedName>
    <definedName name="wrn.Long._.Report." localSheetId="17" hidden="1">{#N/A,#N/A,TRUE,"Cover";#N/A,#N/A,TRUE,"Header (ld)";#N/A,#N/A,TRUE,"T&amp;O By Region";#N/A,#N/A,TRUE,"Region Charts ";#N/A,#N/A,TRUE,"T&amp;O London";#N/A,#N/A,TRUE,"AD Report";#N/A,#N/A,TRUE,"Var by OU"}</definedName>
    <definedName name="wrn.Long._.Report." localSheetId="18">"{#N/A;#N/A;TRUE;""Cover""|#N/A;#N/A;TRUE;""Header (ld)""|#N/A;#N/A;TRUE;""T&amp;O By Region""|#N/A;#N/A;TRUE;""Region Charts ""|#N/A;#N/A;TRUE;""T&amp;O London""|#N/A;#N/A;TRUE;""AD Report""|#N/A;#N/A;TRUE;""Var by OU""}"</definedName>
    <definedName name="wrn.Long._.Report." localSheetId="21" hidden="1">{#N/A,#N/A,TRUE,"Cover";#N/A,#N/A,TRUE,"Header (ld)";#N/A,#N/A,TRUE,"T&amp;O By Region";#N/A,#N/A,TRUE,"Region Charts ";#N/A,#N/A,TRUE,"T&amp;O London";#N/A,#N/A,TRUE,"AD Report";#N/A,#N/A,TRUE,"Var by OU"}</definedName>
    <definedName name="wrn.Long._.Report." localSheetId="22" hidden="1">{#N/A,#N/A,TRUE,"Cover";#N/A,#N/A,TRUE,"Header (ld)";#N/A,#N/A,TRUE,"T&amp;O By Region";#N/A,#N/A,TRUE,"Region Charts ";#N/A,#N/A,TRUE,"T&amp;O London";#N/A,#N/A,TRUE,"AD Report";#N/A,#N/A,TRUE,"Var by OU"}</definedName>
    <definedName name="wrn.Long._.Report." localSheetId="24" hidden="1">{#N/A,#N/A,TRUE,"Cover";#N/A,#N/A,TRUE,"Header (ld)";#N/A,#N/A,TRUE,"T&amp;O By Region";#N/A,#N/A,TRUE,"Region Charts ";#N/A,#N/A,TRUE,"T&amp;O London";#N/A,#N/A,TRUE,"AD Report";#N/A,#N/A,TRUE,"Var by OU"}</definedName>
    <definedName name="wrn.Long._.Report." localSheetId="25" hidden="1">{#N/A,#N/A,TRUE,"Cover";#N/A,#N/A,TRUE,"Header (ld)";#N/A,#N/A,TRUE,"T&amp;O By Region";#N/A,#N/A,TRUE,"Region Charts ";#N/A,#N/A,TRUE,"T&amp;O London";#N/A,#N/A,TRUE,"AD Report";#N/A,#N/A,TRUE,"Var by OU"}</definedName>
    <definedName name="wrn.Long._.Report." localSheetId="26">"{#N/A;#N/A;TRUE;""Cover""|#N/A;#N/A;TRUE;""Header (ld)""|#N/A;#N/A;TRUE;""T&amp;O By Region""|#N/A;#N/A;TRUE;""Region Charts ""|#N/A;#N/A;TRUE;""T&amp;O London""|#N/A;#N/A;TRUE;""AD Report""|#N/A;#N/A;TRUE;""Var by OU""}"</definedName>
    <definedName name="wrn.Long._.Report." localSheetId="27" hidden="1">{#N/A,#N/A,TRUE,"Cover";#N/A,#N/A,TRUE,"Header (ld)";#N/A,#N/A,TRUE,"T&amp;O By Region";#N/A,#N/A,TRUE,"Region Charts ";#N/A,#N/A,TRUE,"T&amp;O London";#N/A,#N/A,TRUE,"AD Report";#N/A,#N/A,TRUE,"Var by OU"}</definedName>
    <definedName name="wrn.Long._.Report." localSheetId="28" hidden="1">{#N/A,#N/A,TRUE,"Cover";#N/A,#N/A,TRUE,"Header (ld)";#N/A,#N/A,TRUE,"T&amp;O By Region";#N/A,#N/A,TRUE,"Region Charts ";#N/A,#N/A,TRUE,"T&amp;O London";#N/A,#N/A,TRUE,"AD Report";#N/A,#N/A,TRUE,"Var by OU"}</definedName>
    <definedName name="wrn.Long._.Report." localSheetId="29">"{#N/A;#N/A;TRUE;""Cover""|#N/A;#N/A;TRUE;""Header (ld)""|#N/A;#N/A;TRUE;""T&amp;O By Region""|#N/A;#N/A;TRUE;""Region Charts ""|#N/A;#N/A;TRUE;""T&amp;O London""|#N/A;#N/A;TRUE;""AD Report""|#N/A;#N/A;TRUE;""Var by OU""}"</definedName>
    <definedName name="wrn.Long._.Report." localSheetId="31">"{#N/A;#N/A;TRUE;""Cover""|#N/A;#N/A;TRUE;""Header (ld)""|#N/A;#N/A;TRUE;""T&amp;O By Region""|#N/A;#N/A;TRUE;""Region Charts ""|#N/A;#N/A;TRUE;""T&amp;O London""|#N/A;#N/A;TRUE;""AD Report""|#N/A;#N/A;TRUE;""Var by OU""}"</definedName>
    <definedName name="wrn.Long._.Report." localSheetId="34" hidden="1">{#N/A,#N/A,TRUE,"Cover";#N/A,#N/A,TRUE,"Header (ld)";#N/A,#N/A,TRUE,"T&amp;O By Region";#N/A,#N/A,TRUE,"Region Charts ";#N/A,#N/A,TRUE,"T&amp;O London";#N/A,#N/A,TRUE,"AD Report";#N/A,#N/A,TRUE,"Var by OU"}</definedName>
    <definedName name="wrn.Long._.Report." localSheetId="3" hidden="1">{#N/A,#N/A,TRUE,"Cover";#N/A,#N/A,TRUE,"Header (ld)";#N/A,#N/A,TRUE,"T&amp;O By Region";#N/A,#N/A,TRUE,"Region Charts ";#N/A,#N/A,TRUE,"T&amp;O London";#N/A,#N/A,TRUE,"AD Report";#N/A,#N/A,TRUE,"Var by OU"}</definedName>
    <definedName name="wrn.Long._.Report." hidden="1">{#N/A,#N/A,TRUE,"Cover";#N/A,#N/A,TRUE,"Header (ld)";#N/A,#N/A,TRUE,"T&amp;O By Region";#N/A,#N/A,TRUE,"Region Charts ";#N/A,#N/A,TRUE,"T&amp;O London";#N/A,#N/A,TRUE,"AD Report";#N/A,#N/A,TRUE,"Var by OU"}</definedName>
    <definedName name="wrn.May_December." localSheetId="13"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15"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17"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18"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1"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2"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4"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5"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6"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7"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8"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29"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31"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34"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localSheetId="3"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ay_December." hidden="1">{"Cover-May-Dec",#N/A,FALSE,"Cover Page";#N/A,#N/A,FALSE,"New Retail Chart";#N/A,#N/A,FALSE,"Used Retail Chart";"Freq-May-Dec",#N/A,FALSE,"Frequency-Severity";"Yr6-May-Dec",#N/A,FALSE,"Year 6 Char.";"Yr5-May-Dec",#N/A,FALSE,"Year 5 Char.";"Yr4-May-Dec",#N/A,FALSE,"Year 4 Char.";"Yr3-May-Dec",#N/A,FALSE,"Year 3 Char.";"Yr12-May-Dec",#N/A,FALSE,"Year 1 &amp; 2 Char."}</definedName>
    <definedName name="wrn.Methodology." localSheetId="13" hidden="1">{#N/A,#N/A,FALSE,"Questionaire";#N/A,#N/A,FALSE,"Patient";#N/A,#N/A,FALSE,"Retail";#N/A,#N/A,FALSE,"Food Cost Calc";#N/A,#N/A,FALSE,"Direct";#N/A,#N/A,FALSE,"Staffing";#N/A,#N/A,FALSE,"Mgmt Staffing";#N/A,#N/A,FALSE,"Summary";#N/A,#N/A,FALSE,"Investment";#N/A,#N/A,FALSE,"Notes"}</definedName>
    <definedName name="wrn.Methodology." localSheetId="15" hidden="1">{#N/A,#N/A,FALSE,"Questionaire";#N/A,#N/A,FALSE,"Patient";#N/A,#N/A,FALSE,"Retail";#N/A,#N/A,FALSE,"Food Cost Calc";#N/A,#N/A,FALSE,"Direct";#N/A,#N/A,FALSE,"Staffing";#N/A,#N/A,FALSE,"Mgmt Staffing";#N/A,#N/A,FALSE,"Summary";#N/A,#N/A,FALSE,"Investment";#N/A,#N/A,FALSE,"Notes"}</definedName>
    <definedName name="wrn.Methodology." localSheetId="18" hidden="1">{#N/A,#N/A,FALSE,"Questionaire";#N/A,#N/A,FALSE,"Patient";#N/A,#N/A,FALSE,"Retail";#N/A,#N/A,FALSE,"Food Cost Calc";#N/A,#N/A,FALSE,"Direct";#N/A,#N/A,FALSE,"Staffing";#N/A,#N/A,FALSE,"Mgmt Staffing";#N/A,#N/A,FALSE,"Summary";#N/A,#N/A,FALSE,"Investment";#N/A,#N/A,FALSE,"Notes"}</definedName>
    <definedName name="wrn.Methodology." localSheetId="21" hidden="1">{#N/A,#N/A,FALSE,"Questionaire";#N/A,#N/A,FALSE,"Patient";#N/A,#N/A,FALSE,"Retail";#N/A,#N/A,FALSE,"Food Cost Calc";#N/A,#N/A,FALSE,"Direct";#N/A,#N/A,FALSE,"Staffing";#N/A,#N/A,FALSE,"Mgmt Staffing";#N/A,#N/A,FALSE,"Summary";#N/A,#N/A,FALSE,"Investment";#N/A,#N/A,FALSE,"Notes"}</definedName>
    <definedName name="wrn.Methodology." localSheetId="22" hidden="1">{#N/A,#N/A,FALSE,"Questionaire";#N/A,#N/A,FALSE,"Patient";#N/A,#N/A,FALSE,"Retail";#N/A,#N/A,FALSE,"Food Cost Calc";#N/A,#N/A,FALSE,"Direct";#N/A,#N/A,FALSE,"Staffing";#N/A,#N/A,FALSE,"Mgmt Staffing";#N/A,#N/A,FALSE,"Summary";#N/A,#N/A,FALSE,"Investment";#N/A,#N/A,FALSE,"Notes"}</definedName>
    <definedName name="wrn.Methodology." localSheetId="24" hidden="1">{#N/A,#N/A,FALSE,"Questionaire";#N/A,#N/A,FALSE,"Patient";#N/A,#N/A,FALSE,"Retail";#N/A,#N/A,FALSE,"Food Cost Calc";#N/A,#N/A,FALSE,"Direct";#N/A,#N/A,FALSE,"Staffing";#N/A,#N/A,FALSE,"Mgmt Staffing";#N/A,#N/A,FALSE,"Summary";#N/A,#N/A,FALSE,"Investment";#N/A,#N/A,FALSE,"Notes"}</definedName>
    <definedName name="wrn.Methodology." localSheetId="25" hidden="1">{#N/A,#N/A,FALSE,"Questionaire";#N/A,#N/A,FALSE,"Patient";#N/A,#N/A,FALSE,"Retail";#N/A,#N/A,FALSE,"Food Cost Calc";#N/A,#N/A,FALSE,"Direct";#N/A,#N/A,FALSE,"Staffing";#N/A,#N/A,FALSE,"Mgmt Staffing";#N/A,#N/A,FALSE,"Summary";#N/A,#N/A,FALSE,"Investment";#N/A,#N/A,FALSE,"Notes"}</definedName>
    <definedName name="wrn.Methodology." localSheetId="26" hidden="1">{#N/A,#N/A,FALSE,"Questionaire";#N/A,#N/A,FALSE,"Patient";#N/A,#N/A,FALSE,"Retail";#N/A,#N/A,FALSE,"Food Cost Calc";#N/A,#N/A,FALSE,"Direct";#N/A,#N/A,FALSE,"Staffing";#N/A,#N/A,FALSE,"Mgmt Staffing";#N/A,#N/A,FALSE,"Summary";#N/A,#N/A,FALSE,"Investment";#N/A,#N/A,FALSE,"Notes"}</definedName>
    <definedName name="wrn.Methodology." localSheetId="27" hidden="1">{#N/A,#N/A,FALSE,"Questionaire";#N/A,#N/A,FALSE,"Patient";#N/A,#N/A,FALSE,"Retail";#N/A,#N/A,FALSE,"Food Cost Calc";#N/A,#N/A,FALSE,"Direct";#N/A,#N/A,FALSE,"Staffing";#N/A,#N/A,FALSE,"Mgmt Staffing";#N/A,#N/A,FALSE,"Summary";#N/A,#N/A,FALSE,"Investment";#N/A,#N/A,FALSE,"Notes"}</definedName>
    <definedName name="wrn.Methodology." localSheetId="28" hidden="1">{#N/A,#N/A,FALSE,"Questionaire";#N/A,#N/A,FALSE,"Patient";#N/A,#N/A,FALSE,"Retail";#N/A,#N/A,FALSE,"Food Cost Calc";#N/A,#N/A,FALSE,"Direct";#N/A,#N/A,FALSE,"Staffing";#N/A,#N/A,FALSE,"Mgmt Staffing";#N/A,#N/A,FALSE,"Summary";#N/A,#N/A,FALSE,"Investment";#N/A,#N/A,FALSE,"Notes"}</definedName>
    <definedName name="wrn.Methodology." localSheetId="29" hidden="1">{#N/A,#N/A,FALSE,"Questionaire";#N/A,#N/A,FALSE,"Patient";#N/A,#N/A,FALSE,"Retail";#N/A,#N/A,FALSE,"Food Cost Calc";#N/A,#N/A,FALSE,"Direct";#N/A,#N/A,FALSE,"Staffing";#N/A,#N/A,FALSE,"Mgmt Staffing";#N/A,#N/A,FALSE,"Summary";#N/A,#N/A,FALSE,"Investment";#N/A,#N/A,FALSE,"Notes"}</definedName>
    <definedName name="wrn.Methodology." localSheetId="31" hidden="1">{#N/A,#N/A,FALSE,"Questionaire";#N/A,#N/A,FALSE,"Patient";#N/A,#N/A,FALSE,"Retail";#N/A,#N/A,FALSE,"Food Cost Calc";#N/A,#N/A,FALSE,"Direct";#N/A,#N/A,FALSE,"Staffing";#N/A,#N/A,FALSE,"Mgmt Staffing";#N/A,#N/A,FALSE,"Summary";#N/A,#N/A,FALSE,"Investment";#N/A,#N/A,FALSE,"Notes"}</definedName>
    <definedName name="wrn.Methodology." localSheetId="34" hidden="1">{#N/A,#N/A,FALSE,"Questionaire";#N/A,#N/A,FALSE,"Patient";#N/A,#N/A,FALSE,"Retail";#N/A,#N/A,FALSE,"Food Cost Calc";#N/A,#N/A,FALSE,"Direct";#N/A,#N/A,FALSE,"Staffing";#N/A,#N/A,FALSE,"Mgmt Staffing";#N/A,#N/A,FALSE,"Summary";#N/A,#N/A,FALSE,"Investment";#N/A,#N/A,FALSE,"Notes"}</definedName>
    <definedName name="wrn.Methodology." localSheetId="3" hidden="1">{#N/A,#N/A,FALSE,"Questionaire";#N/A,#N/A,FALSE,"Patient";#N/A,#N/A,FALSE,"Retail";#N/A,#N/A,FALSE,"Food Cost Calc";#N/A,#N/A,FALSE,"Direct";#N/A,#N/A,FALSE,"Staffing";#N/A,#N/A,FALSE,"Mgmt Staffing";#N/A,#N/A,FALSE,"Summary";#N/A,#N/A,FALSE,"Investment";#N/A,#N/A,FALSE,"Notes"}</definedName>
    <definedName name="wrn.Methodology." hidden="1">{#N/A,#N/A,FALSE,"Questionaire";#N/A,#N/A,FALSE,"Patient";#N/A,#N/A,FALSE,"Retail";#N/A,#N/A,FALSE,"Food Cost Calc";#N/A,#N/A,FALSE,"Direct";#N/A,#N/A,FALSE,"Staffing";#N/A,#N/A,FALSE,"Mgmt Staffing";#N/A,#N/A,FALSE,"Summary";#N/A,#N/A,FALSE,"Investment";#N/A,#N/A,FALSE,"Notes"}</definedName>
    <definedName name="wrn.Methodology._1" localSheetId="13" hidden="1">{#N/A,#N/A,FALSE,"Questionaire";#N/A,#N/A,FALSE,"Patient";#N/A,#N/A,FALSE,"Retail";#N/A,#N/A,FALSE,"Food Cost Calc";#N/A,#N/A,FALSE,"Direct";#N/A,#N/A,FALSE,"Staffing";#N/A,#N/A,FALSE,"Mgmt Staffing";#N/A,#N/A,FALSE,"Summary";#N/A,#N/A,FALSE,"Investment";#N/A,#N/A,FALSE,"Notes"}</definedName>
    <definedName name="wrn.Methodology._1" localSheetId="15" hidden="1">{#N/A,#N/A,FALSE,"Questionaire";#N/A,#N/A,FALSE,"Patient";#N/A,#N/A,FALSE,"Retail";#N/A,#N/A,FALSE,"Food Cost Calc";#N/A,#N/A,FALSE,"Direct";#N/A,#N/A,FALSE,"Staffing";#N/A,#N/A,FALSE,"Mgmt Staffing";#N/A,#N/A,FALSE,"Summary";#N/A,#N/A,FALSE,"Investment";#N/A,#N/A,FALSE,"Notes"}</definedName>
    <definedName name="wrn.Methodology._1" localSheetId="18" hidden="1">{#N/A,#N/A,FALSE,"Questionaire";#N/A,#N/A,FALSE,"Patient";#N/A,#N/A,FALSE,"Retail";#N/A,#N/A,FALSE,"Food Cost Calc";#N/A,#N/A,FALSE,"Direct";#N/A,#N/A,FALSE,"Staffing";#N/A,#N/A,FALSE,"Mgmt Staffing";#N/A,#N/A,FALSE,"Summary";#N/A,#N/A,FALSE,"Investment";#N/A,#N/A,FALSE,"Notes"}</definedName>
    <definedName name="wrn.Methodology._1" localSheetId="21" hidden="1">{#N/A,#N/A,FALSE,"Questionaire";#N/A,#N/A,FALSE,"Patient";#N/A,#N/A,FALSE,"Retail";#N/A,#N/A,FALSE,"Food Cost Calc";#N/A,#N/A,FALSE,"Direct";#N/A,#N/A,FALSE,"Staffing";#N/A,#N/A,FALSE,"Mgmt Staffing";#N/A,#N/A,FALSE,"Summary";#N/A,#N/A,FALSE,"Investment";#N/A,#N/A,FALSE,"Notes"}</definedName>
    <definedName name="wrn.Methodology._1" localSheetId="22" hidden="1">{#N/A,#N/A,FALSE,"Questionaire";#N/A,#N/A,FALSE,"Patient";#N/A,#N/A,FALSE,"Retail";#N/A,#N/A,FALSE,"Food Cost Calc";#N/A,#N/A,FALSE,"Direct";#N/A,#N/A,FALSE,"Staffing";#N/A,#N/A,FALSE,"Mgmt Staffing";#N/A,#N/A,FALSE,"Summary";#N/A,#N/A,FALSE,"Investment";#N/A,#N/A,FALSE,"Notes"}</definedName>
    <definedName name="wrn.Methodology._1" localSheetId="24" hidden="1">{#N/A,#N/A,FALSE,"Questionaire";#N/A,#N/A,FALSE,"Patient";#N/A,#N/A,FALSE,"Retail";#N/A,#N/A,FALSE,"Food Cost Calc";#N/A,#N/A,FALSE,"Direct";#N/A,#N/A,FALSE,"Staffing";#N/A,#N/A,FALSE,"Mgmt Staffing";#N/A,#N/A,FALSE,"Summary";#N/A,#N/A,FALSE,"Investment";#N/A,#N/A,FALSE,"Notes"}</definedName>
    <definedName name="wrn.Methodology._1" localSheetId="25" hidden="1">{#N/A,#N/A,FALSE,"Questionaire";#N/A,#N/A,FALSE,"Patient";#N/A,#N/A,FALSE,"Retail";#N/A,#N/A,FALSE,"Food Cost Calc";#N/A,#N/A,FALSE,"Direct";#N/A,#N/A,FALSE,"Staffing";#N/A,#N/A,FALSE,"Mgmt Staffing";#N/A,#N/A,FALSE,"Summary";#N/A,#N/A,FALSE,"Investment";#N/A,#N/A,FALSE,"Notes"}</definedName>
    <definedName name="wrn.Methodology._1" localSheetId="26" hidden="1">{#N/A,#N/A,FALSE,"Questionaire";#N/A,#N/A,FALSE,"Patient";#N/A,#N/A,FALSE,"Retail";#N/A,#N/A,FALSE,"Food Cost Calc";#N/A,#N/A,FALSE,"Direct";#N/A,#N/A,FALSE,"Staffing";#N/A,#N/A,FALSE,"Mgmt Staffing";#N/A,#N/A,FALSE,"Summary";#N/A,#N/A,FALSE,"Investment";#N/A,#N/A,FALSE,"Notes"}</definedName>
    <definedName name="wrn.Methodology._1" localSheetId="27" hidden="1">{#N/A,#N/A,FALSE,"Questionaire";#N/A,#N/A,FALSE,"Patient";#N/A,#N/A,FALSE,"Retail";#N/A,#N/A,FALSE,"Food Cost Calc";#N/A,#N/A,FALSE,"Direct";#N/A,#N/A,FALSE,"Staffing";#N/A,#N/A,FALSE,"Mgmt Staffing";#N/A,#N/A,FALSE,"Summary";#N/A,#N/A,FALSE,"Investment";#N/A,#N/A,FALSE,"Notes"}</definedName>
    <definedName name="wrn.Methodology._1" localSheetId="28" hidden="1">{#N/A,#N/A,FALSE,"Questionaire";#N/A,#N/A,FALSE,"Patient";#N/A,#N/A,FALSE,"Retail";#N/A,#N/A,FALSE,"Food Cost Calc";#N/A,#N/A,FALSE,"Direct";#N/A,#N/A,FALSE,"Staffing";#N/A,#N/A,FALSE,"Mgmt Staffing";#N/A,#N/A,FALSE,"Summary";#N/A,#N/A,FALSE,"Investment";#N/A,#N/A,FALSE,"Notes"}</definedName>
    <definedName name="wrn.Methodology._1" localSheetId="29" hidden="1">{#N/A,#N/A,FALSE,"Questionaire";#N/A,#N/A,FALSE,"Patient";#N/A,#N/A,FALSE,"Retail";#N/A,#N/A,FALSE,"Food Cost Calc";#N/A,#N/A,FALSE,"Direct";#N/A,#N/A,FALSE,"Staffing";#N/A,#N/A,FALSE,"Mgmt Staffing";#N/A,#N/A,FALSE,"Summary";#N/A,#N/A,FALSE,"Investment";#N/A,#N/A,FALSE,"Notes"}</definedName>
    <definedName name="wrn.Methodology._1" localSheetId="31" hidden="1">{#N/A,#N/A,FALSE,"Questionaire";#N/A,#N/A,FALSE,"Patient";#N/A,#N/A,FALSE,"Retail";#N/A,#N/A,FALSE,"Food Cost Calc";#N/A,#N/A,FALSE,"Direct";#N/A,#N/A,FALSE,"Staffing";#N/A,#N/A,FALSE,"Mgmt Staffing";#N/A,#N/A,FALSE,"Summary";#N/A,#N/A,FALSE,"Investment";#N/A,#N/A,FALSE,"Notes"}</definedName>
    <definedName name="wrn.Methodology._1" localSheetId="34" hidden="1">{#N/A,#N/A,FALSE,"Questionaire";#N/A,#N/A,FALSE,"Patient";#N/A,#N/A,FALSE,"Retail";#N/A,#N/A,FALSE,"Food Cost Calc";#N/A,#N/A,FALSE,"Direct";#N/A,#N/A,FALSE,"Staffing";#N/A,#N/A,FALSE,"Mgmt Staffing";#N/A,#N/A,FALSE,"Summary";#N/A,#N/A,FALSE,"Investment";#N/A,#N/A,FALSE,"Notes"}</definedName>
    <definedName name="wrn.Methodology._1" localSheetId="3" hidden="1">{#N/A,#N/A,FALSE,"Questionaire";#N/A,#N/A,FALSE,"Patient";#N/A,#N/A,FALSE,"Retail";#N/A,#N/A,FALSE,"Food Cost Calc";#N/A,#N/A,FALSE,"Direct";#N/A,#N/A,FALSE,"Staffing";#N/A,#N/A,FALSE,"Mgmt Staffing";#N/A,#N/A,FALSE,"Summary";#N/A,#N/A,FALSE,"Investment";#N/A,#N/A,FALSE,"Notes"}</definedName>
    <definedName name="wrn.Methodology._1" hidden="1">{#N/A,#N/A,FALSE,"Questionaire";#N/A,#N/A,FALSE,"Patient";#N/A,#N/A,FALSE,"Retail";#N/A,#N/A,FALSE,"Food Cost Calc";#N/A,#N/A,FALSE,"Direct";#N/A,#N/A,FALSE,"Staffing";#N/A,#N/A,FALSE,"Mgmt Staffing";#N/A,#N/A,FALSE,"Summary";#N/A,#N/A,FALSE,"Investment";#N/A,#N/A,FALSE,"Notes"}</definedName>
    <definedName name="wrn.Methodology._2" localSheetId="13" hidden="1">{#N/A,#N/A,FALSE,"Questionaire";#N/A,#N/A,FALSE,"Patient";#N/A,#N/A,FALSE,"Retail";#N/A,#N/A,FALSE,"Food Cost Calc";#N/A,#N/A,FALSE,"Direct";#N/A,#N/A,FALSE,"Staffing";#N/A,#N/A,FALSE,"Mgmt Staffing";#N/A,#N/A,FALSE,"Summary";#N/A,#N/A,FALSE,"Investment";#N/A,#N/A,FALSE,"Notes"}</definedName>
    <definedName name="wrn.Methodology._2" localSheetId="15" hidden="1">{#N/A,#N/A,FALSE,"Questionaire";#N/A,#N/A,FALSE,"Patient";#N/A,#N/A,FALSE,"Retail";#N/A,#N/A,FALSE,"Food Cost Calc";#N/A,#N/A,FALSE,"Direct";#N/A,#N/A,FALSE,"Staffing";#N/A,#N/A,FALSE,"Mgmt Staffing";#N/A,#N/A,FALSE,"Summary";#N/A,#N/A,FALSE,"Investment";#N/A,#N/A,FALSE,"Notes"}</definedName>
    <definedName name="wrn.Methodology._2" localSheetId="18" hidden="1">{#N/A,#N/A,FALSE,"Questionaire";#N/A,#N/A,FALSE,"Patient";#N/A,#N/A,FALSE,"Retail";#N/A,#N/A,FALSE,"Food Cost Calc";#N/A,#N/A,FALSE,"Direct";#N/A,#N/A,FALSE,"Staffing";#N/A,#N/A,FALSE,"Mgmt Staffing";#N/A,#N/A,FALSE,"Summary";#N/A,#N/A,FALSE,"Investment";#N/A,#N/A,FALSE,"Notes"}</definedName>
    <definedName name="wrn.Methodology._2" localSheetId="21" hidden="1">{#N/A,#N/A,FALSE,"Questionaire";#N/A,#N/A,FALSE,"Patient";#N/A,#N/A,FALSE,"Retail";#N/A,#N/A,FALSE,"Food Cost Calc";#N/A,#N/A,FALSE,"Direct";#N/A,#N/A,FALSE,"Staffing";#N/A,#N/A,FALSE,"Mgmt Staffing";#N/A,#N/A,FALSE,"Summary";#N/A,#N/A,FALSE,"Investment";#N/A,#N/A,FALSE,"Notes"}</definedName>
    <definedName name="wrn.Methodology._2" localSheetId="22" hidden="1">{#N/A,#N/A,FALSE,"Questionaire";#N/A,#N/A,FALSE,"Patient";#N/A,#N/A,FALSE,"Retail";#N/A,#N/A,FALSE,"Food Cost Calc";#N/A,#N/A,FALSE,"Direct";#N/A,#N/A,FALSE,"Staffing";#N/A,#N/A,FALSE,"Mgmt Staffing";#N/A,#N/A,FALSE,"Summary";#N/A,#N/A,FALSE,"Investment";#N/A,#N/A,FALSE,"Notes"}</definedName>
    <definedName name="wrn.Methodology._2" localSheetId="24" hidden="1">{#N/A,#N/A,FALSE,"Questionaire";#N/A,#N/A,FALSE,"Patient";#N/A,#N/A,FALSE,"Retail";#N/A,#N/A,FALSE,"Food Cost Calc";#N/A,#N/A,FALSE,"Direct";#N/A,#N/A,FALSE,"Staffing";#N/A,#N/A,FALSE,"Mgmt Staffing";#N/A,#N/A,FALSE,"Summary";#N/A,#N/A,FALSE,"Investment";#N/A,#N/A,FALSE,"Notes"}</definedName>
    <definedName name="wrn.Methodology._2" localSheetId="25" hidden="1">{#N/A,#N/A,FALSE,"Questionaire";#N/A,#N/A,FALSE,"Patient";#N/A,#N/A,FALSE,"Retail";#N/A,#N/A,FALSE,"Food Cost Calc";#N/A,#N/A,FALSE,"Direct";#N/A,#N/A,FALSE,"Staffing";#N/A,#N/A,FALSE,"Mgmt Staffing";#N/A,#N/A,FALSE,"Summary";#N/A,#N/A,FALSE,"Investment";#N/A,#N/A,FALSE,"Notes"}</definedName>
    <definedName name="wrn.Methodology._2" localSheetId="26" hidden="1">{#N/A,#N/A,FALSE,"Questionaire";#N/A,#N/A,FALSE,"Patient";#N/A,#N/A,FALSE,"Retail";#N/A,#N/A,FALSE,"Food Cost Calc";#N/A,#N/A,FALSE,"Direct";#N/A,#N/A,FALSE,"Staffing";#N/A,#N/A,FALSE,"Mgmt Staffing";#N/A,#N/A,FALSE,"Summary";#N/A,#N/A,FALSE,"Investment";#N/A,#N/A,FALSE,"Notes"}</definedName>
    <definedName name="wrn.Methodology._2" localSheetId="27" hidden="1">{#N/A,#N/A,FALSE,"Questionaire";#N/A,#N/A,FALSE,"Patient";#N/A,#N/A,FALSE,"Retail";#N/A,#N/A,FALSE,"Food Cost Calc";#N/A,#N/A,FALSE,"Direct";#N/A,#N/A,FALSE,"Staffing";#N/A,#N/A,FALSE,"Mgmt Staffing";#N/A,#N/A,FALSE,"Summary";#N/A,#N/A,FALSE,"Investment";#N/A,#N/A,FALSE,"Notes"}</definedName>
    <definedName name="wrn.Methodology._2" localSheetId="28" hidden="1">{#N/A,#N/A,FALSE,"Questionaire";#N/A,#N/A,FALSE,"Patient";#N/A,#N/A,FALSE,"Retail";#N/A,#N/A,FALSE,"Food Cost Calc";#N/A,#N/A,FALSE,"Direct";#N/A,#N/A,FALSE,"Staffing";#N/A,#N/A,FALSE,"Mgmt Staffing";#N/A,#N/A,FALSE,"Summary";#N/A,#N/A,FALSE,"Investment";#N/A,#N/A,FALSE,"Notes"}</definedName>
    <definedName name="wrn.Methodology._2" localSheetId="29" hidden="1">{#N/A,#N/A,FALSE,"Questionaire";#N/A,#N/A,FALSE,"Patient";#N/A,#N/A,FALSE,"Retail";#N/A,#N/A,FALSE,"Food Cost Calc";#N/A,#N/A,FALSE,"Direct";#N/A,#N/A,FALSE,"Staffing";#N/A,#N/A,FALSE,"Mgmt Staffing";#N/A,#N/A,FALSE,"Summary";#N/A,#N/A,FALSE,"Investment";#N/A,#N/A,FALSE,"Notes"}</definedName>
    <definedName name="wrn.Methodology._2" localSheetId="31" hidden="1">{#N/A,#N/A,FALSE,"Questionaire";#N/A,#N/A,FALSE,"Patient";#N/A,#N/A,FALSE,"Retail";#N/A,#N/A,FALSE,"Food Cost Calc";#N/A,#N/A,FALSE,"Direct";#N/A,#N/A,FALSE,"Staffing";#N/A,#N/A,FALSE,"Mgmt Staffing";#N/A,#N/A,FALSE,"Summary";#N/A,#N/A,FALSE,"Investment";#N/A,#N/A,FALSE,"Notes"}</definedName>
    <definedName name="wrn.Methodology._2" localSheetId="34" hidden="1">{#N/A,#N/A,FALSE,"Questionaire";#N/A,#N/A,FALSE,"Patient";#N/A,#N/A,FALSE,"Retail";#N/A,#N/A,FALSE,"Food Cost Calc";#N/A,#N/A,FALSE,"Direct";#N/A,#N/A,FALSE,"Staffing";#N/A,#N/A,FALSE,"Mgmt Staffing";#N/A,#N/A,FALSE,"Summary";#N/A,#N/A,FALSE,"Investment";#N/A,#N/A,FALSE,"Notes"}</definedName>
    <definedName name="wrn.Methodology._2" localSheetId="3" hidden="1">{#N/A,#N/A,FALSE,"Questionaire";#N/A,#N/A,FALSE,"Patient";#N/A,#N/A,FALSE,"Retail";#N/A,#N/A,FALSE,"Food Cost Calc";#N/A,#N/A,FALSE,"Direct";#N/A,#N/A,FALSE,"Staffing";#N/A,#N/A,FALSE,"Mgmt Staffing";#N/A,#N/A,FALSE,"Summary";#N/A,#N/A,FALSE,"Investment";#N/A,#N/A,FALSE,"Notes"}</definedName>
    <definedName name="wrn.Methodology._2" hidden="1">{#N/A,#N/A,FALSE,"Questionaire";#N/A,#N/A,FALSE,"Patient";#N/A,#N/A,FALSE,"Retail";#N/A,#N/A,FALSE,"Food Cost Calc";#N/A,#N/A,FALSE,"Direct";#N/A,#N/A,FALSE,"Staffing";#N/A,#N/A,FALSE,"Mgmt Staffing";#N/A,#N/A,FALSE,"Summary";#N/A,#N/A,FALSE,"Investment";#N/A,#N/A,FALSE,"Notes"}</definedName>
    <definedName name="wrn.Methodology._3" localSheetId="13" hidden="1">{#N/A,#N/A,FALSE,"Questionaire";#N/A,#N/A,FALSE,"Patient";#N/A,#N/A,FALSE,"Retail";#N/A,#N/A,FALSE,"Food Cost Calc";#N/A,#N/A,FALSE,"Direct";#N/A,#N/A,FALSE,"Staffing";#N/A,#N/A,FALSE,"Mgmt Staffing";#N/A,#N/A,FALSE,"Summary";#N/A,#N/A,FALSE,"Investment";#N/A,#N/A,FALSE,"Notes"}</definedName>
    <definedName name="wrn.Methodology._3" localSheetId="15" hidden="1">{#N/A,#N/A,FALSE,"Questionaire";#N/A,#N/A,FALSE,"Patient";#N/A,#N/A,FALSE,"Retail";#N/A,#N/A,FALSE,"Food Cost Calc";#N/A,#N/A,FALSE,"Direct";#N/A,#N/A,FALSE,"Staffing";#N/A,#N/A,FALSE,"Mgmt Staffing";#N/A,#N/A,FALSE,"Summary";#N/A,#N/A,FALSE,"Investment";#N/A,#N/A,FALSE,"Notes"}</definedName>
    <definedName name="wrn.Methodology._3" localSheetId="18" hidden="1">{#N/A,#N/A,FALSE,"Questionaire";#N/A,#N/A,FALSE,"Patient";#N/A,#N/A,FALSE,"Retail";#N/A,#N/A,FALSE,"Food Cost Calc";#N/A,#N/A,FALSE,"Direct";#N/A,#N/A,FALSE,"Staffing";#N/A,#N/A,FALSE,"Mgmt Staffing";#N/A,#N/A,FALSE,"Summary";#N/A,#N/A,FALSE,"Investment";#N/A,#N/A,FALSE,"Notes"}</definedName>
    <definedName name="wrn.Methodology._3" localSheetId="21" hidden="1">{#N/A,#N/A,FALSE,"Questionaire";#N/A,#N/A,FALSE,"Patient";#N/A,#N/A,FALSE,"Retail";#N/A,#N/A,FALSE,"Food Cost Calc";#N/A,#N/A,FALSE,"Direct";#N/A,#N/A,FALSE,"Staffing";#N/A,#N/A,FALSE,"Mgmt Staffing";#N/A,#N/A,FALSE,"Summary";#N/A,#N/A,FALSE,"Investment";#N/A,#N/A,FALSE,"Notes"}</definedName>
    <definedName name="wrn.Methodology._3" localSheetId="22" hidden="1">{#N/A,#N/A,FALSE,"Questionaire";#N/A,#N/A,FALSE,"Patient";#N/A,#N/A,FALSE,"Retail";#N/A,#N/A,FALSE,"Food Cost Calc";#N/A,#N/A,FALSE,"Direct";#N/A,#N/A,FALSE,"Staffing";#N/A,#N/A,FALSE,"Mgmt Staffing";#N/A,#N/A,FALSE,"Summary";#N/A,#N/A,FALSE,"Investment";#N/A,#N/A,FALSE,"Notes"}</definedName>
    <definedName name="wrn.Methodology._3" localSheetId="24" hidden="1">{#N/A,#N/A,FALSE,"Questionaire";#N/A,#N/A,FALSE,"Patient";#N/A,#N/A,FALSE,"Retail";#N/A,#N/A,FALSE,"Food Cost Calc";#N/A,#N/A,FALSE,"Direct";#N/A,#N/A,FALSE,"Staffing";#N/A,#N/A,FALSE,"Mgmt Staffing";#N/A,#N/A,FALSE,"Summary";#N/A,#N/A,FALSE,"Investment";#N/A,#N/A,FALSE,"Notes"}</definedName>
    <definedName name="wrn.Methodology._3" localSheetId="25" hidden="1">{#N/A,#N/A,FALSE,"Questionaire";#N/A,#N/A,FALSE,"Patient";#N/A,#N/A,FALSE,"Retail";#N/A,#N/A,FALSE,"Food Cost Calc";#N/A,#N/A,FALSE,"Direct";#N/A,#N/A,FALSE,"Staffing";#N/A,#N/A,FALSE,"Mgmt Staffing";#N/A,#N/A,FALSE,"Summary";#N/A,#N/A,FALSE,"Investment";#N/A,#N/A,FALSE,"Notes"}</definedName>
    <definedName name="wrn.Methodology._3" localSheetId="26" hidden="1">{#N/A,#N/A,FALSE,"Questionaire";#N/A,#N/A,FALSE,"Patient";#N/A,#N/A,FALSE,"Retail";#N/A,#N/A,FALSE,"Food Cost Calc";#N/A,#N/A,FALSE,"Direct";#N/A,#N/A,FALSE,"Staffing";#N/A,#N/A,FALSE,"Mgmt Staffing";#N/A,#N/A,FALSE,"Summary";#N/A,#N/A,FALSE,"Investment";#N/A,#N/A,FALSE,"Notes"}</definedName>
    <definedName name="wrn.Methodology._3" localSheetId="27" hidden="1">{#N/A,#N/A,FALSE,"Questionaire";#N/A,#N/A,FALSE,"Patient";#N/A,#N/A,FALSE,"Retail";#N/A,#N/A,FALSE,"Food Cost Calc";#N/A,#N/A,FALSE,"Direct";#N/A,#N/A,FALSE,"Staffing";#N/A,#N/A,FALSE,"Mgmt Staffing";#N/A,#N/A,FALSE,"Summary";#N/A,#N/A,FALSE,"Investment";#N/A,#N/A,FALSE,"Notes"}</definedName>
    <definedName name="wrn.Methodology._3" localSheetId="28" hidden="1">{#N/A,#N/A,FALSE,"Questionaire";#N/A,#N/A,FALSE,"Patient";#N/A,#N/A,FALSE,"Retail";#N/A,#N/A,FALSE,"Food Cost Calc";#N/A,#N/A,FALSE,"Direct";#N/A,#N/A,FALSE,"Staffing";#N/A,#N/A,FALSE,"Mgmt Staffing";#N/A,#N/A,FALSE,"Summary";#N/A,#N/A,FALSE,"Investment";#N/A,#N/A,FALSE,"Notes"}</definedName>
    <definedName name="wrn.Methodology._3" localSheetId="29" hidden="1">{#N/A,#N/A,FALSE,"Questionaire";#N/A,#N/A,FALSE,"Patient";#N/A,#N/A,FALSE,"Retail";#N/A,#N/A,FALSE,"Food Cost Calc";#N/A,#N/A,FALSE,"Direct";#N/A,#N/A,FALSE,"Staffing";#N/A,#N/A,FALSE,"Mgmt Staffing";#N/A,#N/A,FALSE,"Summary";#N/A,#N/A,FALSE,"Investment";#N/A,#N/A,FALSE,"Notes"}</definedName>
    <definedName name="wrn.Methodology._3" localSheetId="31" hidden="1">{#N/A,#N/A,FALSE,"Questionaire";#N/A,#N/A,FALSE,"Patient";#N/A,#N/A,FALSE,"Retail";#N/A,#N/A,FALSE,"Food Cost Calc";#N/A,#N/A,FALSE,"Direct";#N/A,#N/A,FALSE,"Staffing";#N/A,#N/A,FALSE,"Mgmt Staffing";#N/A,#N/A,FALSE,"Summary";#N/A,#N/A,FALSE,"Investment";#N/A,#N/A,FALSE,"Notes"}</definedName>
    <definedName name="wrn.Methodology._3" localSheetId="34" hidden="1">{#N/A,#N/A,FALSE,"Questionaire";#N/A,#N/A,FALSE,"Patient";#N/A,#N/A,FALSE,"Retail";#N/A,#N/A,FALSE,"Food Cost Calc";#N/A,#N/A,FALSE,"Direct";#N/A,#N/A,FALSE,"Staffing";#N/A,#N/A,FALSE,"Mgmt Staffing";#N/A,#N/A,FALSE,"Summary";#N/A,#N/A,FALSE,"Investment";#N/A,#N/A,FALSE,"Notes"}</definedName>
    <definedName name="wrn.Methodology._3" localSheetId="3" hidden="1">{#N/A,#N/A,FALSE,"Questionaire";#N/A,#N/A,FALSE,"Patient";#N/A,#N/A,FALSE,"Retail";#N/A,#N/A,FALSE,"Food Cost Calc";#N/A,#N/A,FALSE,"Direct";#N/A,#N/A,FALSE,"Staffing";#N/A,#N/A,FALSE,"Mgmt Staffing";#N/A,#N/A,FALSE,"Summary";#N/A,#N/A,FALSE,"Investment";#N/A,#N/A,FALSE,"Notes"}</definedName>
    <definedName name="wrn.Methodology._3" hidden="1">{#N/A,#N/A,FALSE,"Questionaire";#N/A,#N/A,FALSE,"Patient";#N/A,#N/A,FALSE,"Retail";#N/A,#N/A,FALSE,"Food Cost Calc";#N/A,#N/A,FALSE,"Direct";#N/A,#N/A,FALSE,"Staffing";#N/A,#N/A,FALSE,"Mgmt Staffing";#N/A,#N/A,FALSE,"Summary";#N/A,#N/A,FALSE,"Investment";#N/A,#N/A,FALSE,"Notes"}</definedName>
    <definedName name="wrn.Methodology._4" localSheetId="13" hidden="1">{#N/A,#N/A,FALSE,"Questionaire";#N/A,#N/A,FALSE,"Patient";#N/A,#N/A,FALSE,"Retail";#N/A,#N/A,FALSE,"Food Cost Calc";#N/A,#N/A,FALSE,"Direct";#N/A,#N/A,FALSE,"Staffing";#N/A,#N/A,FALSE,"Mgmt Staffing";#N/A,#N/A,FALSE,"Summary";#N/A,#N/A,FALSE,"Investment";#N/A,#N/A,FALSE,"Notes"}</definedName>
    <definedName name="wrn.Methodology._4" localSheetId="15" hidden="1">{#N/A,#N/A,FALSE,"Questionaire";#N/A,#N/A,FALSE,"Patient";#N/A,#N/A,FALSE,"Retail";#N/A,#N/A,FALSE,"Food Cost Calc";#N/A,#N/A,FALSE,"Direct";#N/A,#N/A,FALSE,"Staffing";#N/A,#N/A,FALSE,"Mgmt Staffing";#N/A,#N/A,FALSE,"Summary";#N/A,#N/A,FALSE,"Investment";#N/A,#N/A,FALSE,"Notes"}</definedName>
    <definedName name="wrn.Methodology._4" localSheetId="18" hidden="1">{#N/A,#N/A,FALSE,"Questionaire";#N/A,#N/A,FALSE,"Patient";#N/A,#N/A,FALSE,"Retail";#N/A,#N/A,FALSE,"Food Cost Calc";#N/A,#N/A,FALSE,"Direct";#N/A,#N/A,FALSE,"Staffing";#N/A,#N/A,FALSE,"Mgmt Staffing";#N/A,#N/A,FALSE,"Summary";#N/A,#N/A,FALSE,"Investment";#N/A,#N/A,FALSE,"Notes"}</definedName>
    <definedName name="wrn.Methodology._4" localSheetId="21" hidden="1">{#N/A,#N/A,FALSE,"Questionaire";#N/A,#N/A,FALSE,"Patient";#N/A,#N/A,FALSE,"Retail";#N/A,#N/A,FALSE,"Food Cost Calc";#N/A,#N/A,FALSE,"Direct";#N/A,#N/A,FALSE,"Staffing";#N/A,#N/A,FALSE,"Mgmt Staffing";#N/A,#N/A,FALSE,"Summary";#N/A,#N/A,FALSE,"Investment";#N/A,#N/A,FALSE,"Notes"}</definedName>
    <definedName name="wrn.Methodology._4" localSheetId="22" hidden="1">{#N/A,#N/A,FALSE,"Questionaire";#N/A,#N/A,FALSE,"Patient";#N/A,#N/A,FALSE,"Retail";#N/A,#N/A,FALSE,"Food Cost Calc";#N/A,#N/A,FALSE,"Direct";#N/A,#N/A,FALSE,"Staffing";#N/A,#N/A,FALSE,"Mgmt Staffing";#N/A,#N/A,FALSE,"Summary";#N/A,#N/A,FALSE,"Investment";#N/A,#N/A,FALSE,"Notes"}</definedName>
    <definedName name="wrn.Methodology._4" localSheetId="24" hidden="1">{#N/A,#N/A,FALSE,"Questionaire";#N/A,#N/A,FALSE,"Patient";#N/A,#N/A,FALSE,"Retail";#N/A,#N/A,FALSE,"Food Cost Calc";#N/A,#N/A,FALSE,"Direct";#N/A,#N/A,FALSE,"Staffing";#N/A,#N/A,FALSE,"Mgmt Staffing";#N/A,#N/A,FALSE,"Summary";#N/A,#N/A,FALSE,"Investment";#N/A,#N/A,FALSE,"Notes"}</definedName>
    <definedName name="wrn.Methodology._4" localSheetId="25" hidden="1">{#N/A,#N/A,FALSE,"Questionaire";#N/A,#N/A,FALSE,"Patient";#N/A,#N/A,FALSE,"Retail";#N/A,#N/A,FALSE,"Food Cost Calc";#N/A,#N/A,FALSE,"Direct";#N/A,#N/A,FALSE,"Staffing";#N/A,#N/A,FALSE,"Mgmt Staffing";#N/A,#N/A,FALSE,"Summary";#N/A,#N/A,FALSE,"Investment";#N/A,#N/A,FALSE,"Notes"}</definedName>
    <definedName name="wrn.Methodology._4" localSheetId="26" hidden="1">{#N/A,#N/A,FALSE,"Questionaire";#N/A,#N/A,FALSE,"Patient";#N/A,#N/A,FALSE,"Retail";#N/A,#N/A,FALSE,"Food Cost Calc";#N/A,#N/A,FALSE,"Direct";#N/A,#N/A,FALSE,"Staffing";#N/A,#N/A,FALSE,"Mgmt Staffing";#N/A,#N/A,FALSE,"Summary";#N/A,#N/A,FALSE,"Investment";#N/A,#N/A,FALSE,"Notes"}</definedName>
    <definedName name="wrn.Methodology._4" localSheetId="27" hidden="1">{#N/A,#N/A,FALSE,"Questionaire";#N/A,#N/A,FALSE,"Patient";#N/A,#N/A,FALSE,"Retail";#N/A,#N/A,FALSE,"Food Cost Calc";#N/A,#N/A,FALSE,"Direct";#N/A,#N/A,FALSE,"Staffing";#N/A,#N/A,FALSE,"Mgmt Staffing";#N/A,#N/A,FALSE,"Summary";#N/A,#N/A,FALSE,"Investment";#N/A,#N/A,FALSE,"Notes"}</definedName>
    <definedName name="wrn.Methodology._4" localSheetId="28" hidden="1">{#N/A,#N/A,FALSE,"Questionaire";#N/A,#N/A,FALSE,"Patient";#N/A,#N/A,FALSE,"Retail";#N/A,#N/A,FALSE,"Food Cost Calc";#N/A,#N/A,FALSE,"Direct";#N/A,#N/A,FALSE,"Staffing";#N/A,#N/A,FALSE,"Mgmt Staffing";#N/A,#N/A,FALSE,"Summary";#N/A,#N/A,FALSE,"Investment";#N/A,#N/A,FALSE,"Notes"}</definedName>
    <definedName name="wrn.Methodology._4" localSheetId="29" hidden="1">{#N/A,#N/A,FALSE,"Questionaire";#N/A,#N/A,FALSE,"Patient";#N/A,#N/A,FALSE,"Retail";#N/A,#N/A,FALSE,"Food Cost Calc";#N/A,#N/A,FALSE,"Direct";#N/A,#N/A,FALSE,"Staffing";#N/A,#N/A,FALSE,"Mgmt Staffing";#N/A,#N/A,FALSE,"Summary";#N/A,#N/A,FALSE,"Investment";#N/A,#N/A,FALSE,"Notes"}</definedName>
    <definedName name="wrn.Methodology._4" localSheetId="31" hidden="1">{#N/A,#N/A,FALSE,"Questionaire";#N/A,#N/A,FALSE,"Patient";#N/A,#N/A,FALSE,"Retail";#N/A,#N/A,FALSE,"Food Cost Calc";#N/A,#N/A,FALSE,"Direct";#N/A,#N/A,FALSE,"Staffing";#N/A,#N/A,FALSE,"Mgmt Staffing";#N/A,#N/A,FALSE,"Summary";#N/A,#N/A,FALSE,"Investment";#N/A,#N/A,FALSE,"Notes"}</definedName>
    <definedName name="wrn.Methodology._4" localSheetId="34" hidden="1">{#N/A,#N/A,FALSE,"Questionaire";#N/A,#N/A,FALSE,"Patient";#N/A,#N/A,FALSE,"Retail";#N/A,#N/A,FALSE,"Food Cost Calc";#N/A,#N/A,FALSE,"Direct";#N/A,#N/A,FALSE,"Staffing";#N/A,#N/A,FALSE,"Mgmt Staffing";#N/A,#N/A,FALSE,"Summary";#N/A,#N/A,FALSE,"Investment";#N/A,#N/A,FALSE,"Notes"}</definedName>
    <definedName name="wrn.Methodology._4" localSheetId="3" hidden="1">{#N/A,#N/A,FALSE,"Questionaire";#N/A,#N/A,FALSE,"Patient";#N/A,#N/A,FALSE,"Retail";#N/A,#N/A,FALSE,"Food Cost Calc";#N/A,#N/A,FALSE,"Direct";#N/A,#N/A,FALSE,"Staffing";#N/A,#N/A,FALSE,"Mgmt Staffing";#N/A,#N/A,FALSE,"Summary";#N/A,#N/A,FALSE,"Investment";#N/A,#N/A,FALSE,"Notes"}</definedName>
    <definedName name="wrn.Methodology._4" hidden="1">{#N/A,#N/A,FALSE,"Questionaire";#N/A,#N/A,FALSE,"Patient";#N/A,#N/A,FALSE,"Retail";#N/A,#N/A,FALSE,"Food Cost Calc";#N/A,#N/A,FALSE,"Direct";#N/A,#N/A,FALSE,"Staffing";#N/A,#N/A,FALSE,"Mgmt Staffing";#N/A,#N/A,FALSE,"Summary";#N/A,#N/A,FALSE,"Investment";#N/A,#N/A,FALSE,"Notes"}</definedName>
    <definedName name="wrn.PL." localSheetId="13"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15"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17"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18"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1"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2"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4"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5"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6"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7"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8"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29"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31"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34"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localSheetId="3"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 hidden="1">{#N/A,#N/A,FALSE,"TOTAL";#N/A,#N/A,FALSE,"CORE";#N/A,#N/A,FALSE,"01 INST";#N/A,#N/A,FALSE,"43 INST";#N/A,#N/A,FALSE,"44 INST";#N/A,#N/A,FALSE,"51 INST";#N/A,#N/A,FALSE,"60 INST";#N/A,#N/A,FALSE,"58 INST";#N/A,#N/A,FALSE,"SW";#N/A,#N/A,FALSE,"68 INST";#N/A,#N/A,FALSE,"74 NCS";#N/A,#N/A,FALSE,"75 NCS";#N/A,#N/A,FALSE,"76 NCS";#N/A,#N/A,FALSE,"NCS";#N/A,#N/A,FALSE,"NCS INC SCOT";#N/A,#N/A,FALSE,"86 INST"}</definedName>
    <definedName name="wrn.Planning._.Book._.Pages." localSheetId="13" hidden="1">{#N/A,#N/A,FALSE,"NAO-Exp &amp; Spend by IS&amp;S Cat";#N/A,#N/A,FALSE,"NAO-Exp &amp; Spend by Billing Cat";#N/A,#N/A,FALSE,"NAO-Spend Chart - Fcst vs Budg"}</definedName>
    <definedName name="wrn.Planning._.Book._.Pages." localSheetId="15" hidden="1">{#N/A,#N/A,FALSE,"NAO-Exp &amp; Spend by IS&amp;S Cat";#N/A,#N/A,FALSE,"NAO-Exp &amp; Spend by Billing Cat";#N/A,#N/A,FALSE,"NAO-Spend Chart - Fcst vs Budg"}</definedName>
    <definedName name="wrn.Planning._.Book._.Pages." localSheetId="17" hidden="1">{#N/A,#N/A,FALSE,"NAO-Exp &amp; Spend by IS&amp;S Cat";#N/A,#N/A,FALSE,"NAO-Exp &amp; Spend by Billing Cat";#N/A,#N/A,FALSE,"NAO-Spend Chart - Fcst vs Budg"}</definedName>
    <definedName name="wrn.Planning._.Book._.Pages." localSheetId="18">"{#N/A;#N/A;FALSE;""NAO-Exp &amp; Spend by IS&amp;S Cat""|#N/A;#N/A;FALSE;""NAO-Exp &amp; Spend by Billing Cat""|#N/A;#N/A;FALSE;""NAO-Spend Chart - Fcst vs Budg""}"</definedName>
    <definedName name="wrn.Planning._.Book._.Pages." localSheetId="21" hidden="1">{#N/A,#N/A,FALSE,"NAO-Exp &amp; Spend by IS&amp;S Cat";#N/A,#N/A,FALSE,"NAO-Exp &amp; Spend by Billing Cat";#N/A,#N/A,FALSE,"NAO-Spend Chart - Fcst vs Budg"}</definedName>
    <definedName name="wrn.Planning._.Book._.Pages." localSheetId="22" hidden="1">{#N/A,#N/A,FALSE,"NAO-Exp &amp; Spend by IS&amp;S Cat";#N/A,#N/A,FALSE,"NAO-Exp &amp; Spend by Billing Cat";#N/A,#N/A,FALSE,"NAO-Spend Chart - Fcst vs Budg"}</definedName>
    <definedName name="wrn.Planning._.Book._.Pages." localSheetId="24" hidden="1">{#N/A,#N/A,FALSE,"NAO-Exp &amp; Spend by IS&amp;S Cat";#N/A,#N/A,FALSE,"NAO-Exp &amp; Spend by Billing Cat";#N/A,#N/A,FALSE,"NAO-Spend Chart - Fcst vs Budg"}</definedName>
    <definedName name="wrn.Planning._.Book._.Pages." localSheetId="25" hidden="1">{#N/A,#N/A,FALSE,"NAO-Exp &amp; Spend by IS&amp;S Cat";#N/A,#N/A,FALSE,"NAO-Exp &amp; Spend by Billing Cat";#N/A,#N/A,FALSE,"NAO-Spend Chart - Fcst vs Budg"}</definedName>
    <definedName name="wrn.Planning._.Book._.Pages." localSheetId="26">"{#N/A;#N/A;FALSE;""NAO-Exp &amp; Spend by IS&amp;S Cat""|#N/A;#N/A;FALSE;""NAO-Exp &amp; Spend by Billing Cat""|#N/A;#N/A;FALSE;""NAO-Spend Chart - Fcst vs Budg""}"</definedName>
    <definedName name="wrn.Planning._.Book._.Pages." localSheetId="27" hidden="1">{#N/A,#N/A,FALSE,"NAO-Exp &amp; Spend by IS&amp;S Cat";#N/A,#N/A,FALSE,"NAO-Exp &amp; Spend by Billing Cat";#N/A,#N/A,FALSE,"NAO-Spend Chart - Fcst vs Budg"}</definedName>
    <definedName name="wrn.Planning._.Book._.Pages." localSheetId="28" hidden="1">{#N/A,#N/A,FALSE,"NAO-Exp &amp; Spend by IS&amp;S Cat";#N/A,#N/A,FALSE,"NAO-Exp &amp; Spend by Billing Cat";#N/A,#N/A,FALSE,"NAO-Spend Chart - Fcst vs Budg"}</definedName>
    <definedName name="wrn.Planning._.Book._.Pages." localSheetId="29">"{#N/A;#N/A;FALSE;""NAO-Exp &amp; Spend by IS&amp;S Cat""|#N/A;#N/A;FALSE;""NAO-Exp &amp; Spend by Billing Cat""|#N/A;#N/A;FALSE;""NAO-Spend Chart - Fcst vs Budg""}"</definedName>
    <definedName name="wrn.Planning._.Book._.Pages." localSheetId="31">"{#N/A;#N/A;FALSE;""NAO-Exp &amp; Spend by IS&amp;S Cat""|#N/A;#N/A;FALSE;""NAO-Exp &amp; Spend by Billing Cat""|#N/A;#N/A;FALSE;""NAO-Spend Chart - Fcst vs Budg""}"</definedName>
    <definedName name="wrn.Planning._.Book._.Pages." localSheetId="34" hidden="1">{#N/A,#N/A,FALSE,"NAO-Exp &amp; Spend by IS&amp;S Cat";#N/A,#N/A,FALSE,"NAO-Exp &amp; Spend by Billing Cat";#N/A,#N/A,FALSE,"NAO-Spend Chart - Fcst vs Budg"}</definedName>
    <definedName name="wrn.Planning._.Book._.Pages." localSheetId="3" hidden="1">{#N/A,#N/A,FALSE,"NAO-Exp &amp; Spend by IS&amp;S Cat";#N/A,#N/A,FALSE,"NAO-Exp &amp; Spend by Billing Cat";#N/A,#N/A,FALSE,"NAO-Spend Chart - Fcst vs Budg"}</definedName>
    <definedName name="wrn.Planning._.Book._.Pages." hidden="1">{#N/A,#N/A,FALSE,"NAO-Exp &amp; Spend by IS&amp;S Cat";#N/A,#N/A,FALSE,"NAO-Exp &amp; Spend by Billing Cat";#N/A,#N/A,FALSE,"NAO-Spend Chart - Fcst vs Budg"}</definedName>
    <definedName name="wrn.PLNCS." localSheetId="13" hidden="1">{#N/A,#N/A,FALSE,"NCS INC SCOT";#N/A,#N/A,FALSE,"NCS";#N/A,#N/A,FALSE,"74 NCS";#N/A,#N/A,FALSE,"75 NCS";#N/A,#N/A,FALSE,"76 NCS "}</definedName>
    <definedName name="wrn.PLNCS." localSheetId="15" hidden="1">{#N/A,#N/A,FALSE,"NCS INC SCOT";#N/A,#N/A,FALSE,"NCS";#N/A,#N/A,FALSE,"74 NCS";#N/A,#N/A,FALSE,"75 NCS";#N/A,#N/A,FALSE,"76 NCS "}</definedName>
    <definedName name="wrn.PLNCS." localSheetId="17" hidden="1">{#N/A,#N/A,FALSE,"NCS INC SCOT";#N/A,#N/A,FALSE,"NCS";#N/A,#N/A,FALSE,"74 NCS";#N/A,#N/A,FALSE,"75 NCS";#N/A,#N/A,FALSE,"76 NCS "}</definedName>
    <definedName name="wrn.PLNCS." localSheetId="18">"{#N/A;#N/A;FALSE;""NCS INC SCOT""|#N/A;#N/A;FALSE;""NCS""|#N/A;#N/A;FALSE;""74 NCS""|#N/A;#N/A;FALSE;""75 NCS""|#N/A;#N/A;FALSE;""76 NCS ""}"</definedName>
    <definedName name="wrn.PLNCS." localSheetId="21" hidden="1">{#N/A,#N/A,FALSE,"NCS INC SCOT";#N/A,#N/A,FALSE,"NCS";#N/A,#N/A,FALSE,"74 NCS";#N/A,#N/A,FALSE,"75 NCS";#N/A,#N/A,FALSE,"76 NCS "}</definedName>
    <definedName name="wrn.PLNCS." localSheetId="22" hidden="1">{#N/A,#N/A,FALSE,"NCS INC SCOT";#N/A,#N/A,FALSE,"NCS";#N/A,#N/A,FALSE,"74 NCS";#N/A,#N/A,FALSE,"75 NCS";#N/A,#N/A,FALSE,"76 NCS "}</definedName>
    <definedName name="wrn.PLNCS." localSheetId="24" hidden="1">{#N/A,#N/A,FALSE,"NCS INC SCOT";#N/A,#N/A,FALSE,"NCS";#N/A,#N/A,FALSE,"74 NCS";#N/A,#N/A,FALSE,"75 NCS";#N/A,#N/A,FALSE,"76 NCS "}</definedName>
    <definedName name="wrn.PLNCS." localSheetId="25" hidden="1">{#N/A,#N/A,FALSE,"NCS INC SCOT";#N/A,#N/A,FALSE,"NCS";#N/A,#N/A,FALSE,"74 NCS";#N/A,#N/A,FALSE,"75 NCS";#N/A,#N/A,FALSE,"76 NCS "}</definedName>
    <definedName name="wrn.PLNCS." localSheetId="26">"{#N/A;#N/A;FALSE;""NCS INC SCOT""|#N/A;#N/A;FALSE;""NCS""|#N/A;#N/A;FALSE;""74 NCS""|#N/A;#N/A;FALSE;""75 NCS""|#N/A;#N/A;FALSE;""76 NCS ""}"</definedName>
    <definedName name="wrn.PLNCS." localSheetId="27" hidden="1">{#N/A,#N/A,FALSE,"NCS INC SCOT";#N/A,#N/A,FALSE,"NCS";#N/A,#N/A,FALSE,"74 NCS";#N/A,#N/A,FALSE,"75 NCS";#N/A,#N/A,FALSE,"76 NCS "}</definedName>
    <definedName name="wrn.PLNCS." localSheetId="28" hidden="1">{#N/A,#N/A,FALSE,"NCS INC SCOT";#N/A,#N/A,FALSE,"NCS";#N/A,#N/A,FALSE,"74 NCS";#N/A,#N/A,FALSE,"75 NCS";#N/A,#N/A,FALSE,"76 NCS "}</definedName>
    <definedName name="wrn.PLNCS." localSheetId="29">"{#N/A;#N/A;FALSE;""NCS INC SCOT""|#N/A;#N/A;FALSE;""NCS""|#N/A;#N/A;FALSE;""74 NCS""|#N/A;#N/A;FALSE;""75 NCS""|#N/A;#N/A;FALSE;""76 NCS ""}"</definedName>
    <definedName name="wrn.PLNCS." localSheetId="31">"{#N/A;#N/A;FALSE;""NCS INC SCOT""|#N/A;#N/A;FALSE;""NCS""|#N/A;#N/A;FALSE;""74 NCS""|#N/A;#N/A;FALSE;""75 NCS""|#N/A;#N/A;FALSE;""76 NCS ""}"</definedName>
    <definedName name="wrn.PLNCS." localSheetId="34" hidden="1">{#N/A,#N/A,FALSE,"NCS INC SCOT";#N/A,#N/A,FALSE,"NCS";#N/A,#N/A,FALSE,"74 NCS";#N/A,#N/A,FALSE,"75 NCS";#N/A,#N/A,FALSE,"76 NCS "}</definedName>
    <definedName name="wrn.PLNCS." localSheetId="3" hidden="1">{#N/A,#N/A,FALSE,"NCS INC SCOT";#N/A,#N/A,FALSE,"NCS";#N/A,#N/A,FALSE,"74 NCS";#N/A,#N/A,FALSE,"75 NCS";#N/A,#N/A,FALSE,"76 NCS "}</definedName>
    <definedName name="wrn.PLNCS." hidden="1">{#N/A,#N/A,FALSE,"NCS INC SCOT";#N/A,#N/A,FALSE,"NCS";#N/A,#N/A,FALSE,"74 NCS";#N/A,#N/A,FALSE,"75 NCS";#N/A,#N/A,FALSE,"76 NCS "}</definedName>
    <definedName name="wrn.Rate._.Reports." localSheetId="13" hidden="1">{#N/A,#N/A,FALSE,"Monthly Rate By Activity";#N/A,#N/A,FALSE,"Hourly Rate By Activity";#N/A,#N/A,FALSE,"Monthly Rate By Custom Resource";#N/A,#N/A,FALSE,"Hourly Rate By Custom Resource"}</definedName>
    <definedName name="wrn.Rate._.Reports." localSheetId="15" hidden="1">{#N/A,#N/A,FALSE,"Monthly Rate By Activity";#N/A,#N/A,FALSE,"Hourly Rate By Activity";#N/A,#N/A,FALSE,"Monthly Rate By Custom Resource";#N/A,#N/A,FALSE,"Hourly Rate By Custom Resource"}</definedName>
    <definedName name="wrn.Rate._.Reports." localSheetId="17" hidden="1">{#N/A,#N/A,FALSE,"Monthly Rate By Activity";#N/A,#N/A,FALSE,"Hourly Rate By Activity";#N/A,#N/A,FALSE,"Monthly Rate By Custom Resource";#N/A,#N/A,FALSE,"Hourly Rate By Custom Resource"}</definedName>
    <definedName name="wrn.Rate._.Reports." localSheetId="18">"{#N/A;#N/A;FALSE;""Monthly Rate By Activity""|#N/A;#N/A;FALSE;""Hourly Rate By Activity""|#N/A;#N/A;FALSE;""Monthly Rate By Custom Resource""|#N/A;#N/A;FALSE;""Hourly Rate By Custom Resource""}"</definedName>
    <definedName name="wrn.Rate._.Reports." localSheetId="21" hidden="1">{#N/A,#N/A,FALSE,"Monthly Rate By Activity";#N/A,#N/A,FALSE,"Hourly Rate By Activity";#N/A,#N/A,FALSE,"Monthly Rate By Custom Resource";#N/A,#N/A,FALSE,"Hourly Rate By Custom Resource"}</definedName>
    <definedName name="wrn.Rate._.Reports." localSheetId="22" hidden="1">{#N/A,#N/A,FALSE,"Monthly Rate By Activity";#N/A,#N/A,FALSE,"Hourly Rate By Activity";#N/A,#N/A,FALSE,"Monthly Rate By Custom Resource";#N/A,#N/A,FALSE,"Hourly Rate By Custom Resource"}</definedName>
    <definedName name="wrn.Rate._.Reports." localSheetId="24" hidden="1">{#N/A,#N/A,FALSE,"Monthly Rate By Activity";#N/A,#N/A,FALSE,"Hourly Rate By Activity";#N/A,#N/A,FALSE,"Monthly Rate By Custom Resource";#N/A,#N/A,FALSE,"Hourly Rate By Custom Resource"}</definedName>
    <definedName name="wrn.Rate._.Reports." localSheetId="25" hidden="1">{#N/A,#N/A,FALSE,"Monthly Rate By Activity";#N/A,#N/A,FALSE,"Hourly Rate By Activity";#N/A,#N/A,FALSE,"Monthly Rate By Custom Resource";#N/A,#N/A,FALSE,"Hourly Rate By Custom Resource"}</definedName>
    <definedName name="wrn.Rate._.Reports." localSheetId="26">"{#N/A;#N/A;FALSE;""Monthly Rate By Activity""|#N/A;#N/A;FALSE;""Hourly Rate By Activity""|#N/A;#N/A;FALSE;""Monthly Rate By Custom Resource""|#N/A;#N/A;FALSE;""Hourly Rate By Custom Resource""}"</definedName>
    <definedName name="wrn.Rate._.Reports." localSheetId="27" hidden="1">{#N/A,#N/A,FALSE,"Monthly Rate By Activity";#N/A,#N/A,FALSE,"Hourly Rate By Activity";#N/A,#N/A,FALSE,"Monthly Rate By Custom Resource";#N/A,#N/A,FALSE,"Hourly Rate By Custom Resource"}</definedName>
    <definedName name="wrn.Rate._.Reports." localSheetId="28" hidden="1">{#N/A,#N/A,FALSE,"Monthly Rate By Activity";#N/A,#N/A,FALSE,"Hourly Rate By Activity";#N/A,#N/A,FALSE,"Monthly Rate By Custom Resource";#N/A,#N/A,FALSE,"Hourly Rate By Custom Resource"}</definedName>
    <definedName name="wrn.Rate._.Reports." localSheetId="29">"{#N/A;#N/A;FALSE;""Monthly Rate By Activity""|#N/A;#N/A;FALSE;""Hourly Rate By Activity""|#N/A;#N/A;FALSE;""Monthly Rate By Custom Resource""|#N/A;#N/A;FALSE;""Hourly Rate By Custom Resource""}"</definedName>
    <definedName name="wrn.Rate._.Reports." localSheetId="31">"{#N/A;#N/A;FALSE;""Monthly Rate By Activity""|#N/A;#N/A;FALSE;""Hourly Rate By Activity""|#N/A;#N/A;FALSE;""Monthly Rate By Custom Resource""|#N/A;#N/A;FALSE;""Hourly Rate By Custom Resource""}"</definedName>
    <definedName name="wrn.Rate._.Reports." localSheetId="34" hidden="1">{#N/A,#N/A,FALSE,"Monthly Rate By Activity";#N/A,#N/A,FALSE,"Hourly Rate By Activity";#N/A,#N/A,FALSE,"Monthly Rate By Custom Resource";#N/A,#N/A,FALSE,"Hourly Rate By Custom Resource"}</definedName>
    <definedName name="wrn.Rate._.Reports." localSheetId="3" hidden="1">{#N/A,#N/A,FALSE,"Monthly Rate By Activity";#N/A,#N/A,FALSE,"Hourly Rate By Activity";#N/A,#N/A,FALSE,"Monthly Rate By Custom Resource";#N/A,#N/A,FALSE,"Hourly Rate By Custom Resource"}</definedName>
    <definedName name="wrn.Rate._.Reports." hidden="1">{#N/A,#N/A,FALSE,"Monthly Rate By Activity";#N/A,#N/A,FALSE,"Hourly Rate By Activity";#N/A,#N/A,FALSE,"Monthly Rate By Custom Resource";#N/A,#N/A,FALSE,"Hourly Rate By Custom Resource"}</definedName>
    <definedName name="wrn.RDProject." localSheetId="13"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15"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17"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18"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1"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2"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4"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5"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6"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7"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8"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29"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31"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34" hidden="1">{#N/A,#N/A,TRUE,"Prog. Overview Strategic Input";#N/A,#N/A,TRUE,"Program Overview Financials";#N/A,#N/A,TRUE,"Technology Summary Input";#N/A,#N/A,TRUE,"Mkt &amp; Sales Summary Input";#N/A,#N/A,TRUE,"Delivery Summary Input";#N/A,#N/A,TRUE,"Revenue Assump Input";#N/A,#N/A,TRUE,"Financial Summary"}</definedName>
    <definedName name="wrn.RDProject." localSheetId="3" hidden="1">{#N/A,#N/A,TRUE,"Prog. Overview Strategic Input";#N/A,#N/A,TRUE,"Program Overview Financials";#N/A,#N/A,TRUE,"Technology Summary Input";#N/A,#N/A,TRUE,"Mkt &amp; Sales Summary Input";#N/A,#N/A,TRUE,"Delivery Summary Input";#N/A,#N/A,TRUE,"Revenue Assump Input";#N/A,#N/A,TRUE,"Financial Summary"}</definedName>
    <definedName name="wrn.RDProject." hidden="1">{#N/A,#N/A,TRUE,"Prog. Overview Strategic Input";#N/A,#N/A,TRUE,"Program Overview Financials";#N/A,#N/A,TRUE,"Technology Summary Input";#N/A,#N/A,TRUE,"Mkt &amp; Sales Summary Input";#N/A,#N/A,TRUE,"Delivery Summary Input";#N/A,#N/A,TRUE,"Revenue Assump Input";#N/A,#N/A,TRUE,"Financial Summary"}</definedName>
    <definedName name="wrn.Rippert." localSheetId="13" hidden="1">{#N/A,#N/A,FALSE,"Year";#N/A,#N/A,FALSE,"AC Fiscal Year";#N/A,#N/A,FALSE,"Hourly Rate By Activity";#N/A,#N/A,FALSE,"Hourly Rate By Custom Resource";#N/A,#N/A,FALSE,"Line of Business Review";#N/A,#N/A,FALSE,"Assumptions";#N/A,#N/A,FALSE,"Sensitivity Analysis";#N/A,#N/A,FALSE,"Overall Staffing Review"}</definedName>
    <definedName name="wrn.Rippert." localSheetId="15" hidden="1">{#N/A,#N/A,FALSE,"Year";#N/A,#N/A,FALSE,"AC Fiscal Year";#N/A,#N/A,FALSE,"Hourly Rate By Activity";#N/A,#N/A,FALSE,"Hourly Rate By Custom Resource";#N/A,#N/A,FALSE,"Line of Business Review";#N/A,#N/A,FALSE,"Assumptions";#N/A,#N/A,FALSE,"Sensitivity Analysis";#N/A,#N/A,FALSE,"Overall Staffing Review"}</definedName>
    <definedName name="wrn.Rippert." localSheetId="17" hidden="1">{#N/A,#N/A,FALSE,"Year";#N/A,#N/A,FALSE,"AC Fiscal Year";#N/A,#N/A,FALSE,"Hourly Rate By Activity";#N/A,#N/A,FALSE,"Hourly Rate By Custom Resource";#N/A,#N/A,FALSE,"Line of Business Review";#N/A,#N/A,FALSE,"Assumptions";#N/A,#N/A,FALSE,"Sensitivity Analysis";#N/A,#N/A,FALSE,"Overall Staffing Review"}</definedName>
    <definedName name="wrn.Rippert." localSheetId="18"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1"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2"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4"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5"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6"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7"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8" hidden="1">{#N/A,#N/A,FALSE,"Year";#N/A,#N/A,FALSE,"AC Fiscal Year";#N/A,#N/A,FALSE,"Hourly Rate By Activity";#N/A,#N/A,FALSE,"Hourly Rate By Custom Resource";#N/A,#N/A,FALSE,"Line of Business Review";#N/A,#N/A,FALSE,"Assumptions";#N/A,#N/A,FALSE,"Sensitivity Analysis";#N/A,#N/A,FALSE,"Overall Staffing Review"}</definedName>
    <definedName name="wrn.Rippert." localSheetId="29" hidden="1">{#N/A,#N/A,FALSE,"Year";#N/A,#N/A,FALSE,"AC Fiscal Year";#N/A,#N/A,FALSE,"Hourly Rate By Activity";#N/A,#N/A,FALSE,"Hourly Rate By Custom Resource";#N/A,#N/A,FALSE,"Line of Business Review";#N/A,#N/A,FALSE,"Assumptions";#N/A,#N/A,FALSE,"Sensitivity Analysis";#N/A,#N/A,FALSE,"Overall Staffing Review"}</definedName>
    <definedName name="wrn.Rippert." localSheetId="31" hidden="1">{#N/A,#N/A,FALSE,"Year";#N/A,#N/A,FALSE,"AC Fiscal Year";#N/A,#N/A,FALSE,"Hourly Rate By Activity";#N/A,#N/A,FALSE,"Hourly Rate By Custom Resource";#N/A,#N/A,FALSE,"Line of Business Review";#N/A,#N/A,FALSE,"Assumptions";#N/A,#N/A,FALSE,"Sensitivity Analysis";#N/A,#N/A,FALSE,"Overall Staffing Review"}</definedName>
    <definedName name="wrn.Rippert." localSheetId="34" hidden="1">{#N/A,#N/A,FALSE,"Year";#N/A,#N/A,FALSE,"AC Fiscal Year";#N/A,#N/A,FALSE,"Hourly Rate By Activity";#N/A,#N/A,FALSE,"Hourly Rate By Custom Resource";#N/A,#N/A,FALSE,"Line of Business Review";#N/A,#N/A,FALSE,"Assumptions";#N/A,#N/A,FALSE,"Sensitivity Analysis";#N/A,#N/A,FALSE,"Overall Staffing Review"}</definedName>
    <definedName name="wrn.Rippert." localSheetId="3" hidden="1">{#N/A,#N/A,FALSE,"Year";#N/A,#N/A,FALSE,"AC Fiscal Year";#N/A,#N/A,FALSE,"Hourly Rate By Activity";#N/A,#N/A,FALSE,"Hourly Rate By Custom Resource";#N/A,#N/A,FALSE,"Line of Business Review";#N/A,#N/A,FALSE,"Assumptions";#N/A,#N/A,FALSE,"Sensitivity Analysis";#N/A,#N/A,FALSE,"Overall Staffing Review"}</definedName>
    <definedName name="wrn.Rippert." hidden="1">{#N/A,#N/A,FALSE,"Year";#N/A,#N/A,FALSE,"AC Fiscal Year";#N/A,#N/A,FALSE,"Hourly Rate By Activity";#N/A,#N/A,FALSE,"Hourly Rate By Custom Resource";#N/A,#N/A,FALSE,"Line of Business Review";#N/A,#N/A,FALSE,"Assumptions";#N/A,#N/A,FALSE,"Sensitivity Analysis";#N/A,#N/A,FALSE,"Overall Staffing Review"}</definedName>
    <definedName name="wrn.Risk._.Scorecard." localSheetId="13" hidden="1">{#N/A,#N/A,TRUE,"RCGRisk one page";#N/A,#N/A,TRUE,"Resid Detail Chargeoffs";#N/A,#N/A,TRUE,"Resid Detail Model Error Prod";#N/A,#N/A,TRUE,"Resid Detail Model Error"}</definedName>
    <definedName name="wrn.Risk._.Scorecard." localSheetId="15" hidden="1">{#N/A,#N/A,TRUE,"RCGRisk one page";#N/A,#N/A,TRUE,"Resid Detail Chargeoffs";#N/A,#N/A,TRUE,"Resid Detail Model Error Prod";#N/A,#N/A,TRUE,"Resid Detail Model Error"}</definedName>
    <definedName name="wrn.Risk._.Scorecard." localSheetId="17" hidden="1">{#N/A,#N/A,TRUE,"RCGRisk one page";#N/A,#N/A,TRUE,"Resid Detail Chargeoffs";#N/A,#N/A,TRUE,"Resid Detail Model Error Prod";#N/A,#N/A,TRUE,"Resid Detail Model Error"}</definedName>
    <definedName name="wrn.Risk._.Scorecard." localSheetId="18">"{#N/A;#N/A;TRUE;""RCGRisk one page""|#N/A;#N/A;TRUE;""Resid Detail Chargeoffs""|#N/A;#N/A;TRUE;""Resid Detail Model Error Prod""|#N/A;#N/A;TRUE;""Resid Detail Model Error""}"</definedName>
    <definedName name="wrn.Risk._.Scorecard." localSheetId="21" hidden="1">{#N/A,#N/A,TRUE,"RCGRisk one page";#N/A,#N/A,TRUE,"Resid Detail Chargeoffs";#N/A,#N/A,TRUE,"Resid Detail Model Error Prod";#N/A,#N/A,TRUE,"Resid Detail Model Error"}</definedName>
    <definedName name="wrn.Risk._.Scorecard." localSheetId="22" hidden="1">{#N/A,#N/A,TRUE,"RCGRisk one page";#N/A,#N/A,TRUE,"Resid Detail Chargeoffs";#N/A,#N/A,TRUE,"Resid Detail Model Error Prod";#N/A,#N/A,TRUE,"Resid Detail Model Error"}</definedName>
    <definedName name="wrn.Risk._.Scorecard." localSheetId="24" hidden="1">{#N/A,#N/A,TRUE,"RCGRisk one page";#N/A,#N/A,TRUE,"Resid Detail Chargeoffs";#N/A,#N/A,TRUE,"Resid Detail Model Error Prod";#N/A,#N/A,TRUE,"Resid Detail Model Error"}</definedName>
    <definedName name="wrn.Risk._.Scorecard." localSheetId="25" hidden="1">{#N/A,#N/A,TRUE,"RCGRisk one page";#N/A,#N/A,TRUE,"Resid Detail Chargeoffs";#N/A,#N/A,TRUE,"Resid Detail Model Error Prod";#N/A,#N/A,TRUE,"Resid Detail Model Error"}</definedName>
    <definedName name="wrn.Risk._.Scorecard." localSheetId="26">"{#N/A;#N/A;TRUE;""RCGRisk one page""|#N/A;#N/A;TRUE;""Resid Detail Chargeoffs""|#N/A;#N/A;TRUE;""Resid Detail Model Error Prod""|#N/A;#N/A;TRUE;""Resid Detail Model Error""}"</definedName>
    <definedName name="wrn.Risk._.Scorecard." localSheetId="27" hidden="1">{#N/A,#N/A,TRUE,"RCGRisk one page";#N/A,#N/A,TRUE,"Resid Detail Chargeoffs";#N/A,#N/A,TRUE,"Resid Detail Model Error Prod";#N/A,#N/A,TRUE,"Resid Detail Model Error"}</definedName>
    <definedName name="wrn.Risk._.Scorecard." localSheetId="28" hidden="1">{#N/A,#N/A,TRUE,"RCGRisk one page";#N/A,#N/A,TRUE,"Resid Detail Chargeoffs";#N/A,#N/A,TRUE,"Resid Detail Model Error Prod";#N/A,#N/A,TRUE,"Resid Detail Model Error"}</definedName>
    <definedName name="wrn.Risk._.Scorecard." localSheetId="29">"{#N/A;#N/A;TRUE;""RCGRisk one page""|#N/A;#N/A;TRUE;""Resid Detail Chargeoffs""|#N/A;#N/A;TRUE;""Resid Detail Model Error Prod""|#N/A;#N/A;TRUE;""Resid Detail Model Error""}"</definedName>
    <definedName name="wrn.Risk._.Scorecard." localSheetId="31">"{#N/A;#N/A;TRUE;""RCGRisk one page""|#N/A;#N/A;TRUE;""Resid Detail Chargeoffs""|#N/A;#N/A;TRUE;""Resid Detail Model Error Prod""|#N/A;#N/A;TRUE;""Resid Detail Model Error""}"</definedName>
    <definedName name="wrn.Risk._.Scorecard." localSheetId="34" hidden="1">{#N/A,#N/A,TRUE,"RCGRisk one page";#N/A,#N/A,TRUE,"Resid Detail Chargeoffs";#N/A,#N/A,TRUE,"Resid Detail Model Error Prod";#N/A,#N/A,TRUE,"Resid Detail Model Error"}</definedName>
    <definedName name="wrn.Risk._.Scorecard." localSheetId="3" hidden="1">{#N/A,#N/A,TRUE,"RCGRisk one page";#N/A,#N/A,TRUE,"Resid Detail Chargeoffs";#N/A,#N/A,TRUE,"Resid Detail Model Error Prod";#N/A,#N/A,TRUE,"Resid Detail Model Error"}</definedName>
    <definedName name="wrn.Risk._.Scorecard." hidden="1">{#N/A,#N/A,TRUE,"RCGRisk one page";#N/A,#N/A,TRUE,"Resid Detail Chargeoffs";#N/A,#N/A,TRUE,"Resid Detail Model Error Prod";#N/A,#N/A,TRUE,"Resid Detail Model Error"}</definedName>
    <definedName name="wrn.Scorecard._.Section." localSheetId="13"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15"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17"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18"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1"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2"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4"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5"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6"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7"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8"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29"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31"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34"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localSheetId="3" hidden="1">{#N/A,#N/A,FALSE,"Contents";#N/A,#N/A,FALSE,"RCG Scorecard";#N/A,#N/A,FALSE,"RCG Scorecard Trends";#N/A,#N/A,FALSE,"Balance Sheet";#N/A,#N/A,FALSE,"Detailed IS Alt Rev";#N/A,#N/A,FALSE,"Monthly Alt Rev";#N/A,#N/A,FALSE,"Analysis";#N/A,#N/A,FALSE,"Funding";#N/A,#N/A,FALSE,"Sales";#N/A,#N/A,FALSE,"VABP Summary";#N/A,#N/A,FALSE,"Warehouse"}</definedName>
    <definedName name="wrn.Scorecard._.Section." hidden="1">{#N/A,#N/A,FALSE,"Contents";#N/A,#N/A,FALSE,"RCG Scorecard";#N/A,#N/A,FALSE,"RCG Scorecard Trends";#N/A,#N/A,FALSE,"Balance Sheet";#N/A,#N/A,FALSE,"Detailed IS Alt Rev";#N/A,#N/A,FALSE,"Monthly Alt Rev";#N/A,#N/A,FALSE,"Analysis";#N/A,#N/A,FALSE,"Funding";#N/A,#N/A,FALSE,"Sales";#N/A,#N/A,FALSE,"VABP Summary";#N/A,#N/A,FALSE,"Warehouse"}</definedName>
    <definedName name="wrn.Short._.Report." localSheetId="13" hidden="1">{#N/A,#N/A,TRUE,"Cover";#N/A,#N/A,TRUE,"Header (eu)";#N/A,#N/A,TRUE,"Region Charts";#N/A,#N/A,TRUE,"T&amp;O By Region";#N/A,#N/A,TRUE,"AD Report"}</definedName>
    <definedName name="wrn.Short._.Report." localSheetId="15" hidden="1">{#N/A,#N/A,TRUE,"Cover";#N/A,#N/A,TRUE,"Header (eu)";#N/A,#N/A,TRUE,"Region Charts";#N/A,#N/A,TRUE,"T&amp;O By Region";#N/A,#N/A,TRUE,"AD Report"}</definedName>
    <definedName name="wrn.Short._.Report." localSheetId="17" hidden="1">{#N/A,#N/A,TRUE,"Cover";#N/A,#N/A,TRUE,"Header (eu)";#N/A,#N/A,TRUE,"Region Charts";#N/A,#N/A,TRUE,"T&amp;O By Region";#N/A,#N/A,TRUE,"AD Report"}</definedName>
    <definedName name="wrn.Short._.Report." localSheetId="18">"{#N/A;#N/A;TRUE;""Cover""|#N/A;#N/A;TRUE;""Header (eu)""|#N/A;#N/A;TRUE;""Region Charts""|#N/A;#N/A;TRUE;""T&amp;O By Region""|#N/A;#N/A;TRUE;""AD Report""}"</definedName>
    <definedName name="wrn.Short._.Report." localSheetId="21" hidden="1">{#N/A,#N/A,TRUE,"Cover";#N/A,#N/A,TRUE,"Header (eu)";#N/A,#N/A,TRUE,"Region Charts";#N/A,#N/A,TRUE,"T&amp;O By Region";#N/A,#N/A,TRUE,"AD Report"}</definedName>
    <definedName name="wrn.Short._.Report." localSheetId="22" hidden="1">{#N/A,#N/A,TRUE,"Cover";#N/A,#N/A,TRUE,"Header (eu)";#N/A,#N/A,TRUE,"Region Charts";#N/A,#N/A,TRUE,"T&amp;O By Region";#N/A,#N/A,TRUE,"AD Report"}</definedName>
    <definedName name="wrn.Short._.Report." localSheetId="24" hidden="1">{#N/A,#N/A,TRUE,"Cover";#N/A,#N/A,TRUE,"Header (eu)";#N/A,#N/A,TRUE,"Region Charts";#N/A,#N/A,TRUE,"T&amp;O By Region";#N/A,#N/A,TRUE,"AD Report"}</definedName>
    <definedName name="wrn.Short._.Report." localSheetId="25" hidden="1">{#N/A,#N/A,TRUE,"Cover";#N/A,#N/A,TRUE,"Header (eu)";#N/A,#N/A,TRUE,"Region Charts";#N/A,#N/A,TRUE,"T&amp;O By Region";#N/A,#N/A,TRUE,"AD Report"}</definedName>
    <definedName name="wrn.Short._.Report." localSheetId="26">"{#N/A;#N/A;TRUE;""Cover""|#N/A;#N/A;TRUE;""Header (eu)""|#N/A;#N/A;TRUE;""Region Charts""|#N/A;#N/A;TRUE;""T&amp;O By Region""|#N/A;#N/A;TRUE;""AD Report""}"</definedName>
    <definedName name="wrn.Short._.Report." localSheetId="27" hidden="1">{#N/A,#N/A,TRUE,"Cover";#N/A,#N/A,TRUE,"Header (eu)";#N/A,#N/A,TRUE,"Region Charts";#N/A,#N/A,TRUE,"T&amp;O By Region";#N/A,#N/A,TRUE,"AD Report"}</definedName>
    <definedName name="wrn.Short._.Report." localSheetId="28" hidden="1">{#N/A,#N/A,TRUE,"Cover";#N/A,#N/A,TRUE,"Header (eu)";#N/A,#N/A,TRUE,"Region Charts";#N/A,#N/A,TRUE,"T&amp;O By Region";#N/A,#N/A,TRUE,"AD Report"}</definedName>
    <definedName name="wrn.Short._.Report." localSheetId="29">"{#N/A;#N/A;TRUE;""Cover""|#N/A;#N/A;TRUE;""Header (eu)""|#N/A;#N/A;TRUE;""Region Charts""|#N/A;#N/A;TRUE;""T&amp;O By Region""|#N/A;#N/A;TRUE;""AD Report""}"</definedName>
    <definedName name="wrn.Short._.Report." localSheetId="31">"{#N/A;#N/A;TRUE;""Cover""|#N/A;#N/A;TRUE;""Header (eu)""|#N/A;#N/A;TRUE;""Region Charts""|#N/A;#N/A;TRUE;""T&amp;O By Region""|#N/A;#N/A;TRUE;""AD Report""}"</definedName>
    <definedName name="wrn.Short._.Report." localSheetId="34" hidden="1">{#N/A,#N/A,TRUE,"Cover";#N/A,#N/A,TRUE,"Header (eu)";#N/A,#N/A,TRUE,"Region Charts";#N/A,#N/A,TRUE,"T&amp;O By Region";#N/A,#N/A,TRUE,"AD Report"}</definedName>
    <definedName name="wrn.Short._.Report." localSheetId="3" hidden="1">{#N/A,#N/A,TRUE,"Cover";#N/A,#N/A,TRUE,"Header (eu)";#N/A,#N/A,TRUE,"Region Charts";#N/A,#N/A,TRUE,"T&amp;O By Region";#N/A,#N/A,TRUE,"AD Report"}</definedName>
    <definedName name="wrn.Short._.Report." hidden="1">{#N/A,#N/A,TRUE,"Cover";#N/A,#N/A,TRUE,"Header (eu)";#N/A,#N/A,TRUE,"Region Charts";#N/A,#N/A,TRUE,"T&amp;O By Region";#N/A,#N/A,TRUE,"AD Report"}</definedName>
    <definedName name="wrn.Site._.Report." localSheetId="13"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15"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17"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18"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1"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2"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4"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5"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6"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7"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8"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29"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31"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34"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localSheetId="3"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ite._.Report." hidden="1">{"Site",#N/A,FALSE,"Net Inventory Turns";"Site",#N/A,FALSE,"LInearity";"Site",#N/A,FALSE,"On Time Delivery";"Site",#N/A,FALSE,"Fill Rate";"Site",#N/A,FALSE,"Days Past Due";"Site",#N/A,FALSE,"COPQ";"Site",#N/A,FALSE,"Customer Returns";"Site",#N/A,FALSE,"LWCAIR";"Site",#N/A,FALSE,"TCIR";"Site",#N/A,FALSE,"TDU";"Site",#N/A,FALSE,"Supplier Defects";"Site",#N/A,FALSE,"Supplier Delivery";"Site",#N/A,FALSE,"OEC";"Site",#N/A,FALSE,"MM"}</definedName>
    <definedName name="wrn.ST.._.LUKE._.HOSPITAL._.LOS." localSheetId="13" hidden="1">{#N/A,#N/A,FALSE,"LOS West";#N/A,#N/A,FALSE,"LOS East";#N/A,#N/A,FALSE,"LOS Inc."}</definedName>
    <definedName name="wrn.ST.._.LUKE._.HOSPITAL._.LOS." localSheetId="15" hidden="1">{#N/A,#N/A,FALSE,"LOS West";#N/A,#N/A,FALSE,"LOS East";#N/A,#N/A,FALSE,"LOS Inc."}</definedName>
    <definedName name="wrn.ST.._.LUKE._.HOSPITAL._.LOS." localSheetId="17" hidden="1">{#N/A,#N/A,FALSE,"LOS West";#N/A,#N/A,FALSE,"LOS East";#N/A,#N/A,FALSE,"LOS Inc."}</definedName>
    <definedName name="wrn.ST.._.LUKE._.HOSPITAL._.LOS." localSheetId="18">"{#N/A;#N/A;FALSE;""LOS West""|#N/A;#N/A;FALSE;""LOS East""|#N/A;#N/A;FALSE;""LOS Inc.""}"</definedName>
    <definedName name="wrn.ST.._.LUKE._.HOSPITAL._.LOS." localSheetId="21" hidden="1">{#N/A,#N/A,FALSE,"LOS West";#N/A,#N/A,FALSE,"LOS East";#N/A,#N/A,FALSE,"LOS Inc."}</definedName>
    <definedName name="wrn.ST.._.LUKE._.HOSPITAL._.LOS." localSheetId="22" hidden="1">{#N/A,#N/A,FALSE,"LOS West";#N/A,#N/A,FALSE,"LOS East";#N/A,#N/A,FALSE,"LOS Inc."}</definedName>
    <definedName name="wrn.ST.._.LUKE._.HOSPITAL._.LOS." localSheetId="24" hidden="1">{#N/A,#N/A,FALSE,"LOS West";#N/A,#N/A,FALSE,"LOS East";#N/A,#N/A,FALSE,"LOS Inc."}</definedName>
    <definedName name="wrn.ST.._.LUKE._.HOSPITAL._.LOS." localSheetId="25" hidden="1">{#N/A,#N/A,FALSE,"LOS West";#N/A,#N/A,FALSE,"LOS East";#N/A,#N/A,FALSE,"LOS Inc."}</definedName>
    <definedName name="wrn.ST.._.LUKE._.HOSPITAL._.LOS." localSheetId="26">"{#N/A;#N/A;FALSE;""LOS West""|#N/A;#N/A;FALSE;""LOS East""|#N/A;#N/A;FALSE;""LOS Inc.""}"</definedName>
    <definedName name="wrn.ST.._.LUKE._.HOSPITAL._.LOS." localSheetId="27" hidden="1">{#N/A,#N/A,FALSE,"LOS West";#N/A,#N/A,FALSE,"LOS East";#N/A,#N/A,FALSE,"LOS Inc."}</definedName>
    <definedName name="wrn.ST.._.LUKE._.HOSPITAL._.LOS." localSheetId="28" hidden="1">{#N/A,#N/A,FALSE,"LOS West";#N/A,#N/A,FALSE,"LOS East";#N/A,#N/A,FALSE,"LOS Inc."}</definedName>
    <definedName name="wrn.ST.._.LUKE._.HOSPITAL._.LOS." localSheetId="29">"{#N/A;#N/A;FALSE;""LOS West""|#N/A;#N/A;FALSE;""LOS East""|#N/A;#N/A;FALSE;""LOS Inc.""}"</definedName>
    <definedName name="wrn.ST.._.LUKE._.HOSPITAL._.LOS." localSheetId="31">"{#N/A;#N/A;FALSE;""LOS West""|#N/A;#N/A;FALSE;""LOS East""|#N/A;#N/A;FALSE;""LOS Inc.""}"</definedName>
    <definedName name="wrn.ST.._.LUKE._.HOSPITAL._.LOS." localSheetId="34" hidden="1">{#N/A,#N/A,FALSE,"LOS West";#N/A,#N/A,FALSE,"LOS East";#N/A,#N/A,FALSE,"LOS Inc."}</definedName>
    <definedName name="wrn.ST.._.LUKE._.HOSPITAL._.LOS." localSheetId="3" hidden="1">{#N/A,#N/A,FALSE,"LOS West";#N/A,#N/A,FALSE,"LOS East";#N/A,#N/A,FALSE,"LOS Inc."}</definedName>
    <definedName name="wrn.ST.._.LUKE._.HOSPITAL._.LOS." hidden="1">{#N/A,#N/A,FALSE,"LOS West";#N/A,#N/A,FALSE,"LOS East";#N/A,#N/A,FALSE,"LOS Inc."}</definedName>
    <definedName name="wrn.Staffing." localSheetId="13" hidden="1">{#N/A,#N/A,FALSE,"Assessment";#N/A,#N/A,FALSE,"Staffing";#N/A,#N/A,FALSE,"Hires";#N/A,#N/A,FALSE,"Assumptions"}</definedName>
    <definedName name="wrn.Staffing." localSheetId="15" hidden="1">{#N/A,#N/A,FALSE,"Assessment";#N/A,#N/A,FALSE,"Staffing";#N/A,#N/A,FALSE,"Hires";#N/A,#N/A,FALSE,"Assumptions"}</definedName>
    <definedName name="wrn.Staffing." localSheetId="17" hidden="1">{#N/A,#N/A,FALSE,"Assessment";#N/A,#N/A,FALSE,"Staffing";#N/A,#N/A,FALSE,"Hires";#N/A,#N/A,FALSE,"Assumptions"}</definedName>
    <definedName name="wrn.Staffing." localSheetId="18">"{#N/A;#N/A;FALSE;""Assessment""|#N/A;#N/A;FALSE;""Staffing""|#N/A;#N/A;FALSE;""Hires""|#N/A;#N/A;FALSE;""Assumptions""}"</definedName>
    <definedName name="wrn.Staffing." localSheetId="21" hidden="1">{#N/A,#N/A,FALSE,"Assessment";#N/A,#N/A,FALSE,"Staffing";#N/A,#N/A,FALSE,"Hires";#N/A,#N/A,FALSE,"Assumptions"}</definedName>
    <definedName name="wrn.Staffing." localSheetId="22" hidden="1">{#N/A,#N/A,FALSE,"Assessment";#N/A,#N/A,FALSE,"Staffing";#N/A,#N/A,FALSE,"Hires";#N/A,#N/A,FALSE,"Assumptions"}</definedName>
    <definedName name="wrn.Staffing." localSheetId="24" hidden="1">{#N/A,#N/A,FALSE,"Assessment";#N/A,#N/A,FALSE,"Staffing";#N/A,#N/A,FALSE,"Hires";#N/A,#N/A,FALSE,"Assumptions"}</definedName>
    <definedName name="wrn.Staffing." localSheetId="25" hidden="1">{#N/A,#N/A,FALSE,"Assessment";#N/A,#N/A,FALSE,"Staffing";#N/A,#N/A,FALSE,"Hires";#N/A,#N/A,FALSE,"Assumptions"}</definedName>
    <definedName name="wrn.Staffing." localSheetId="26">"{#N/A;#N/A;FALSE;""Assessment""|#N/A;#N/A;FALSE;""Staffing""|#N/A;#N/A;FALSE;""Hires""|#N/A;#N/A;FALSE;""Assumptions""}"</definedName>
    <definedName name="wrn.Staffing." localSheetId="27" hidden="1">{#N/A,#N/A,FALSE,"Assessment";#N/A,#N/A,FALSE,"Staffing";#N/A,#N/A,FALSE,"Hires";#N/A,#N/A,FALSE,"Assumptions"}</definedName>
    <definedName name="wrn.Staffing." localSheetId="28" hidden="1">{#N/A,#N/A,FALSE,"Assessment";#N/A,#N/A,FALSE,"Staffing";#N/A,#N/A,FALSE,"Hires";#N/A,#N/A,FALSE,"Assumptions"}</definedName>
    <definedName name="wrn.Staffing." localSheetId="29">"{#N/A;#N/A;FALSE;""Assessment""|#N/A;#N/A;FALSE;""Staffing""|#N/A;#N/A;FALSE;""Hires""|#N/A;#N/A;FALSE;""Assumptions""}"</definedName>
    <definedName name="wrn.Staffing." localSheetId="31">"{#N/A;#N/A;FALSE;""Assessment""|#N/A;#N/A;FALSE;""Staffing""|#N/A;#N/A;FALSE;""Hires""|#N/A;#N/A;FALSE;""Assumptions""}"</definedName>
    <definedName name="wrn.Staffing." localSheetId="34" hidden="1">{#N/A,#N/A,FALSE,"Assessment";#N/A,#N/A,FALSE,"Staffing";#N/A,#N/A,FALSE,"Hires";#N/A,#N/A,FALSE,"Assumptions"}</definedName>
    <definedName name="wrn.Staffing." localSheetId="3" hidden="1">{#N/A,#N/A,FALSE,"Assessment";#N/A,#N/A,FALSE,"Staffing";#N/A,#N/A,FALSE,"Hires";#N/A,#N/A,FALSE,"Assumptions"}</definedName>
    <definedName name="wrn.Staffing." hidden="1">{#N/A,#N/A,FALSE,"Assessment";#N/A,#N/A,FALSE,"Staffing";#N/A,#N/A,FALSE,"Hires";#N/A,#N/A,FALSE,"Assumptions"}</definedName>
    <definedName name="wrn.Staffing._.Inputs." localSheetId="13" hidden="1">{#N/A,#N/A,FALSE,"Overall Staffing Review";#N/A,#N/A,FALSE,"Detailed Resource Mix Review";#N/A,#N/A,FALSE,"Detailed Pyramid Review";#N/A,#N/A,FALSE,"Hours By Activity";#N/A,#N/A,FALSE,"Hours By Custom Resource"}</definedName>
    <definedName name="wrn.Staffing._.Inputs." localSheetId="15" hidden="1">{#N/A,#N/A,FALSE,"Overall Staffing Review";#N/A,#N/A,FALSE,"Detailed Resource Mix Review";#N/A,#N/A,FALSE,"Detailed Pyramid Review";#N/A,#N/A,FALSE,"Hours By Activity";#N/A,#N/A,FALSE,"Hours By Custom Resource"}</definedName>
    <definedName name="wrn.Staffing._.Inputs." localSheetId="17" hidden="1">{#N/A,#N/A,FALSE,"Overall Staffing Review";#N/A,#N/A,FALSE,"Detailed Resource Mix Review";#N/A,#N/A,FALSE,"Detailed Pyramid Review";#N/A,#N/A,FALSE,"Hours By Activity";#N/A,#N/A,FALSE,"Hours By Custom Resource"}</definedName>
    <definedName name="wrn.Staffing._.Inputs." localSheetId="18">"{#N/A;#N/A;FALSE;""Overall Staffing Review""|#N/A;#N/A;FALSE;""Detailed Resource Mix Review""|#N/A;#N/A;FALSE;""Detailed Pyramid Review""|#N/A;#N/A;FALSE;""Hours By Activity""|#N/A;#N/A;FALSE;""Hours By Custom Resource""}"</definedName>
    <definedName name="wrn.Staffing._.Inputs." localSheetId="21" hidden="1">{#N/A,#N/A,FALSE,"Overall Staffing Review";#N/A,#N/A,FALSE,"Detailed Resource Mix Review";#N/A,#N/A,FALSE,"Detailed Pyramid Review";#N/A,#N/A,FALSE,"Hours By Activity";#N/A,#N/A,FALSE,"Hours By Custom Resource"}</definedName>
    <definedName name="wrn.Staffing._.Inputs." localSheetId="22" hidden="1">{#N/A,#N/A,FALSE,"Overall Staffing Review";#N/A,#N/A,FALSE,"Detailed Resource Mix Review";#N/A,#N/A,FALSE,"Detailed Pyramid Review";#N/A,#N/A,FALSE,"Hours By Activity";#N/A,#N/A,FALSE,"Hours By Custom Resource"}</definedName>
    <definedName name="wrn.Staffing._.Inputs." localSheetId="24" hidden="1">{#N/A,#N/A,FALSE,"Overall Staffing Review";#N/A,#N/A,FALSE,"Detailed Resource Mix Review";#N/A,#N/A,FALSE,"Detailed Pyramid Review";#N/A,#N/A,FALSE,"Hours By Activity";#N/A,#N/A,FALSE,"Hours By Custom Resource"}</definedName>
    <definedName name="wrn.Staffing._.Inputs." localSheetId="25" hidden="1">{#N/A,#N/A,FALSE,"Overall Staffing Review";#N/A,#N/A,FALSE,"Detailed Resource Mix Review";#N/A,#N/A,FALSE,"Detailed Pyramid Review";#N/A,#N/A,FALSE,"Hours By Activity";#N/A,#N/A,FALSE,"Hours By Custom Resource"}</definedName>
    <definedName name="wrn.Staffing._.Inputs." localSheetId="26">"{#N/A;#N/A;FALSE;""Overall Staffing Review""|#N/A;#N/A;FALSE;""Detailed Resource Mix Review""|#N/A;#N/A;FALSE;""Detailed Pyramid Review""|#N/A;#N/A;FALSE;""Hours By Activity""|#N/A;#N/A;FALSE;""Hours By Custom Resource""}"</definedName>
    <definedName name="wrn.Staffing._.Inputs." localSheetId="27" hidden="1">{#N/A,#N/A,FALSE,"Overall Staffing Review";#N/A,#N/A,FALSE,"Detailed Resource Mix Review";#N/A,#N/A,FALSE,"Detailed Pyramid Review";#N/A,#N/A,FALSE,"Hours By Activity";#N/A,#N/A,FALSE,"Hours By Custom Resource"}</definedName>
    <definedName name="wrn.Staffing._.Inputs." localSheetId="28" hidden="1">{#N/A,#N/A,FALSE,"Overall Staffing Review";#N/A,#N/A,FALSE,"Detailed Resource Mix Review";#N/A,#N/A,FALSE,"Detailed Pyramid Review";#N/A,#N/A,FALSE,"Hours By Activity";#N/A,#N/A,FALSE,"Hours By Custom Resource"}</definedName>
    <definedName name="wrn.Staffing._.Inputs." localSheetId="29">"{#N/A;#N/A;FALSE;""Overall Staffing Review""|#N/A;#N/A;FALSE;""Detailed Resource Mix Review""|#N/A;#N/A;FALSE;""Detailed Pyramid Review""|#N/A;#N/A;FALSE;""Hours By Activity""|#N/A;#N/A;FALSE;""Hours By Custom Resource""}"</definedName>
    <definedName name="wrn.Staffing._.Inputs." localSheetId="31">"{#N/A;#N/A;FALSE;""Overall Staffing Review""|#N/A;#N/A;FALSE;""Detailed Resource Mix Review""|#N/A;#N/A;FALSE;""Detailed Pyramid Review""|#N/A;#N/A;FALSE;""Hours By Activity""|#N/A;#N/A;FALSE;""Hours By Custom Resource""}"</definedName>
    <definedName name="wrn.Staffing._.Inputs." localSheetId="34" hidden="1">{#N/A,#N/A,FALSE,"Overall Staffing Review";#N/A,#N/A,FALSE,"Detailed Resource Mix Review";#N/A,#N/A,FALSE,"Detailed Pyramid Review";#N/A,#N/A,FALSE,"Hours By Activity";#N/A,#N/A,FALSE,"Hours By Custom Resource"}</definedName>
    <definedName name="wrn.Staffing._.Inputs." localSheetId="3" hidden="1">{#N/A,#N/A,FALSE,"Overall Staffing Review";#N/A,#N/A,FALSE,"Detailed Resource Mix Review";#N/A,#N/A,FALSE,"Detailed Pyramid Review";#N/A,#N/A,FALSE,"Hours By Activity";#N/A,#N/A,FALSE,"Hours By Custom Resource"}</definedName>
    <definedName name="wrn.Staffing._.Inputs." hidden="1">{#N/A,#N/A,FALSE,"Overall Staffing Review";#N/A,#N/A,FALSE,"Detailed Resource Mix Review";#N/A,#N/A,FALSE,"Detailed Pyramid Review";#N/A,#N/A,FALSE,"Hours By Activity";#N/A,#N/A,FALSE,"Hours By Custom Resource"}</definedName>
    <definedName name="wrn.Staffing1" localSheetId="13" hidden="1">{#N/A,#N/A,FALSE,"Assessment";#N/A,#N/A,FALSE,"Staffing";#N/A,#N/A,FALSE,"Hires";#N/A,#N/A,FALSE,"Assumptions"}</definedName>
    <definedName name="wrn.Staffing1" localSheetId="15" hidden="1">{#N/A,#N/A,FALSE,"Assessment";#N/A,#N/A,FALSE,"Staffing";#N/A,#N/A,FALSE,"Hires";#N/A,#N/A,FALSE,"Assumptions"}</definedName>
    <definedName name="wrn.Staffing1" localSheetId="17" hidden="1">{#N/A,#N/A,FALSE,"Assessment";#N/A,#N/A,FALSE,"Staffing";#N/A,#N/A,FALSE,"Hires";#N/A,#N/A,FALSE,"Assumptions"}</definedName>
    <definedName name="wrn.Staffing1" localSheetId="18">"{#N/A;#N/A;FALSE;""Assessment""|#N/A;#N/A;FALSE;""Staffing""|#N/A;#N/A;FALSE;""Hires""|#N/A;#N/A;FALSE;""Assumptions""}"</definedName>
    <definedName name="wrn.Staffing1" localSheetId="21" hidden="1">{#N/A,#N/A,FALSE,"Assessment";#N/A,#N/A,FALSE,"Staffing";#N/A,#N/A,FALSE,"Hires";#N/A,#N/A,FALSE,"Assumptions"}</definedName>
    <definedName name="wrn.Staffing1" localSheetId="22" hidden="1">{#N/A,#N/A,FALSE,"Assessment";#N/A,#N/A,FALSE,"Staffing";#N/A,#N/A,FALSE,"Hires";#N/A,#N/A,FALSE,"Assumptions"}</definedName>
    <definedName name="wrn.Staffing1" localSheetId="24" hidden="1">{#N/A,#N/A,FALSE,"Assessment";#N/A,#N/A,FALSE,"Staffing";#N/A,#N/A,FALSE,"Hires";#N/A,#N/A,FALSE,"Assumptions"}</definedName>
    <definedName name="wrn.Staffing1" localSheetId="25" hidden="1">{#N/A,#N/A,FALSE,"Assessment";#N/A,#N/A,FALSE,"Staffing";#N/A,#N/A,FALSE,"Hires";#N/A,#N/A,FALSE,"Assumptions"}</definedName>
    <definedName name="wrn.Staffing1" localSheetId="26">"{#N/A;#N/A;FALSE;""Assessment""|#N/A;#N/A;FALSE;""Staffing""|#N/A;#N/A;FALSE;""Hires""|#N/A;#N/A;FALSE;""Assumptions""}"</definedName>
    <definedName name="wrn.Staffing1" localSheetId="27" hidden="1">{#N/A,#N/A,FALSE,"Assessment";#N/A,#N/A,FALSE,"Staffing";#N/A,#N/A,FALSE,"Hires";#N/A,#N/A,FALSE,"Assumptions"}</definedName>
    <definedName name="wrn.Staffing1" localSheetId="28" hidden="1">{#N/A,#N/A,FALSE,"Assessment";#N/A,#N/A,FALSE,"Staffing";#N/A,#N/A,FALSE,"Hires";#N/A,#N/A,FALSE,"Assumptions"}</definedName>
    <definedName name="wrn.Staffing1" localSheetId="29">"{#N/A;#N/A;FALSE;""Assessment""|#N/A;#N/A;FALSE;""Staffing""|#N/A;#N/A;FALSE;""Hires""|#N/A;#N/A;FALSE;""Assumptions""}"</definedName>
    <definedName name="wrn.Staffing1" localSheetId="31">"{#N/A;#N/A;FALSE;""Assessment""|#N/A;#N/A;FALSE;""Staffing""|#N/A;#N/A;FALSE;""Hires""|#N/A;#N/A;FALSE;""Assumptions""}"</definedName>
    <definedName name="wrn.Staffing1" localSheetId="34" hidden="1">{#N/A,#N/A,FALSE,"Assessment";#N/A,#N/A,FALSE,"Staffing";#N/A,#N/A,FALSE,"Hires";#N/A,#N/A,FALSE,"Assumptions"}</definedName>
    <definedName name="wrn.Staffing1" localSheetId="3" hidden="1">{#N/A,#N/A,FALSE,"Assessment";#N/A,#N/A,FALSE,"Staffing";#N/A,#N/A,FALSE,"Hires";#N/A,#N/A,FALSE,"Assumptions"}</definedName>
    <definedName name="wrn.Staffing1" hidden="1">{#N/A,#N/A,FALSE,"Assessment";#N/A,#N/A,FALSE,"Staffing";#N/A,#N/A,FALSE,"Hires";#N/A,#N/A,FALSE,"Assumptions"}</definedName>
    <definedName name="wrn.Summary." localSheetId="13"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15"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17"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18"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1"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2"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4"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5"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6"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7"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8"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29"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31"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34" hidden="1">{#N/A,#N/A,TRUE,"Summary Alloc";#N/A,#N/A,TRUE,"Pass One-Lend";#N/A,#N/A,TRUE,"Pass Two-Lending";#N/A,#N/A,TRUE,"Pass One-Servicing";#N/A,#N/A,TRUE,"Pass Two-Servicing";#N/A,#N/A,TRUE,"Pass One-Diversification";#N/A,#N/A,TRUE,"Pass Two-Diversification";#N/A,#N/A,TRUE,"Pass One-HomeServices";#N/A,#N/A,TRUE,"Pass Two-HomeServices"}</definedName>
    <definedName name="wrn.Summary." localSheetId="3" hidden="1">{#N/A,#N/A,TRUE,"Summary Alloc";#N/A,#N/A,TRUE,"Pass One-Lend";#N/A,#N/A,TRUE,"Pass Two-Lending";#N/A,#N/A,TRUE,"Pass One-Servicing";#N/A,#N/A,TRUE,"Pass Two-Servicing";#N/A,#N/A,TRUE,"Pass One-Diversification";#N/A,#N/A,TRUE,"Pass Two-Diversification";#N/A,#N/A,TRUE,"Pass One-HomeServices";#N/A,#N/A,TRUE,"Pass Two-HomeServices"}</definedName>
    <definedName name="wrn.Summary." hidden="1">{#N/A,#N/A,TRUE,"Summary Alloc";#N/A,#N/A,TRUE,"Pass One-Lend";#N/A,#N/A,TRUE,"Pass Two-Lending";#N/A,#N/A,TRUE,"Pass One-Servicing";#N/A,#N/A,TRUE,"Pass Two-Servicing";#N/A,#N/A,TRUE,"Pass One-Diversification";#N/A,#N/A,TRUE,"Pass Two-Diversification";#N/A,#N/A,TRUE,"Pass One-HomeServices";#N/A,#N/A,TRUE,"Pass Two-HomeServices"}</definedName>
    <definedName name="wrn.Summary._.Report." localSheetId="13"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15"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17"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18"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1"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2"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4"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5"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6"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7"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8"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29"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31"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34"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localSheetId="3"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mmary._.Report." hidden="1">{#N/A,#N/A,FALSE,"Cover";"Summary",#N/A,FALSE,"Net Inventory Turns";"Summary",#N/A,FALSE,"LInearity";"Summary",#N/A,FALSE,"On Time Delivery";"Summary",#N/A,FALSE,"Fill Rate";"Summary",#N/A,FALSE,"Days Past Due";"Summary",#N/A,FALSE,"COPQ";"Summary",#N/A,FALSE,"Customer Returns";"Summary",#N/A,FALSE,"LWCAIR";"Summary",#N/A,FALSE,"TCIR";"Summary",#N/A,FALSE,"TDU";"Summary",#N/A,FALSE,"Supplier Defects";"Summary",#N/A,FALSE,"Supplier Delivery";"Summary",#N/A,FALSE,"OEC";"Summary",#N/A,FALSE,"MM"}</definedName>
    <definedName name="wrn.Supplemental._.Information." localSheetId="13" hidden="1">{#N/A,#N/A,FALSE,"Assumptions";#N/A,#N/A,FALSE,"DNP Expense Summary";#N/A,#N/A,FALSE,"Sensitivity Analysis"}</definedName>
    <definedName name="wrn.Supplemental._.Information." localSheetId="15" hidden="1">{#N/A,#N/A,FALSE,"Assumptions";#N/A,#N/A,FALSE,"DNP Expense Summary";#N/A,#N/A,FALSE,"Sensitivity Analysis"}</definedName>
    <definedName name="wrn.Supplemental._.Information." localSheetId="17" hidden="1">{#N/A,#N/A,FALSE,"Assumptions";#N/A,#N/A,FALSE,"DNP Expense Summary";#N/A,#N/A,FALSE,"Sensitivity Analysis"}</definedName>
    <definedName name="wrn.Supplemental._.Information." localSheetId="18">"{#N/A;#N/A;FALSE;""Assumptions""|#N/A;#N/A;FALSE;""DNP Expense Summary""|#N/A;#N/A;FALSE;""Sensitivity Analysis""}"</definedName>
    <definedName name="wrn.Supplemental._.Information." localSheetId="21" hidden="1">{#N/A,#N/A,FALSE,"Assumptions";#N/A,#N/A,FALSE,"DNP Expense Summary";#N/A,#N/A,FALSE,"Sensitivity Analysis"}</definedName>
    <definedName name="wrn.Supplemental._.Information." localSheetId="22" hidden="1">{#N/A,#N/A,FALSE,"Assumptions";#N/A,#N/A,FALSE,"DNP Expense Summary";#N/A,#N/A,FALSE,"Sensitivity Analysis"}</definedName>
    <definedName name="wrn.Supplemental._.Information." localSheetId="24" hidden="1">{#N/A,#N/A,FALSE,"Assumptions";#N/A,#N/A,FALSE,"DNP Expense Summary";#N/A,#N/A,FALSE,"Sensitivity Analysis"}</definedName>
    <definedName name="wrn.Supplemental._.Information." localSheetId="25" hidden="1">{#N/A,#N/A,FALSE,"Assumptions";#N/A,#N/A,FALSE,"DNP Expense Summary";#N/A,#N/A,FALSE,"Sensitivity Analysis"}</definedName>
    <definedName name="wrn.Supplemental._.Information." localSheetId="26">"{#N/A;#N/A;FALSE;""Assumptions""|#N/A;#N/A;FALSE;""DNP Expense Summary""|#N/A;#N/A;FALSE;""Sensitivity Analysis""}"</definedName>
    <definedName name="wrn.Supplemental._.Information." localSheetId="27" hidden="1">{#N/A,#N/A,FALSE,"Assumptions";#N/A,#N/A,FALSE,"DNP Expense Summary";#N/A,#N/A,FALSE,"Sensitivity Analysis"}</definedName>
    <definedName name="wrn.Supplemental._.Information." localSheetId="28" hidden="1">{#N/A,#N/A,FALSE,"Assumptions";#N/A,#N/A,FALSE,"DNP Expense Summary";#N/A,#N/A,FALSE,"Sensitivity Analysis"}</definedName>
    <definedName name="wrn.Supplemental._.Information." localSheetId="29">"{#N/A;#N/A;FALSE;""Assumptions""|#N/A;#N/A;FALSE;""DNP Expense Summary""|#N/A;#N/A;FALSE;""Sensitivity Analysis""}"</definedName>
    <definedName name="wrn.Supplemental._.Information." localSheetId="31">"{#N/A;#N/A;FALSE;""Assumptions""|#N/A;#N/A;FALSE;""DNP Expense Summary""|#N/A;#N/A;FALSE;""Sensitivity Analysis""}"</definedName>
    <definedName name="wrn.Supplemental._.Information." localSheetId="34" hidden="1">{#N/A,#N/A,FALSE,"Assumptions";#N/A,#N/A,FALSE,"DNP Expense Summary";#N/A,#N/A,FALSE,"Sensitivity Analysis"}</definedName>
    <definedName name="wrn.Supplemental._.Information." localSheetId="3" hidden="1">{#N/A,#N/A,FALSE,"Assumptions";#N/A,#N/A,FALSE,"DNP Expense Summary";#N/A,#N/A,FALSE,"Sensitivity Analysis"}</definedName>
    <definedName name="wrn.Supplemental._.Information." hidden="1">{#N/A,#N/A,FALSE,"Assumptions";#N/A,#N/A,FALSE,"DNP Expense Summary";#N/A,#N/A,FALSE,"Sensitivity Analysis"}</definedName>
    <definedName name="wrn.test." localSheetId="13" hidden="1">{#N/A,#N/A,FALSE,"Austria"}</definedName>
    <definedName name="wrn.test." localSheetId="15" hidden="1">{#N/A,#N/A,FALSE,"Austria"}</definedName>
    <definedName name="wrn.test." localSheetId="17" hidden="1">{#N/A,#N/A,FALSE,"Austria"}</definedName>
    <definedName name="wrn.test." localSheetId="18">"{#N/A;#N/A;FALSE;""Austria""}"</definedName>
    <definedName name="wrn.test." localSheetId="21" hidden="1">{#N/A,#N/A,FALSE,"Austria"}</definedName>
    <definedName name="wrn.test." localSheetId="22" hidden="1">{#N/A,#N/A,FALSE,"Austria"}</definedName>
    <definedName name="wrn.test." localSheetId="24" hidden="1">{#N/A,#N/A,FALSE,"Austria"}</definedName>
    <definedName name="wrn.test." localSheetId="25" hidden="1">{#N/A,#N/A,FALSE,"Austria"}</definedName>
    <definedName name="wrn.test." localSheetId="26">"{#N/A;#N/A;FALSE;""Austria""}"</definedName>
    <definedName name="wrn.test." localSheetId="27" hidden="1">{#N/A,#N/A,FALSE,"Austria"}</definedName>
    <definedName name="wrn.test." localSheetId="28" hidden="1">{#N/A,#N/A,FALSE,"Austria"}</definedName>
    <definedName name="wrn.test." localSheetId="29">"{#N/A;#N/A;FALSE;""Austria""}"</definedName>
    <definedName name="wrn.test." localSheetId="31">"{#N/A;#N/A;FALSE;""Austria""}"</definedName>
    <definedName name="wrn.test." localSheetId="34" hidden="1">{#N/A,#N/A,FALSE,"Austria"}</definedName>
    <definedName name="wrn.test." localSheetId="3" hidden="1">{#N/A,#N/A,FALSE,"Austria"}</definedName>
    <definedName name="wrn.test." hidden="1">{#N/A,#N/A,FALSE,"Austria"}</definedName>
    <definedName name="wrn.Total._.Workbook." localSheetId="13" hidden="1">{#N/A,#N/A,FALSE,"Overview";#N/A,#N/A,FALSE,"Q3";#N/A,#N/A,FALSE,"Notes"}</definedName>
    <definedName name="wrn.Total._.Workbook." localSheetId="15" hidden="1">{#N/A,#N/A,FALSE,"Overview";#N/A,#N/A,FALSE,"Q3";#N/A,#N/A,FALSE,"Notes"}</definedName>
    <definedName name="wrn.Total._.Workbook." localSheetId="17" hidden="1">{#N/A,#N/A,FALSE,"Overview";#N/A,#N/A,FALSE,"Q3";#N/A,#N/A,FALSE,"Notes"}</definedName>
    <definedName name="wrn.Total._.Workbook." localSheetId="18">"{#N/A;#N/A;FALSE;""Overview""|#N/A;#N/A;FALSE;""Q3""|#N/A;#N/A;FALSE;""Notes""}"</definedName>
    <definedName name="wrn.Total._.Workbook." localSheetId="21" hidden="1">{#N/A,#N/A,FALSE,"Overview";#N/A,#N/A,FALSE,"Q3";#N/A,#N/A,FALSE,"Notes"}</definedName>
    <definedName name="wrn.Total._.Workbook." localSheetId="22" hidden="1">{#N/A,#N/A,FALSE,"Overview";#N/A,#N/A,FALSE,"Q3";#N/A,#N/A,FALSE,"Notes"}</definedName>
    <definedName name="wrn.Total._.Workbook." localSheetId="24" hidden="1">{#N/A,#N/A,FALSE,"Overview";#N/A,#N/A,FALSE,"Q3";#N/A,#N/A,FALSE,"Notes"}</definedName>
    <definedName name="wrn.Total._.Workbook." localSheetId="25" hidden="1">{#N/A,#N/A,FALSE,"Overview";#N/A,#N/A,FALSE,"Q3";#N/A,#N/A,FALSE,"Notes"}</definedName>
    <definedName name="wrn.Total._.Workbook." localSheetId="26">"{#N/A;#N/A;FALSE;""Overview""|#N/A;#N/A;FALSE;""Q3""|#N/A;#N/A;FALSE;""Notes""}"</definedName>
    <definedName name="wrn.Total._.Workbook." localSheetId="27" hidden="1">{#N/A,#N/A,FALSE,"Overview";#N/A,#N/A,FALSE,"Q3";#N/A,#N/A,FALSE,"Notes"}</definedName>
    <definedName name="wrn.Total._.Workbook." localSheetId="28" hidden="1">{#N/A,#N/A,FALSE,"Overview";#N/A,#N/A,FALSE,"Q3";#N/A,#N/A,FALSE,"Notes"}</definedName>
    <definedName name="wrn.Total._.Workbook." localSheetId="29">"{#N/A;#N/A;FALSE;""Overview""|#N/A;#N/A;FALSE;""Q3""|#N/A;#N/A;FALSE;""Notes""}"</definedName>
    <definedName name="wrn.Total._.Workbook." localSheetId="31">"{#N/A;#N/A;FALSE;""Overview""|#N/A;#N/A;FALSE;""Q3""|#N/A;#N/A;FALSE;""Notes""}"</definedName>
    <definedName name="wrn.Total._.Workbook." localSheetId="34" hidden="1">{#N/A,#N/A,FALSE,"Overview";#N/A,#N/A,FALSE,"Q3";#N/A,#N/A,FALSE,"Notes"}</definedName>
    <definedName name="wrn.Total._.Workbook." localSheetId="3" hidden="1">{#N/A,#N/A,FALSE,"Overview";#N/A,#N/A,FALSE,"Q3";#N/A,#N/A,FALSE,"Notes"}</definedName>
    <definedName name="wrn.Total._.Workbook." hidden="1">{#N/A,#N/A,FALSE,"Overview";#N/A,#N/A,FALSE,"Q3";#N/A,#N/A,FALSE,"Notes"}</definedName>
    <definedName name="wrs" localSheetId="13" hidden="1">{#N/A,#N/A,FALSE,"Assessment";#N/A,#N/A,FALSE,"Staffing";#N/A,#N/A,FALSE,"Hires";#N/A,#N/A,FALSE,"Assumptions"}</definedName>
    <definedName name="wrs" localSheetId="15" hidden="1">{#N/A,#N/A,FALSE,"Assessment";#N/A,#N/A,FALSE,"Staffing";#N/A,#N/A,FALSE,"Hires";#N/A,#N/A,FALSE,"Assumptions"}</definedName>
    <definedName name="wrs" localSheetId="17" hidden="1">{#N/A,#N/A,FALSE,"Assessment";#N/A,#N/A,FALSE,"Staffing";#N/A,#N/A,FALSE,"Hires";#N/A,#N/A,FALSE,"Assumptions"}</definedName>
    <definedName name="wrs" localSheetId="18">"{#N/A;#N/A;FALSE;""Assessment""|#N/A;#N/A;FALSE;""Staffing""|#N/A;#N/A;FALSE;""Hires""|#N/A;#N/A;FALSE;""Assumptions""}"</definedName>
    <definedName name="wrs" localSheetId="21" hidden="1">{#N/A,#N/A,FALSE,"Assessment";#N/A,#N/A,FALSE,"Staffing";#N/A,#N/A,FALSE,"Hires";#N/A,#N/A,FALSE,"Assumptions"}</definedName>
    <definedName name="wrs" localSheetId="22" hidden="1">{#N/A,#N/A,FALSE,"Assessment";#N/A,#N/A,FALSE,"Staffing";#N/A,#N/A,FALSE,"Hires";#N/A,#N/A,FALSE,"Assumptions"}</definedName>
    <definedName name="wrs" localSheetId="24" hidden="1">{#N/A,#N/A,FALSE,"Assessment";#N/A,#N/A,FALSE,"Staffing";#N/A,#N/A,FALSE,"Hires";#N/A,#N/A,FALSE,"Assumptions"}</definedName>
    <definedName name="wrs" localSheetId="25" hidden="1">{#N/A,#N/A,FALSE,"Assessment";#N/A,#N/A,FALSE,"Staffing";#N/A,#N/A,FALSE,"Hires";#N/A,#N/A,FALSE,"Assumptions"}</definedName>
    <definedName name="wrs" localSheetId="26">"{#N/A;#N/A;FALSE;""Assessment""|#N/A;#N/A;FALSE;""Staffing""|#N/A;#N/A;FALSE;""Hires""|#N/A;#N/A;FALSE;""Assumptions""}"</definedName>
    <definedName name="wrs" localSheetId="27" hidden="1">{#N/A,#N/A,FALSE,"Assessment";#N/A,#N/A,FALSE,"Staffing";#N/A,#N/A,FALSE,"Hires";#N/A,#N/A,FALSE,"Assumptions"}</definedName>
    <definedName name="wrs" localSheetId="28" hidden="1">{#N/A,#N/A,FALSE,"Assessment";#N/A,#N/A,FALSE,"Staffing";#N/A,#N/A,FALSE,"Hires";#N/A,#N/A,FALSE,"Assumptions"}</definedName>
    <definedName name="wrs" localSheetId="29">"{#N/A;#N/A;FALSE;""Assessment""|#N/A;#N/A;FALSE;""Staffing""|#N/A;#N/A;FALSE;""Hires""|#N/A;#N/A;FALSE;""Assumptions""}"</definedName>
    <definedName name="wrs" localSheetId="31">"{#N/A;#N/A;FALSE;""Assessment""|#N/A;#N/A;FALSE;""Staffing""|#N/A;#N/A;FALSE;""Hires""|#N/A;#N/A;FALSE;""Assumptions""}"</definedName>
    <definedName name="wrs" localSheetId="34" hidden="1">{#N/A,#N/A,FALSE,"Assessment";#N/A,#N/A,FALSE,"Staffing";#N/A,#N/A,FALSE,"Hires";#N/A,#N/A,FALSE,"Assumptions"}</definedName>
    <definedName name="wrs" localSheetId="3" hidden="1">{#N/A,#N/A,FALSE,"Assessment";#N/A,#N/A,FALSE,"Staffing";#N/A,#N/A,FALSE,"Hires";#N/A,#N/A,FALSE,"Assumptions"}</definedName>
    <definedName name="wrs" hidden="1">{#N/A,#N/A,FALSE,"Assessment";#N/A,#N/A,FALSE,"Staffing";#N/A,#N/A,FALSE,"Hires";#N/A,#N/A,FALSE,"Assumptions"}</definedName>
    <definedName name="X" localSheetId="18">#REF!</definedName>
    <definedName name="X" localSheetId="26">#REF!</definedName>
    <definedName name="X" localSheetId="29">#REF!</definedName>
    <definedName name="X" localSheetId="31">#REF!</definedName>
    <definedName name="X" localSheetId="34">#REF!</definedName>
    <definedName name="X">#REF!</definedName>
    <definedName name="xaxis" localSheetId="15" hidden="1">#REF!</definedName>
    <definedName name="xaxis" localSheetId="18">#REF!</definedName>
    <definedName name="xaxis" localSheetId="22" hidden="1">#REF!</definedName>
    <definedName name="xaxis" localSheetId="24" hidden="1">#REF!</definedName>
    <definedName name="xaxis" localSheetId="25" hidden="1">#REF!</definedName>
    <definedName name="xaxis" localSheetId="26">#REF!</definedName>
    <definedName name="xaxis" localSheetId="27" hidden="1">#REF!</definedName>
    <definedName name="xaxis" localSheetId="28" hidden="1">#REF!</definedName>
    <definedName name="xaxis" localSheetId="29">#REF!</definedName>
    <definedName name="xaxis" localSheetId="31">#REF!</definedName>
    <definedName name="xaxis" hidden="1">#REF!</definedName>
    <definedName name="XLDW_VER" localSheetId="18">"""Office 2000 2.0 with Query Builder"""</definedName>
    <definedName name="XLDW_VER" localSheetId="26">"""Office 2000 2.0 with Query Builder"""</definedName>
    <definedName name="XLDW_VER" localSheetId="29">"""Office 2000 2.0 with Query Builder"""</definedName>
    <definedName name="XLDW_VER" localSheetId="31">"""Office 2000 2.0 with Query Builder"""</definedName>
    <definedName name="XLDW_VER" hidden="1">"Office 2000 2.0 with Query Builder"</definedName>
    <definedName name="xx" localSheetId="13" hidden="1">{#N/A,#N/A,TRUE,"RCGRisk one page";#N/A,#N/A,TRUE,"Resid Detail Chargeoffs";#N/A,#N/A,TRUE,"Resid Detail Model Error Prod";#N/A,#N/A,TRUE,"Resid Detail Model Error"}</definedName>
    <definedName name="xx" localSheetId="15" hidden="1">{#N/A,#N/A,TRUE,"RCGRisk one page";#N/A,#N/A,TRUE,"Resid Detail Chargeoffs";#N/A,#N/A,TRUE,"Resid Detail Model Error Prod";#N/A,#N/A,TRUE,"Resid Detail Model Error"}</definedName>
    <definedName name="xx" localSheetId="17" hidden="1">{#N/A,#N/A,TRUE,"RCGRisk one page";#N/A,#N/A,TRUE,"Resid Detail Chargeoffs";#N/A,#N/A,TRUE,"Resid Detail Model Error Prod";#N/A,#N/A,TRUE,"Resid Detail Model Error"}</definedName>
    <definedName name="xx" localSheetId="18">"{#N/A;#N/A;TRUE;""RCGRisk one page""|#N/A;#N/A;TRUE;""Resid Detail Chargeoffs""|#N/A;#N/A;TRUE;""Resid Detail Model Error Prod""|#N/A;#N/A;TRUE;""Resid Detail Model Error""}"</definedName>
    <definedName name="xx" localSheetId="21" hidden="1">{#N/A,#N/A,TRUE,"RCGRisk one page";#N/A,#N/A,TRUE,"Resid Detail Chargeoffs";#N/A,#N/A,TRUE,"Resid Detail Model Error Prod";#N/A,#N/A,TRUE,"Resid Detail Model Error"}</definedName>
    <definedName name="xx" localSheetId="22" hidden="1">{#N/A,#N/A,TRUE,"RCGRisk one page";#N/A,#N/A,TRUE,"Resid Detail Chargeoffs";#N/A,#N/A,TRUE,"Resid Detail Model Error Prod";#N/A,#N/A,TRUE,"Resid Detail Model Error"}</definedName>
    <definedName name="xx" localSheetId="24" hidden="1">{#N/A,#N/A,TRUE,"RCGRisk one page";#N/A,#N/A,TRUE,"Resid Detail Chargeoffs";#N/A,#N/A,TRUE,"Resid Detail Model Error Prod";#N/A,#N/A,TRUE,"Resid Detail Model Error"}</definedName>
    <definedName name="xx" localSheetId="25" hidden="1">{#N/A,#N/A,TRUE,"RCGRisk one page";#N/A,#N/A,TRUE,"Resid Detail Chargeoffs";#N/A,#N/A,TRUE,"Resid Detail Model Error Prod";#N/A,#N/A,TRUE,"Resid Detail Model Error"}</definedName>
    <definedName name="xx" localSheetId="26">"{#N/A;#N/A;TRUE;""RCGRisk one page""|#N/A;#N/A;TRUE;""Resid Detail Chargeoffs""|#N/A;#N/A;TRUE;""Resid Detail Model Error Prod""|#N/A;#N/A;TRUE;""Resid Detail Model Error""}"</definedName>
    <definedName name="xx" localSheetId="27" hidden="1">{#N/A,#N/A,TRUE,"RCGRisk one page";#N/A,#N/A,TRUE,"Resid Detail Chargeoffs";#N/A,#N/A,TRUE,"Resid Detail Model Error Prod";#N/A,#N/A,TRUE,"Resid Detail Model Error"}</definedName>
    <definedName name="xx" localSheetId="28" hidden="1">{#N/A,#N/A,TRUE,"RCGRisk one page";#N/A,#N/A,TRUE,"Resid Detail Chargeoffs";#N/A,#N/A,TRUE,"Resid Detail Model Error Prod";#N/A,#N/A,TRUE,"Resid Detail Model Error"}</definedName>
    <definedName name="xx" localSheetId="29">"{#N/A;#N/A;TRUE;""RCGRisk one page""|#N/A;#N/A;TRUE;""Resid Detail Chargeoffs""|#N/A;#N/A;TRUE;""Resid Detail Model Error Prod""|#N/A;#N/A;TRUE;""Resid Detail Model Error""}"</definedName>
    <definedName name="xx" localSheetId="31">"{#N/A;#N/A;TRUE;""RCGRisk one page""|#N/A;#N/A;TRUE;""Resid Detail Chargeoffs""|#N/A;#N/A;TRUE;""Resid Detail Model Error Prod""|#N/A;#N/A;TRUE;""Resid Detail Model Error""}"</definedName>
    <definedName name="xx" localSheetId="34" hidden="1">{#N/A,#N/A,TRUE,"RCGRisk one page";#N/A,#N/A,TRUE,"Resid Detail Chargeoffs";#N/A,#N/A,TRUE,"Resid Detail Model Error Prod";#N/A,#N/A,TRUE,"Resid Detail Model Error"}</definedName>
    <definedName name="xx" localSheetId="3" hidden="1">{#N/A,#N/A,TRUE,"RCGRisk one page";#N/A,#N/A,TRUE,"Resid Detail Chargeoffs";#N/A,#N/A,TRUE,"Resid Detail Model Error Prod";#N/A,#N/A,TRUE,"Resid Detail Model Error"}</definedName>
    <definedName name="xx" hidden="1">{#N/A,#N/A,TRUE,"RCGRisk one page";#N/A,#N/A,TRUE,"Resid Detail Chargeoffs";#N/A,#N/A,TRUE,"Resid Detail Model Error Prod";#N/A,#N/A,TRUE,"Resid Detail Model Error"}</definedName>
    <definedName name="xxxxx" localSheetId="13" hidden="1">{#N/A,#N/A,FALSE,"COVER";#N/A,#N/A,FALSE,"INDEX";#N/A,#N/A,FALSE,"Stat. High.";#N/A,#N/A,FALSE,"BS";#N/A,#N/A,FALSE,"PL";#N/A,#N/A,FALSE,"NA";#N/A,#N/A,FALSE,"CashflowYTD";#N/A,#N/A,FALSE,"Patient Stats";#N/A,#N/A,FALSE,"Payor Info";#N/A,#N/A,FALSE,"Payor1";#N/A,#N/A,FALSE,"Census"}</definedName>
    <definedName name="xxxxx" localSheetId="15" hidden="1">{#N/A,#N/A,FALSE,"COVER";#N/A,#N/A,FALSE,"INDEX";#N/A,#N/A,FALSE,"Stat. High.";#N/A,#N/A,FALSE,"BS";#N/A,#N/A,FALSE,"PL";#N/A,#N/A,FALSE,"NA";#N/A,#N/A,FALSE,"CashflowYTD";#N/A,#N/A,FALSE,"Patient Stats";#N/A,#N/A,FALSE,"Payor Info";#N/A,#N/A,FALSE,"Payor1";#N/A,#N/A,FALSE,"Census"}</definedName>
    <definedName name="xxxxx" localSheetId="17" hidden="1">{#N/A,#N/A,FALSE,"COVER";#N/A,#N/A,FALSE,"INDEX";#N/A,#N/A,FALSE,"Stat. High.";#N/A,#N/A,FALSE,"BS";#N/A,#N/A,FALSE,"PL";#N/A,#N/A,FALSE,"NA";#N/A,#N/A,FALSE,"CashflowYTD";#N/A,#N/A,FALSE,"Patient Stats";#N/A,#N/A,FALSE,"Payor Info";#N/A,#N/A,FALSE,"Payor1";#N/A,#N/A,FALSE,"Census"}</definedName>
    <definedName name="xxxxx" localSheetId="18" hidden="1">{#N/A,#N/A,FALSE,"COVER";#N/A,#N/A,FALSE,"INDEX";#N/A,#N/A,FALSE,"Stat. High.";#N/A,#N/A,FALSE,"BS";#N/A,#N/A,FALSE,"PL";#N/A,#N/A,FALSE,"NA";#N/A,#N/A,FALSE,"CashflowYTD";#N/A,#N/A,FALSE,"Patient Stats";#N/A,#N/A,FALSE,"Payor Info";#N/A,#N/A,FALSE,"Payor1";#N/A,#N/A,FALSE,"Census"}</definedName>
    <definedName name="xxxxx" localSheetId="21" hidden="1">{#N/A,#N/A,FALSE,"COVER";#N/A,#N/A,FALSE,"INDEX";#N/A,#N/A,FALSE,"Stat. High.";#N/A,#N/A,FALSE,"BS";#N/A,#N/A,FALSE,"PL";#N/A,#N/A,FALSE,"NA";#N/A,#N/A,FALSE,"CashflowYTD";#N/A,#N/A,FALSE,"Patient Stats";#N/A,#N/A,FALSE,"Payor Info";#N/A,#N/A,FALSE,"Payor1";#N/A,#N/A,FALSE,"Census"}</definedName>
    <definedName name="xxxxx" localSheetId="22" hidden="1">{#N/A,#N/A,FALSE,"COVER";#N/A,#N/A,FALSE,"INDEX";#N/A,#N/A,FALSE,"Stat. High.";#N/A,#N/A,FALSE,"BS";#N/A,#N/A,FALSE,"PL";#N/A,#N/A,FALSE,"NA";#N/A,#N/A,FALSE,"CashflowYTD";#N/A,#N/A,FALSE,"Patient Stats";#N/A,#N/A,FALSE,"Payor Info";#N/A,#N/A,FALSE,"Payor1";#N/A,#N/A,FALSE,"Census"}</definedName>
    <definedName name="xxxxx" localSheetId="24" hidden="1">{#N/A,#N/A,FALSE,"COVER";#N/A,#N/A,FALSE,"INDEX";#N/A,#N/A,FALSE,"Stat. High.";#N/A,#N/A,FALSE,"BS";#N/A,#N/A,FALSE,"PL";#N/A,#N/A,FALSE,"NA";#N/A,#N/A,FALSE,"CashflowYTD";#N/A,#N/A,FALSE,"Patient Stats";#N/A,#N/A,FALSE,"Payor Info";#N/A,#N/A,FALSE,"Payor1";#N/A,#N/A,FALSE,"Census"}</definedName>
    <definedName name="xxxxx" localSheetId="25" hidden="1">{#N/A,#N/A,FALSE,"COVER";#N/A,#N/A,FALSE,"INDEX";#N/A,#N/A,FALSE,"Stat. High.";#N/A,#N/A,FALSE,"BS";#N/A,#N/A,FALSE,"PL";#N/A,#N/A,FALSE,"NA";#N/A,#N/A,FALSE,"CashflowYTD";#N/A,#N/A,FALSE,"Patient Stats";#N/A,#N/A,FALSE,"Payor Info";#N/A,#N/A,FALSE,"Payor1";#N/A,#N/A,FALSE,"Census"}</definedName>
    <definedName name="xxxxx" localSheetId="26" hidden="1">{#N/A,#N/A,FALSE,"COVER";#N/A,#N/A,FALSE,"INDEX";#N/A,#N/A,FALSE,"Stat. High.";#N/A,#N/A,FALSE,"BS";#N/A,#N/A,FALSE,"PL";#N/A,#N/A,FALSE,"NA";#N/A,#N/A,FALSE,"CashflowYTD";#N/A,#N/A,FALSE,"Patient Stats";#N/A,#N/A,FALSE,"Payor Info";#N/A,#N/A,FALSE,"Payor1";#N/A,#N/A,FALSE,"Census"}</definedName>
    <definedName name="xxxxx" localSheetId="27" hidden="1">{#N/A,#N/A,FALSE,"COVER";#N/A,#N/A,FALSE,"INDEX";#N/A,#N/A,FALSE,"Stat. High.";#N/A,#N/A,FALSE,"BS";#N/A,#N/A,FALSE,"PL";#N/A,#N/A,FALSE,"NA";#N/A,#N/A,FALSE,"CashflowYTD";#N/A,#N/A,FALSE,"Patient Stats";#N/A,#N/A,FALSE,"Payor Info";#N/A,#N/A,FALSE,"Payor1";#N/A,#N/A,FALSE,"Census"}</definedName>
    <definedName name="xxxxx" localSheetId="28" hidden="1">{#N/A,#N/A,FALSE,"COVER";#N/A,#N/A,FALSE,"INDEX";#N/A,#N/A,FALSE,"Stat. High.";#N/A,#N/A,FALSE,"BS";#N/A,#N/A,FALSE,"PL";#N/A,#N/A,FALSE,"NA";#N/A,#N/A,FALSE,"CashflowYTD";#N/A,#N/A,FALSE,"Patient Stats";#N/A,#N/A,FALSE,"Payor Info";#N/A,#N/A,FALSE,"Payor1";#N/A,#N/A,FALSE,"Census"}</definedName>
    <definedName name="xxxxx" localSheetId="29" hidden="1">{#N/A,#N/A,FALSE,"COVER";#N/A,#N/A,FALSE,"INDEX";#N/A,#N/A,FALSE,"Stat. High.";#N/A,#N/A,FALSE,"BS";#N/A,#N/A,FALSE,"PL";#N/A,#N/A,FALSE,"NA";#N/A,#N/A,FALSE,"CashflowYTD";#N/A,#N/A,FALSE,"Patient Stats";#N/A,#N/A,FALSE,"Payor Info";#N/A,#N/A,FALSE,"Payor1";#N/A,#N/A,FALSE,"Census"}</definedName>
    <definedName name="xxxxx" localSheetId="31" hidden="1">{#N/A,#N/A,FALSE,"COVER";#N/A,#N/A,FALSE,"INDEX";#N/A,#N/A,FALSE,"Stat. High.";#N/A,#N/A,FALSE,"BS";#N/A,#N/A,FALSE,"PL";#N/A,#N/A,FALSE,"NA";#N/A,#N/A,FALSE,"CashflowYTD";#N/A,#N/A,FALSE,"Patient Stats";#N/A,#N/A,FALSE,"Payor Info";#N/A,#N/A,FALSE,"Payor1";#N/A,#N/A,FALSE,"Census"}</definedName>
    <definedName name="xxxxx" localSheetId="34" hidden="1">{#N/A,#N/A,FALSE,"COVER";#N/A,#N/A,FALSE,"INDEX";#N/A,#N/A,FALSE,"Stat. High.";#N/A,#N/A,FALSE,"BS";#N/A,#N/A,FALSE,"PL";#N/A,#N/A,FALSE,"NA";#N/A,#N/A,FALSE,"CashflowYTD";#N/A,#N/A,FALSE,"Patient Stats";#N/A,#N/A,FALSE,"Payor Info";#N/A,#N/A,FALSE,"Payor1";#N/A,#N/A,FALSE,"Census"}</definedName>
    <definedName name="xxxxx" localSheetId="3" hidden="1">{#N/A,#N/A,FALSE,"COVER";#N/A,#N/A,FALSE,"INDEX";#N/A,#N/A,FALSE,"Stat. High.";#N/A,#N/A,FALSE,"BS";#N/A,#N/A,FALSE,"PL";#N/A,#N/A,FALSE,"NA";#N/A,#N/A,FALSE,"CashflowYTD";#N/A,#N/A,FALSE,"Patient Stats";#N/A,#N/A,FALSE,"Payor Info";#N/A,#N/A,FALSE,"Payor1";#N/A,#N/A,FALSE,"Census"}</definedName>
    <definedName name="xxxxx" hidden="1">{#N/A,#N/A,FALSE,"COVER";#N/A,#N/A,FALSE,"INDEX";#N/A,#N/A,FALSE,"Stat. High.";#N/A,#N/A,FALSE,"BS";#N/A,#N/A,FALSE,"PL";#N/A,#N/A,FALSE,"NA";#N/A,#N/A,FALSE,"CashflowYTD";#N/A,#N/A,FALSE,"Patient Stats";#N/A,#N/A,FALSE,"Payor Info";#N/A,#N/A,FALSE,"Payor1";#N/A,#N/A,FALSE,"Census"}</definedName>
    <definedName name="xy" localSheetId="18">#REF!</definedName>
    <definedName name="xy" localSheetId="26">#REF!</definedName>
    <definedName name="xy" localSheetId="29">#REF!</definedName>
    <definedName name="xy" localSheetId="31">#REF!</definedName>
    <definedName name="xy" localSheetId="34">#REF!</definedName>
    <definedName name="xy">#REF!</definedName>
    <definedName name="YEAR" localSheetId="18">#REF!</definedName>
    <definedName name="YEAR" localSheetId="26">#REF!</definedName>
    <definedName name="YEAR" localSheetId="29">#REF!</definedName>
    <definedName name="YEAR" localSheetId="31">#REF!</definedName>
    <definedName name="YEAR">#REF!</definedName>
    <definedName name="yes" localSheetId="18">"['file:///C:/Users/dleblanc/Documents/Tools/Assessment%20Tools/Final%20Versions/Vizient%20High%20Level%20Assessment_FNS_EVS.xlsx'#$Linen.$H$22:.$H$23]"</definedName>
    <definedName name="yes" localSheetId="26">"['file:///C:/Users/dleblanc/Documents/Tools/Assessment%20Tools/Final%20Versions/Vizient%20High%20Level%20Assessment_FNS_EVS.xlsx'#$Linen.$H$22:.$H$23]"</definedName>
    <definedName name="yes" localSheetId="28">#REF!</definedName>
    <definedName name="yes" localSheetId="29">"['file:///C:/Users/dleblanc/Documents/Tools/Assessment%20Tools/Final%20Versions/Vizient%20High%20Level%20Assessment_FNS_EVS.xlsx'#$Linen.$H$22:.$H$23]"</definedName>
    <definedName name="yes" localSheetId="31">"['file:///C:/Users/dleblanc/Documents/Tools/Assessment%20Tools/Final%20Versions/Vizient%20High%20Level%20Assessment_FNS_EVS.xlsx'#$Linen.$H$22:.$H$23]"</definedName>
    <definedName name="yes" localSheetId="34">#REF!</definedName>
    <definedName name="yes">#REF!</definedName>
    <definedName name="yhtyreter" localSheetId="13" hidden="1">{#N/A,#N/A,TRUE,"AB_Vertrag";#N/A,#N/A,TRUE,"AB_BWL"}</definedName>
    <definedName name="yhtyreter" localSheetId="15" hidden="1">{#N/A,#N/A,TRUE,"AB_Vertrag";#N/A,#N/A,TRUE,"AB_BWL"}</definedName>
    <definedName name="yhtyreter" localSheetId="18">"{#N/A;#N/A;TRUE;""AB_Vertrag""|#N/A;#N/A;TRUE;""AB_BWL""}"</definedName>
    <definedName name="yhtyreter" localSheetId="21" hidden="1">{#N/A,#N/A,TRUE,"AB_Vertrag";#N/A,#N/A,TRUE,"AB_BWL"}</definedName>
    <definedName name="yhtyreter" localSheetId="22" hidden="1">{#N/A,#N/A,TRUE,"AB_Vertrag";#N/A,#N/A,TRUE,"AB_BWL"}</definedName>
    <definedName name="yhtyreter" localSheetId="24" hidden="1">{#N/A,#N/A,TRUE,"AB_Vertrag";#N/A,#N/A,TRUE,"AB_BWL"}</definedName>
    <definedName name="yhtyreter" localSheetId="25" hidden="1">{#N/A,#N/A,TRUE,"AB_Vertrag";#N/A,#N/A,TRUE,"AB_BWL"}</definedName>
    <definedName name="yhtyreter" localSheetId="26">"{#N/A;#N/A;TRUE;""AB_Vertrag""|#N/A;#N/A;TRUE;""AB_BWL""}"</definedName>
    <definedName name="yhtyreter" localSheetId="27" hidden="1">{#N/A,#N/A,TRUE,"AB_Vertrag";#N/A,#N/A,TRUE,"AB_BWL"}</definedName>
    <definedName name="yhtyreter" localSheetId="28" hidden="1">{#N/A,#N/A,TRUE,"AB_Vertrag";#N/A,#N/A,TRUE,"AB_BWL"}</definedName>
    <definedName name="yhtyreter" localSheetId="29">"{#N/A;#N/A;TRUE;""AB_Vertrag""|#N/A;#N/A;TRUE;""AB_BWL""}"</definedName>
    <definedName name="yhtyreter" localSheetId="31">"{#N/A;#N/A;TRUE;""AB_Vertrag""|#N/A;#N/A;TRUE;""AB_BWL""}"</definedName>
    <definedName name="yhtyreter" localSheetId="34" hidden="1">{#N/A,#N/A,TRUE,"AB_Vertrag";#N/A,#N/A,TRUE,"AB_BWL"}</definedName>
    <definedName name="yhtyreter" localSheetId="3" hidden="1">{#N/A,#N/A,TRUE,"AB_Vertrag";#N/A,#N/A,TRUE,"AB_BWL"}</definedName>
    <definedName name="yhtyreter" hidden="1">{#N/A,#N/A,TRUE,"AB_Vertrag";#N/A,#N/A,TRUE,"AB_BWL"}</definedName>
    <definedName name="yhtyrety" localSheetId="13" hidden="1">{#N/A,#N/A,TRUE,"AB_Vertrag";#N/A,#N/A,TRUE,"AB_BWL"}</definedName>
    <definedName name="yhtyrety" localSheetId="15" hidden="1">{#N/A,#N/A,TRUE,"AB_Vertrag";#N/A,#N/A,TRUE,"AB_BWL"}</definedName>
    <definedName name="yhtyrety" localSheetId="18">"{#N/A;#N/A;TRUE;""AB_Vertrag""|#N/A;#N/A;TRUE;""AB_BWL""}"</definedName>
    <definedName name="yhtyrety" localSheetId="21" hidden="1">{#N/A,#N/A,TRUE,"AB_Vertrag";#N/A,#N/A,TRUE,"AB_BWL"}</definedName>
    <definedName name="yhtyrety" localSheetId="22" hidden="1">{#N/A,#N/A,TRUE,"AB_Vertrag";#N/A,#N/A,TRUE,"AB_BWL"}</definedName>
    <definedName name="yhtyrety" localSheetId="24" hidden="1">{#N/A,#N/A,TRUE,"AB_Vertrag";#N/A,#N/A,TRUE,"AB_BWL"}</definedName>
    <definedName name="yhtyrety" localSheetId="25" hidden="1">{#N/A,#N/A,TRUE,"AB_Vertrag";#N/A,#N/A,TRUE,"AB_BWL"}</definedName>
    <definedName name="yhtyrety" localSheetId="26">"{#N/A;#N/A;TRUE;""AB_Vertrag""|#N/A;#N/A;TRUE;""AB_BWL""}"</definedName>
    <definedName name="yhtyrety" localSheetId="27" hidden="1">{#N/A,#N/A,TRUE,"AB_Vertrag";#N/A,#N/A,TRUE,"AB_BWL"}</definedName>
    <definedName name="yhtyrety" localSheetId="28" hidden="1">{#N/A,#N/A,TRUE,"AB_Vertrag";#N/A,#N/A,TRUE,"AB_BWL"}</definedName>
    <definedName name="yhtyrety" localSheetId="29">"{#N/A;#N/A;TRUE;""AB_Vertrag""|#N/A;#N/A;TRUE;""AB_BWL""}"</definedName>
    <definedName name="yhtyrety" localSheetId="31">"{#N/A;#N/A;TRUE;""AB_Vertrag""|#N/A;#N/A;TRUE;""AB_BWL""}"</definedName>
    <definedName name="yhtyrety" localSheetId="34" hidden="1">{#N/A,#N/A,TRUE,"AB_Vertrag";#N/A,#N/A,TRUE,"AB_BWL"}</definedName>
    <definedName name="yhtyrety" localSheetId="3" hidden="1">{#N/A,#N/A,TRUE,"AB_Vertrag";#N/A,#N/A,TRUE,"AB_BWL"}</definedName>
    <definedName name="yhtyrety" hidden="1">{#N/A,#N/A,TRUE,"AB_Vertrag";#N/A,#N/A,TRUE,"AB_BWL"}</definedName>
    <definedName name="yolo" localSheetId="18">#REF!</definedName>
    <definedName name="yolo" localSheetId="26">#REF!</definedName>
    <definedName name="yolo" localSheetId="29">#REF!</definedName>
    <definedName name="yolo" localSheetId="31">#REF!</definedName>
    <definedName name="yolo" localSheetId="34">#REF!</definedName>
    <definedName name="yolo">#REF!</definedName>
    <definedName name="YPBI" localSheetId="18">#REF!</definedName>
    <definedName name="YPBI" localSheetId="26">#REF!</definedName>
    <definedName name="YPBI" localSheetId="29">#REF!</definedName>
    <definedName name="YPBI" localSheetId="31">#REF!</definedName>
    <definedName name="YPBI">#REF!</definedName>
    <definedName name="YPPBI" localSheetId="18">#REF!</definedName>
    <definedName name="YPPBI" localSheetId="26">#REF!</definedName>
    <definedName name="YPPBI" localSheetId="29">#REF!</definedName>
    <definedName name="YPPBI" localSheetId="31">#REF!</definedName>
    <definedName name="YPPBI">#REF!</definedName>
    <definedName name="YPREV">#REF!</definedName>
    <definedName name="YPRPBI">#REF!</definedName>
    <definedName name="YPRREV">#REF!</definedName>
    <definedName name="YREV">#REF!</definedName>
    <definedName name="YTD">#REF!</definedName>
    <definedName name="YTD_SUM">#REF!</definedName>
    <definedName name="YTDACT">#REF!</definedName>
    <definedName name="ytdplan">#REF!</definedName>
    <definedName name="YTDSUM">#REF!</definedName>
    <definedName name="YTDVAR">#REF!</definedName>
    <definedName name="yy" localSheetId="13" hidden="1">{#N/A,#N/A,TRUE,"AB_Vertrag";#N/A,#N/A,TRUE,"AB_BWL"}</definedName>
    <definedName name="yy" localSheetId="15" hidden="1">{#N/A,#N/A,TRUE,"AB_Vertrag";#N/A,#N/A,TRUE,"AB_BWL"}</definedName>
    <definedName name="yy" localSheetId="18">"{#N/A;#N/A;TRUE;""AB_Vertrag""|#N/A;#N/A;TRUE;""AB_BWL""}"</definedName>
    <definedName name="yy" localSheetId="21" hidden="1">{#N/A,#N/A,TRUE,"AB_Vertrag";#N/A,#N/A,TRUE,"AB_BWL"}</definedName>
    <definedName name="yy" localSheetId="22" hidden="1">{#N/A,#N/A,TRUE,"AB_Vertrag";#N/A,#N/A,TRUE,"AB_BWL"}</definedName>
    <definedName name="yy" localSheetId="24" hidden="1">{#N/A,#N/A,TRUE,"AB_Vertrag";#N/A,#N/A,TRUE,"AB_BWL"}</definedName>
    <definedName name="yy" localSheetId="25" hidden="1">{#N/A,#N/A,TRUE,"AB_Vertrag";#N/A,#N/A,TRUE,"AB_BWL"}</definedName>
    <definedName name="yy" localSheetId="26">"{#N/A;#N/A;TRUE;""AB_Vertrag""|#N/A;#N/A;TRUE;""AB_BWL""}"</definedName>
    <definedName name="yy" localSheetId="27" hidden="1">{#N/A,#N/A,TRUE,"AB_Vertrag";#N/A,#N/A,TRUE,"AB_BWL"}</definedName>
    <definedName name="yy" localSheetId="28" hidden="1">{#N/A,#N/A,TRUE,"AB_Vertrag";#N/A,#N/A,TRUE,"AB_BWL"}</definedName>
    <definedName name="yy" localSheetId="29">"{#N/A;#N/A;TRUE;""AB_Vertrag""|#N/A;#N/A;TRUE;""AB_BWL""}"</definedName>
    <definedName name="yy" localSheetId="31">"{#N/A;#N/A;TRUE;""AB_Vertrag""|#N/A;#N/A;TRUE;""AB_BWL""}"</definedName>
    <definedName name="yy" localSheetId="34" hidden="1">{#N/A,#N/A,TRUE,"AB_Vertrag";#N/A,#N/A,TRUE,"AB_BWL"}</definedName>
    <definedName name="yy" localSheetId="3" hidden="1">{#N/A,#N/A,TRUE,"AB_Vertrag";#N/A,#N/A,TRUE,"AB_BWL"}</definedName>
    <definedName name="yy" hidden="1">{#N/A,#N/A,TRUE,"AB_Vertrag";#N/A,#N/A,TRUE,"AB_BWL"}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2" i="109" l="1"/>
  <c r="B159" i="109"/>
  <c r="E8" i="109" l="1"/>
  <c r="D8" i="109"/>
  <c r="C8" i="109"/>
  <c r="B9" i="109"/>
  <c r="C9" i="109" s="1"/>
  <c r="D9" i="109" s="1"/>
  <c r="E9" i="109" s="1"/>
  <c r="F9" i="109" s="1"/>
  <c r="G9" i="109" s="1"/>
  <c r="H9" i="109" s="1"/>
  <c r="I9" i="109" s="1"/>
  <c r="J9" i="109" s="1"/>
  <c r="K9" i="109" s="1"/>
  <c r="B8" i="109"/>
  <c r="C7" i="109"/>
  <c r="D7" i="109"/>
  <c r="E7" i="109"/>
  <c r="B7" i="109"/>
  <c r="E3" i="39"/>
  <c r="D3" i="39"/>
  <c r="C3" i="39"/>
  <c r="B3" i="39"/>
  <c r="B8" i="79"/>
  <c r="B4" i="79"/>
  <c r="B6" i="79"/>
  <c r="D183" i="119"/>
  <c r="D182" i="119"/>
  <c r="D181" i="119"/>
  <c r="D180" i="119"/>
  <c r="D179" i="119"/>
  <c r="D178" i="119"/>
  <c r="D177" i="119"/>
  <c r="D176" i="119"/>
  <c r="D175" i="119"/>
  <c r="D174" i="119"/>
  <c r="D173" i="119"/>
  <c r="D172" i="119"/>
  <c r="D171" i="119"/>
  <c r="D170" i="119"/>
  <c r="D169" i="119"/>
  <c r="D168" i="119"/>
  <c r="D167" i="119"/>
  <c r="D166" i="119"/>
  <c r="D165" i="119"/>
  <c r="D164" i="119"/>
  <c r="D163" i="119"/>
  <c r="D162" i="119"/>
  <c r="D161" i="119"/>
  <c r="D160" i="119"/>
  <c r="D159" i="119"/>
  <c r="D158" i="119"/>
  <c r="D157" i="119"/>
  <c r="D156" i="119"/>
  <c r="D155" i="119"/>
  <c r="D154" i="119"/>
  <c r="D153" i="119"/>
  <c r="D152" i="119"/>
  <c r="D151" i="119"/>
  <c r="D150" i="119"/>
  <c r="D149" i="119"/>
  <c r="D148" i="119"/>
  <c r="D147" i="119"/>
  <c r="D146" i="119"/>
  <c r="D145" i="119"/>
  <c r="D144" i="119"/>
  <c r="D143" i="119"/>
  <c r="D142" i="119"/>
  <c r="D141" i="119"/>
  <c r="D140" i="119"/>
  <c r="D139" i="119"/>
  <c r="D138" i="119"/>
  <c r="D137" i="119"/>
  <c r="D136" i="119"/>
  <c r="D135" i="119"/>
  <c r="D134" i="119"/>
  <c r="D133" i="119"/>
  <c r="D132" i="119"/>
  <c r="D131" i="119"/>
  <c r="D130" i="119"/>
  <c r="D129" i="119"/>
  <c r="D128" i="119"/>
  <c r="D127" i="119"/>
  <c r="D126" i="119"/>
  <c r="D125" i="119"/>
  <c r="D124" i="119"/>
  <c r="D123" i="119"/>
  <c r="D122" i="119"/>
  <c r="D121" i="119"/>
  <c r="D120" i="119"/>
  <c r="D119" i="119"/>
  <c r="D118" i="119"/>
  <c r="D117" i="119"/>
  <c r="D116" i="119"/>
  <c r="D115" i="119"/>
  <c r="D114" i="119"/>
  <c r="D113" i="119"/>
  <c r="D112" i="119"/>
  <c r="D111" i="119"/>
  <c r="D110" i="119"/>
  <c r="D109" i="119"/>
  <c r="D108" i="119"/>
  <c r="D107" i="119"/>
  <c r="D106" i="119"/>
  <c r="D105" i="119"/>
  <c r="D104" i="119"/>
  <c r="D103" i="119"/>
  <c r="D102" i="119"/>
  <c r="D101" i="119"/>
  <c r="D100" i="119"/>
  <c r="D99" i="119"/>
  <c r="D98" i="119"/>
  <c r="D97" i="119"/>
  <c r="D96" i="119"/>
  <c r="D95" i="119"/>
  <c r="D94" i="119"/>
  <c r="D93" i="119"/>
  <c r="D92" i="119"/>
  <c r="D91" i="119"/>
  <c r="D90" i="119"/>
  <c r="D89" i="119"/>
  <c r="D88" i="119"/>
  <c r="D87" i="119"/>
  <c r="D86" i="119"/>
  <c r="D85" i="119"/>
  <c r="D84" i="119"/>
  <c r="D83" i="119"/>
  <c r="D82" i="119"/>
  <c r="D81" i="119"/>
  <c r="D80" i="119"/>
  <c r="D79" i="119"/>
  <c r="D78" i="119"/>
  <c r="D77" i="119"/>
  <c r="D76" i="119"/>
  <c r="D75" i="119"/>
  <c r="D74" i="119"/>
  <c r="D73" i="119"/>
  <c r="D72" i="119"/>
  <c r="D71" i="119"/>
  <c r="D70" i="119"/>
  <c r="D69" i="119"/>
  <c r="D68" i="119"/>
  <c r="D67" i="119"/>
  <c r="D66" i="119"/>
  <c r="D65" i="119"/>
  <c r="D64" i="119"/>
  <c r="D63" i="119"/>
  <c r="D62" i="119"/>
  <c r="D61" i="119"/>
  <c r="D60" i="119"/>
  <c r="D59" i="119"/>
  <c r="D58" i="119"/>
  <c r="D57" i="119"/>
  <c r="D56" i="119"/>
  <c r="D55" i="119"/>
  <c r="D54" i="119"/>
  <c r="D53" i="119"/>
  <c r="D52" i="119"/>
  <c r="D51" i="119"/>
  <c r="D50" i="119"/>
  <c r="D49" i="119"/>
  <c r="D48" i="119"/>
  <c r="D47" i="119"/>
  <c r="D46" i="119"/>
  <c r="D45" i="119"/>
  <c r="D44" i="119"/>
  <c r="D43" i="119"/>
  <c r="D42" i="119"/>
  <c r="D41" i="119"/>
  <c r="D40" i="119"/>
  <c r="D39" i="119"/>
  <c r="D38" i="119"/>
  <c r="D37" i="119"/>
  <c r="D36" i="119"/>
  <c r="D35" i="119"/>
  <c r="D34" i="119"/>
  <c r="D33" i="119"/>
  <c r="D32" i="119"/>
  <c r="D31" i="119"/>
  <c r="D30" i="119"/>
  <c r="D29" i="119"/>
  <c r="D28" i="119"/>
  <c r="D27" i="119"/>
  <c r="D26" i="119"/>
  <c r="D25" i="119"/>
  <c r="D24" i="119"/>
  <c r="D23" i="119"/>
  <c r="D22" i="119"/>
  <c r="D21" i="119"/>
  <c r="D20" i="119"/>
  <c r="D19" i="119"/>
  <c r="D18" i="119"/>
  <c r="D17" i="119"/>
  <c r="D16" i="119"/>
  <c r="D15" i="119"/>
  <c r="D14" i="119"/>
  <c r="D13" i="119"/>
  <c r="D12" i="119"/>
  <c r="D11" i="119"/>
  <c r="D10" i="119"/>
  <c r="D9" i="119"/>
  <c r="D8" i="119"/>
  <c r="D7" i="119"/>
  <c r="D6" i="119"/>
  <c r="D5" i="119"/>
  <c r="D4" i="119"/>
  <c r="B40" i="81" l="1"/>
  <c r="B38" i="81"/>
  <c r="B36" i="81"/>
  <c r="B33" i="81"/>
  <c r="B3" i="81"/>
  <c r="B6" i="81"/>
  <c r="B42" i="81"/>
  <c r="B3" i="56"/>
  <c r="D54" i="104"/>
  <c r="D55" i="104"/>
  <c r="D56" i="104"/>
  <c r="D57" i="104"/>
  <c r="D58" i="104"/>
  <c r="D59" i="104"/>
  <c r="D60" i="104"/>
  <c r="D61" i="104"/>
  <c r="D62" i="104"/>
  <c r="D63" i="104"/>
  <c r="D64" i="104"/>
  <c r="D65" i="104"/>
  <c r="D66" i="104"/>
  <c r="K64" i="60" l="1"/>
  <c r="J64" i="60"/>
  <c r="I64" i="60"/>
  <c r="A1411" i="111"/>
  <c r="A1374" i="111"/>
  <c r="A1337" i="111"/>
  <c r="A1300" i="111"/>
  <c r="A1263" i="111"/>
  <c r="A1226" i="111"/>
  <c r="A1189" i="111"/>
  <c r="A1152" i="111"/>
  <c r="A1115" i="111"/>
  <c r="A1078" i="111"/>
  <c r="A1041" i="111"/>
  <c r="A1004" i="111"/>
  <c r="A967" i="111"/>
  <c r="A930" i="111"/>
  <c r="A893" i="111"/>
  <c r="A856" i="111"/>
  <c r="A819" i="111"/>
  <c r="A782" i="111"/>
  <c r="A745" i="111"/>
  <c r="A708" i="111"/>
  <c r="A671" i="111"/>
  <c r="A634" i="111"/>
  <c r="A597" i="111"/>
  <c r="A560" i="111"/>
  <c r="A523" i="111"/>
  <c r="A486" i="111"/>
  <c r="A449" i="111"/>
  <c r="A412" i="111"/>
  <c r="A375" i="111"/>
  <c r="A338" i="111"/>
  <c r="A301" i="111"/>
  <c r="A264" i="111"/>
  <c r="A227" i="111"/>
  <c r="A190" i="111"/>
  <c r="A153" i="111"/>
  <c r="A116" i="111"/>
  <c r="A79" i="111"/>
  <c r="A42" i="111"/>
  <c r="A1" i="111"/>
  <c r="A5" i="111"/>
  <c r="CX176" i="113"/>
  <c r="CW176" i="113"/>
  <c r="CV176" i="113"/>
  <c r="CV47" i="113" s="1"/>
  <c r="CU176" i="113"/>
  <c r="CU47" i="113" s="1"/>
  <c r="CT176" i="113"/>
  <c r="CS176" i="113"/>
  <c r="CR176" i="113"/>
  <c r="CQ176" i="113"/>
  <c r="CQ47" i="113" s="1"/>
  <c r="CP176" i="113"/>
  <c r="CP47" i="113" s="1"/>
  <c r="CO176" i="113"/>
  <c r="CO47" i="113" s="1"/>
  <c r="CN176" i="113"/>
  <c r="CN47" i="113" s="1"/>
  <c r="CM176" i="113"/>
  <c r="CM47" i="113" s="1"/>
  <c r="CL176" i="113"/>
  <c r="CK176" i="113"/>
  <c r="CJ176" i="113"/>
  <c r="CI176" i="113"/>
  <c r="CH176" i="113"/>
  <c r="CG176" i="113"/>
  <c r="CF176" i="113"/>
  <c r="CE176" i="113"/>
  <c r="CD176" i="113"/>
  <c r="CD47" i="113" s="1"/>
  <c r="CC176" i="113"/>
  <c r="CC47" i="113" s="1"/>
  <c r="CB176" i="113"/>
  <c r="CB47" i="113" s="1"/>
  <c r="CA176" i="113"/>
  <c r="CA47" i="113" s="1"/>
  <c r="BZ176" i="113"/>
  <c r="BY176" i="113"/>
  <c r="BX176" i="113"/>
  <c r="BW176" i="113"/>
  <c r="BV176" i="113"/>
  <c r="BU176" i="113"/>
  <c r="BT176" i="113"/>
  <c r="BS176" i="113"/>
  <c r="BS47" i="113" s="1"/>
  <c r="BR176" i="113"/>
  <c r="BR47" i="113" s="1"/>
  <c r="BQ176" i="113"/>
  <c r="BQ47" i="113" s="1"/>
  <c r="BP176" i="113"/>
  <c r="BP47" i="113" s="1"/>
  <c r="BO176" i="113"/>
  <c r="BO47" i="113" s="1"/>
  <c r="BN176" i="113"/>
  <c r="BM176" i="113"/>
  <c r="BL176" i="113"/>
  <c r="BK176" i="113"/>
  <c r="BJ176" i="113"/>
  <c r="BI176" i="113"/>
  <c r="BH176" i="113"/>
  <c r="BG176" i="113"/>
  <c r="BG47" i="113" s="1"/>
  <c r="BF176" i="113"/>
  <c r="BF47" i="113" s="1"/>
  <c r="BE176" i="113"/>
  <c r="BE47" i="113" s="1"/>
  <c r="BD176" i="113"/>
  <c r="BD47" i="113" s="1"/>
  <c r="BC176" i="113"/>
  <c r="BC47" i="113" s="1"/>
  <c r="BB176" i="113"/>
  <c r="BA176" i="113"/>
  <c r="AZ176" i="113"/>
  <c r="AY176" i="113"/>
  <c r="AX176" i="113"/>
  <c r="AW176" i="113"/>
  <c r="AV176" i="113"/>
  <c r="AU176" i="113"/>
  <c r="AU47" i="113" s="1"/>
  <c r="AT176" i="113"/>
  <c r="AT47" i="113" s="1"/>
  <c r="AS176" i="113"/>
  <c r="AS47" i="113" s="1"/>
  <c r="AR176" i="113"/>
  <c r="AQ176" i="113"/>
  <c r="AP176" i="113"/>
  <c r="AO176" i="113"/>
  <c r="AN176" i="113"/>
  <c r="AM176" i="113"/>
  <c r="AL176" i="113"/>
  <c r="AK176" i="113"/>
  <c r="AJ176" i="113"/>
  <c r="AI176" i="113"/>
  <c r="AH176" i="113"/>
  <c r="AH47" i="113" s="1"/>
  <c r="AG176" i="113"/>
  <c r="AG47" i="113" s="1"/>
  <c r="AF176" i="113"/>
  <c r="AF47" i="113" s="1"/>
  <c r="AE176" i="113"/>
  <c r="AE47" i="113" s="1"/>
  <c r="AE49" i="113" s="1"/>
  <c r="AE53" i="113" s="1"/>
  <c r="AE59" i="113" s="1"/>
  <c r="AE66" i="113" s="1"/>
  <c r="AD176" i="113"/>
  <c r="AC176" i="113"/>
  <c r="AB176" i="113"/>
  <c r="AB47" i="113" s="1"/>
  <c r="AA176" i="113"/>
  <c r="AA47" i="113" s="1"/>
  <c r="Z176" i="113"/>
  <c r="Y176" i="113"/>
  <c r="X176" i="113"/>
  <c r="W176" i="113"/>
  <c r="V176" i="113"/>
  <c r="V47" i="113" s="1"/>
  <c r="U176" i="113"/>
  <c r="U47" i="113" s="1"/>
  <c r="T176" i="113"/>
  <c r="T47" i="113" s="1"/>
  <c r="S176" i="113"/>
  <c r="S47" i="113" s="1"/>
  <c r="R176" i="113"/>
  <c r="Q176" i="113"/>
  <c r="P176" i="113"/>
  <c r="O176" i="113"/>
  <c r="N176" i="113"/>
  <c r="M176" i="113"/>
  <c r="L176" i="113"/>
  <c r="K176" i="113"/>
  <c r="K47" i="113" s="1"/>
  <c r="J176" i="113"/>
  <c r="J47" i="113" s="1"/>
  <c r="I176" i="113"/>
  <c r="I47" i="113" s="1"/>
  <c r="H176" i="113"/>
  <c r="H47" i="113" s="1"/>
  <c r="G176" i="113"/>
  <c r="G47" i="113" s="1"/>
  <c r="F176" i="113"/>
  <c r="E176" i="113"/>
  <c r="D176" i="113"/>
  <c r="C176" i="113"/>
  <c r="B175" i="113"/>
  <c r="B174" i="113"/>
  <c r="B173" i="113"/>
  <c r="B172" i="113"/>
  <c r="B171" i="113"/>
  <c r="B170" i="113"/>
  <c r="B169" i="113"/>
  <c r="B168" i="113"/>
  <c r="B167" i="113"/>
  <c r="B166" i="113"/>
  <c r="B165" i="113"/>
  <c r="B164" i="113"/>
  <c r="B163" i="113"/>
  <c r="CW159" i="113"/>
  <c r="CW44" i="113" s="1"/>
  <c r="CV159" i="113"/>
  <c r="CV44" i="113" s="1"/>
  <c r="CS159" i="113"/>
  <c r="CQ159" i="113"/>
  <c r="CQ44" i="113" s="1"/>
  <c r="CP159" i="113"/>
  <c r="CP44" i="113" s="1"/>
  <c r="CK159" i="113"/>
  <c r="CK44" i="113" s="1"/>
  <c r="CG159" i="113"/>
  <c r="CG44" i="113" s="1"/>
  <c r="CE159" i="113"/>
  <c r="CE44" i="113" s="1"/>
  <c r="BY159" i="113"/>
  <c r="BY44" i="113" s="1"/>
  <c r="BX159" i="113"/>
  <c r="BX44" i="113" s="1"/>
  <c r="BU159" i="113"/>
  <c r="BS159" i="113"/>
  <c r="BQ159" i="113"/>
  <c r="BQ44" i="113" s="1"/>
  <c r="BM159" i="113"/>
  <c r="BM44" i="113" s="1"/>
  <c r="BL159" i="113"/>
  <c r="BL44" i="113" s="1"/>
  <c r="BK159" i="113"/>
  <c r="BK44" i="113" s="1"/>
  <c r="BJ159" i="113"/>
  <c r="BJ44" i="113" s="1"/>
  <c r="BI159" i="113"/>
  <c r="BG159" i="113"/>
  <c r="BA159" i="113"/>
  <c r="BA44" i="113" s="1"/>
  <c r="AW159" i="113"/>
  <c r="AW44" i="113" s="1"/>
  <c r="AU159" i="113"/>
  <c r="AU44" i="113" s="1"/>
  <c r="AT159" i="113"/>
  <c r="AT44" i="113" s="1"/>
  <c r="AO159" i="113"/>
  <c r="AO44" i="113" s="1"/>
  <c r="AN159" i="113"/>
  <c r="AN44" i="113" s="1"/>
  <c r="AM159" i="113"/>
  <c r="AM44" i="113" s="1"/>
  <c r="AK159" i="113"/>
  <c r="AK44" i="113" s="1"/>
  <c r="AI159" i="113"/>
  <c r="AC159" i="113"/>
  <c r="AC44" i="113" s="1"/>
  <c r="AB159" i="113"/>
  <c r="AB44" i="113" s="1"/>
  <c r="Z159" i="113"/>
  <c r="Z44" i="113" s="1"/>
  <c r="Y159" i="113"/>
  <c r="W159" i="113"/>
  <c r="Q159" i="113"/>
  <c r="Q44" i="113" s="1"/>
  <c r="N159" i="113"/>
  <c r="N44" i="113" s="1"/>
  <c r="M159" i="113"/>
  <c r="K159" i="113"/>
  <c r="E159" i="113"/>
  <c r="E44" i="113" s="1"/>
  <c r="D159" i="113"/>
  <c r="D44" i="113" s="1"/>
  <c r="C159" i="113"/>
  <c r="C44" i="113" s="1"/>
  <c r="CX157" i="113"/>
  <c r="CX159" i="113" s="1"/>
  <c r="CX44" i="113" s="1"/>
  <c r="CW157" i="113"/>
  <c r="CV157" i="113"/>
  <c r="CU157" i="113"/>
  <c r="CU159" i="113" s="1"/>
  <c r="CU44" i="113" s="1"/>
  <c r="CT157" i="113"/>
  <c r="CT159" i="113" s="1"/>
  <c r="CT44" i="113" s="1"/>
  <c r="CS157" i="113"/>
  <c r="CR157" i="113"/>
  <c r="CR159" i="113" s="1"/>
  <c r="CQ157" i="113"/>
  <c r="CP157" i="113"/>
  <c r="CO157" i="113"/>
  <c r="CO159" i="113" s="1"/>
  <c r="CO44" i="113" s="1"/>
  <c r="CN157" i="113"/>
  <c r="CN159" i="113" s="1"/>
  <c r="CN44" i="113" s="1"/>
  <c r="CM157" i="113"/>
  <c r="CM159" i="113" s="1"/>
  <c r="CL157" i="113"/>
  <c r="CL159" i="113" s="1"/>
  <c r="CK157" i="113"/>
  <c r="CJ157" i="113"/>
  <c r="CJ159" i="113" s="1"/>
  <c r="CJ44" i="113" s="1"/>
  <c r="CI157" i="113"/>
  <c r="CI159" i="113" s="1"/>
  <c r="CH157" i="113"/>
  <c r="CH159" i="113" s="1"/>
  <c r="CG157" i="113"/>
  <c r="CF157" i="113"/>
  <c r="CF159" i="113" s="1"/>
  <c r="CF44" i="113" s="1"/>
  <c r="CE157" i="113"/>
  <c r="CD157" i="113"/>
  <c r="CD159" i="113" s="1"/>
  <c r="CC157" i="113"/>
  <c r="CC159" i="113" s="1"/>
  <c r="CC44" i="113" s="1"/>
  <c r="CB157" i="113"/>
  <c r="CB159" i="113" s="1"/>
  <c r="CB44" i="113" s="1"/>
  <c r="CA157" i="113"/>
  <c r="CA159" i="113" s="1"/>
  <c r="BZ157" i="113"/>
  <c r="BZ159" i="113" s="1"/>
  <c r="BY157" i="113"/>
  <c r="BX157" i="113"/>
  <c r="BW157" i="113"/>
  <c r="BW159" i="113" s="1"/>
  <c r="BV157" i="113"/>
  <c r="BV159" i="113" s="1"/>
  <c r="BV44" i="113" s="1"/>
  <c r="BU157" i="113"/>
  <c r="BT157" i="113"/>
  <c r="BT159" i="113" s="1"/>
  <c r="BS157" i="113"/>
  <c r="BR157" i="113"/>
  <c r="BR159" i="113" s="1"/>
  <c r="BR44" i="113" s="1"/>
  <c r="BQ157" i="113"/>
  <c r="BP157" i="113"/>
  <c r="BP159" i="113" s="1"/>
  <c r="BP44" i="113" s="1"/>
  <c r="BO157" i="113"/>
  <c r="BO159" i="113" s="1"/>
  <c r="BN157" i="113"/>
  <c r="BN159" i="113" s="1"/>
  <c r="BM157" i="113"/>
  <c r="BL157" i="113"/>
  <c r="BK157" i="113"/>
  <c r="BJ157" i="113"/>
  <c r="BI157" i="113"/>
  <c r="BH157" i="113"/>
  <c r="BH159" i="113" s="1"/>
  <c r="BG157" i="113"/>
  <c r="BF157" i="113"/>
  <c r="BF159" i="113" s="1"/>
  <c r="BE157" i="113"/>
  <c r="BE159" i="113" s="1"/>
  <c r="BE44" i="113" s="1"/>
  <c r="BD157" i="113"/>
  <c r="BD159" i="113" s="1"/>
  <c r="BD44" i="113" s="1"/>
  <c r="BC157" i="113"/>
  <c r="BC159" i="113" s="1"/>
  <c r="BB157" i="113"/>
  <c r="BB159" i="113" s="1"/>
  <c r="BB44" i="113" s="1"/>
  <c r="BA157" i="113"/>
  <c r="AZ157" i="113"/>
  <c r="AZ159" i="113" s="1"/>
  <c r="AZ44" i="113" s="1"/>
  <c r="AY157" i="113"/>
  <c r="AY159" i="113" s="1"/>
  <c r="AY44" i="113" s="1"/>
  <c r="AX157" i="113"/>
  <c r="AX159" i="113" s="1"/>
  <c r="AX44" i="113" s="1"/>
  <c r="AW157" i="113"/>
  <c r="AV157" i="113"/>
  <c r="AV159" i="113" s="1"/>
  <c r="AU157" i="113"/>
  <c r="AT157" i="113"/>
  <c r="AS157" i="113"/>
  <c r="AS159" i="113" s="1"/>
  <c r="AS44" i="113" s="1"/>
  <c r="AR157" i="113"/>
  <c r="AR159" i="113" s="1"/>
  <c r="AQ157" i="113"/>
  <c r="AQ159" i="113" s="1"/>
  <c r="AP157" i="113"/>
  <c r="AP159" i="113" s="1"/>
  <c r="AO157" i="113"/>
  <c r="AN157" i="113"/>
  <c r="AM157" i="113"/>
  <c r="AL157" i="113"/>
  <c r="AL159" i="113" s="1"/>
  <c r="AK157" i="113"/>
  <c r="AJ157" i="113"/>
  <c r="AJ159" i="113" s="1"/>
  <c r="AJ44" i="113" s="1"/>
  <c r="AI157" i="113"/>
  <c r="AH157" i="113"/>
  <c r="AH159" i="113" s="1"/>
  <c r="AH44" i="113" s="1"/>
  <c r="AG157" i="113"/>
  <c r="AG159" i="113" s="1"/>
  <c r="AG44" i="113" s="1"/>
  <c r="AG49" i="113" s="1"/>
  <c r="AG53" i="113" s="1"/>
  <c r="AG59" i="113" s="1"/>
  <c r="AG66" i="113" s="1"/>
  <c r="AF157" i="113"/>
  <c r="AF159" i="113" s="1"/>
  <c r="AF44" i="113" s="1"/>
  <c r="AE157" i="113"/>
  <c r="AE159" i="113" s="1"/>
  <c r="AD157" i="113"/>
  <c r="AD159" i="113" s="1"/>
  <c r="AC157" i="113"/>
  <c r="AB157" i="113"/>
  <c r="AA157" i="113"/>
  <c r="AA159" i="113" s="1"/>
  <c r="AA44" i="113" s="1"/>
  <c r="Z157" i="113"/>
  <c r="Y157" i="113"/>
  <c r="X157" i="113"/>
  <c r="X159" i="113" s="1"/>
  <c r="W157" i="113"/>
  <c r="V157" i="113"/>
  <c r="V159" i="113" s="1"/>
  <c r="V44" i="113" s="1"/>
  <c r="U157" i="113"/>
  <c r="U159" i="113" s="1"/>
  <c r="U44" i="113" s="1"/>
  <c r="T157" i="113"/>
  <c r="T159" i="113" s="1"/>
  <c r="T44" i="113" s="1"/>
  <c r="S157" i="113"/>
  <c r="S159" i="113" s="1"/>
  <c r="R157" i="113"/>
  <c r="R159" i="113" s="1"/>
  <c r="Q157" i="113"/>
  <c r="P157" i="113"/>
  <c r="P159" i="113" s="1"/>
  <c r="P44" i="113" s="1"/>
  <c r="O157" i="113"/>
  <c r="O159" i="113" s="1"/>
  <c r="N157" i="113"/>
  <c r="M157" i="113"/>
  <c r="L157" i="113"/>
  <c r="L159" i="113" s="1"/>
  <c r="K157" i="113"/>
  <c r="J157" i="113"/>
  <c r="J159" i="113" s="1"/>
  <c r="J44" i="113" s="1"/>
  <c r="I157" i="113"/>
  <c r="I159" i="113" s="1"/>
  <c r="I44" i="113" s="1"/>
  <c r="H157" i="113"/>
  <c r="H159" i="113" s="1"/>
  <c r="G157" i="113"/>
  <c r="G159" i="113" s="1"/>
  <c r="F157" i="113"/>
  <c r="F159" i="113" s="1"/>
  <c r="F44" i="113" s="1"/>
  <c r="E157" i="113"/>
  <c r="D157" i="113"/>
  <c r="C157" i="113"/>
  <c r="B157" i="113" s="1"/>
  <c r="B159" i="113" s="1"/>
  <c r="B156" i="113"/>
  <c r="B155" i="113"/>
  <c r="B154" i="113"/>
  <c r="B153" i="113"/>
  <c r="B152" i="113"/>
  <c r="B151" i="113"/>
  <c r="B150" i="113"/>
  <c r="B149" i="113"/>
  <c r="B148" i="113"/>
  <c r="B147" i="113"/>
  <c r="B146" i="113"/>
  <c r="B145" i="113"/>
  <c r="B144" i="113"/>
  <c r="CX111" i="113"/>
  <c r="CW111" i="113"/>
  <c r="CV111" i="113"/>
  <c r="CU111" i="113"/>
  <c r="CU42" i="113" s="1"/>
  <c r="CT111" i="113"/>
  <c r="CS111" i="113"/>
  <c r="CR111" i="113"/>
  <c r="CQ111" i="113"/>
  <c r="CQ42" i="113" s="1"/>
  <c r="CP111" i="113"/>
  <c r="CP42" i="113" s="1"/>
  <c r="CO111" i="113"/>
  <c r="CO42" i="113" s="1"/>
  <c r="CN111" i="113"/>
  <c r="CN42" i="113" s="1"/>
  <c r="CM111" i="113"/>
  <c r="CL111" i="113"/>
  <c r="CK111" i="113"/>
  <c r="CJ111" i="113"/>
  <c r="CI111" i="113"/>
  <c r="CI42" i="113" s="1"/>
  <c r="CH111" i="113"/>
  <c r="CH42" i="113" s="1"/>
  <c r="CG111" i="113"/>
  <c r="CF111" i="113"/>
  <c r="CE111" i="113"/>
  <c r="CE42" i="113" s="1"/>
  <c r="CD111" i="113"/>
  <c r="CD42" i="113" s="1"/>
  <c r="CC111" i="113"/>
  <c r="CB111" i="113"/>
  <c r="CB42" i="113" s="1"/>
  <c r="CA111" i="113"/>
  <c r="BZ111" i="113"/>
  <c r="BY111" i="113"/>
  <c r="BX111" i="113"/>
  <c r="BX42" i="113" s="1"/>
  <c r="BW111" i="113"/>
  <c r="BW42" i="113" s="1"/>
  <c r="BV111" i="113"/>
  <c r="BV42" i="113" s="1"/>
  <c r="BU111" i="113"/>
  <c r="BT111" i="113"/>
  <c r="BS111" i="113"/>
  <c r="BS42" i="113" s="1"/>
  <c r="BR111" i="113"/>
  <c r="BR42" i="113" s="1"/>
  <c r="BQ111" i="113"/>
  <c r="BP111" i="113"/>
  <c r="BO111" i="113"/>
  <c r="BN111" i="113"/>
  <c r="BM111" i="113"/>
  <c r="BL111" i="113"/>
  <c r="BK111" i="113"/>
  <c r="BK42" i="113" s="1"/>
  <c r="BJ111" i="113"/>
  <c r="BJ42" i="113" s="1"/>
  <c r="BI111" i="113"/>
  <c r="BH111" i="113"/>
  <c r="BH42" i="113" s="1"/>
  <c r="BG111" i="113"/>
  <c r="BG42" i="113" s="1"/>
  <c r="BF111" i="113"/>
  <c r="BF42" i="113" s="1"/>
  <c r="BE111" i="113"/>
  <c r="BE42" i="113" s="1"/>
  <c r="BD111" i="113"/>
  <c r="BD42" i="113" s="1"/>
  <c r="BC111" i="113"/>
  <c r="BB111" i="113"/>
  <c r="BA111" i="113"/>
  <c r="AZ111" i="113"/>
  <c r="AY111" i="113"/>
  <c r="AY42" i="113" s="1"/>
  <c r="AX111" i="113"/>
  <c r="AW111" i="113"/>
  <c r="AV111" i="113"/>
  <c r="AU111" i="113"/>
  <c r="AU42" i="113" s="1"/>
  <c r="AT111" i="113"/>
  <c r="AT42" i="113" s="1"/>
  <c r="AS111" i="113"/>
  <c r="AS42" i="113" s="1"/>
  <c r="AR111" i="113"/>
  <c r="AQ111" i="113"/>
  <c r="AP111" i="113"/>
  <c r="AO111" i="113"/>
  <c r="AN111" i="113"/>
  <c r="AN42" i="113" s="1"/>
  <c r="AM111" i="113"/>
  <c r="AM42" i="113" s="1"/>
  <c r="AL111" i="113"/>
  <c r="AL42" i="113" s="1"/>
  <c r="AL49" i="113" s="1"/>
  <c r="AL53" i="113" s="1"/>
  <c r="AL59" i="113" s="1"/>
  <c r="AK111" i="113"/>
  <c r="AJ111" i="113"/>
  <c r="AI111" i="113"/>
  <c r="AI42" i="113" s="1"/>
  <c r="AH111" i="113"/>
  <c r="AH42" i="113" s="1"/>
  <c r="AG111" i="113"/>
  <c r="AF111" i="113"/>
  <c r="AE111" i="113"/>
  <c r="AD111" i="113"/>
  <c r="AC111" i="113"/>
  <c r="AB111" i="113"/>
  <c r="AB42" i="113" s="1"/>
  <c r="AA111" i="113"/>
  <c r="AA42" i="113" s="1"/>
  <c r="Z111" i="113"/>
  <c r="Z42" i="113" s="1"/>
  <c r="Y111" i="113"/>
  <c r="X111" i="113"/>
  <c r="W111" i="113"/>
  <c r="W42" i="113" s="1"/>
  <c r="V111" i="113"/>
  <c r="V42" i="113" s="1"/>
  <c r="U111" i="113"/>
  <c r="U42" i="113" s="1"/>
  <c r="T111" i="113"/>
  <c r="T42" i="113" s="1"/>
  <c r="S111" i="113"/>
  <c r="R111" i="113"/>
  <c r="Q111" i="113"/>
  <c r="P111" i="113"/>
  <c r="O111" i="113"/>
  <c r="O42" i="113" s="1"/>
  <c r="N111" i="113"/>
  <c r="M111" i="113"/>
  <c r="L111" i="113"/>
  <c r="L42" i="113" s="1"/>
  <c r="K111" i="113"/>
  <c r="K42" i="113" s="1"/>
  <c r="J111" i="113"/>
  <c r="J42" i="113" s="1"/>
  <c r="I111" i="113"/>
  <c r="I42" i="113" s="1"/>
  <c r="H111" i="113"/>
  <c r="G111" i="113"/>
  <c r="F111" i="113"/>
  <c r="E111" i="113"/>
  <c r="D111" i="113"/>
  <c r="D42" i="113" s="1"/>
  <c r="C111" i="113"/>
  <c r="C42" i="113" s="1"/>
  <c r="B110" i="113"/>
  <c r="B109" i="113"/>
  <c r="B108" i="113"/>
  <c r="B107" i="113"/>
  <c r="B106" i="113"/>
  <c r="B105" i="113"/>
  <c r="B104" i="113"/>
  <c r="B103" i="113"/>
  <c r="B102" i="113"/>
  <c r="B101" i="113"/>
  <c r="B100" i="113"/>
  <c r="B99" i="113"/>
  <c r="B98" i="113"/>
  <c r="B97" i="113"/>
  <c r="B96" i="113"/>
  <c r="B95" i="113"/>
  <c r="B94" i="113"/>
  <c r="B93" i="113"/>
  <c r="B92" i="113"/>
  <c r="B91" i="113"/>
  <c r="B90" i="113"/>
  <c r="B89" i="113"/>
  <c r="B88" i="113"/>
  <c r="B87" i="113"/>
  <c r="B86" i="113"/>
  <c r="B85" i="113"/>
  <c r="B84" i="113"/>
  <c r="B83" i="113"/>
  <c r="B82" i="113"/>
  <c r="B81" i="113"/>
  <c r="B80" i="113"/>
  <c r="B72" i="113"/>
  <c r="BA66" i="113"/>
  <c r="AL66" i="113"/>
  <c r="AK66" i="113"/>
  <c r="CX64" i="113"/>
  <c r="CW64" i="113"/>
  <c r="CV64" i="113"/>
  <c r="CU64" i="113"/>
  <c r="CT64" i="113"/>
  <c r="CS64" i="113"/>
  <c r="CR64" i="113"/>
  <c r="CQ64" i="113"/>
  <c r="CP64" i="113"/>
  <c r="CO64" i="113"/>
  <c r="CN64" i="113"/>
  <c r="CM64" i="113"/>
  <c r="CL64" i="113"/>
  <c r="CK64" i="113"/>
  <c r="CJ64" i="113"/>
  <c r="CI64" i="113"/>
  <c r="CH64" i="113"/>
  <c r="CG64" i="113"/>
  <c r="CF64" i="113"/>
  <c r="CE64" i="113"/>
  <c r="CD64" i="113"/>
  <c r="CC64" i="113"/>
  <c r="CB64" i="113"/>
  <c r="CA64" i="113"/>
  <c r="BZ64" i="113"/>
  <c r="BY64" i="113"/>
  <c r="BX64" i="113"/>
  <c r="BW64" i="113"/>
  <c r="BV64" i="113"/>
  <c r="BU64" i="113"/>
  <c r="BT64" i="113"/>
  <c r="BS64" i="113"/>
  <c r="BR64" i="113"/>
  <c r="BQ64" i="113"/>
  <c r="BP64" i="113"/>
  <c r="BO64" i="113"/>
  <c r="BN64" i="113"/>
  <c r="BM64" i="113"/>
  <c r="BL64" i="113"/>
  <c r="BK64" i="113"/>
  <c r="BJ64" i="113"/>
  <c r="BI64" i="113"/>
  <c r="BH64" i="113"/>
  <c r="BG64" i="113"/>
  <c r="BF64" i="113"/>
  <c r="BE64" i="113"/>
  <c r="BD64" i="113"/>
  <c r="BC64" i="113"/>
  <c r="BB64" i="113"/>
  <c r="BA64" i="113"/>
  <c r="AZ64" i="113"/>
  <c r="AY64" i="113"/>
  <c r="AX64" i="113"/>
  <c r="AW64" i="113"/>
  <c r="AV64" i="113"/>
  <c r="AU64" i="113"/>
  <c r="AT64" i="113"/>
  <c r="AS64" i="113"/>
  <c r="AR64" i="113"/>
  <c r="AQ64" i="113"/>
  <c r="AP64" i="113"/>
  <c r="AO64" i="113"/>
  <c r="AN64" i="113"/>
  <c r="AM64" i="113"/>
  <c r="AL64" i="113"/>
  <c r="AK64" i="113"/>
  <c r="AJ64" i="113"/>
  <c r="AI64" i="113"/>
  <c r="AH64" i="113"/>
  <c r="AG64" i="113"/>
  <c r="AF64" i="113"/>
  <c r="AE64" i="113"/>
  <c r="AD64" i="113"/>
  <c r="AC64" i="113"/>
  <c r="AB64" i="113"/>
  <c r="AA64" i="113"/>
  <c r="Z64" i="113"/>
  <c r="Y64" i="113"/>
  <c r="X64" i="113"/>
  <c r="W64" i="113"/>
  <c r="V64" i="113"/>
  <c r="U64" i="113"/>
  <c r="T64" i="113"/>
  <c r="S64" i="113"/>
  <c r="R64" i="113"/>
  <c r="Q64" i="113"/>
  <c r="P64" i="113"/>
  <c r="O64" i="113"/>
  <c r="N64" i="113"/>
  <c r="M64" i="113"/>
  <c r="L64" i="113"/>
  <c r="K64" i="113"/>
  <c r="J64" i="113"/>
  <c r="I64" i="113"/>
  <c r="H64" i="113"/>
  <c r="G64" i="113"/>
  <c r="B64" i="113" s="1"/>
  <c r="F64" i="113"/>
  <c r="E64" i="113"/>
  <c r="D64" i="113"/>
  <c r="C64" i="113"/>
  <c r="AV59" i="113"/>
  <c r="AV66" i="113" s="1"/>
  <c r="CT53" i="113"/>
  <c r="CT59" i="113" s="1"/>
  <c r="CT66" i="113" s="1"/>
  <c r="BM53" i="113"/>
  <c r="BM59" i="113" s="1"/>
  <c r="BM66" i="113" s="1"/>
  <c r="CX49" i="113"/>
  <c r="CX53" i="113" s="1"/>
  <c r="CX59" i="113" s="1"/>
  <c r="CX66" i="113" s="1"/>
  <c r="CW49" i="113"/>
  <c r="CW53" i="113" s="1"/>
  <c r="CW59" i="113" s="1"/>
  <c r="CW66" i="113" s="1"/>
  <c r="BT49" i="113"/>
  <c r="BT53" i="113" s="1"/>
  <c r="BT59" i="113" s="1"/>
  <c r="BT66" i="113" s="1"/>
  <c r="BE49" i="113"/>
  <c r="BE53" i="113" s="1"/>
  <c r="BE59" i="113" s="1"/>
  <c r="BE66" i="113" s="1"/>
  <c r="BA49" i="113"/>
  <c r="BA53" i="113" s="1"/>
  <c r="BA59" i="113" s="1"/>
  <c r="AX49" i="113"/>
  <c r="AX53" i="113" s="1"/>
  <c r="AX59" i="113" s="1"/>
  <c r="AX66" i="113" s="1"/>
  <c r="AP49" i="113"/>
  <c r="AP53" i="113" s="1"/>
  <c r="AP59" i="113" s="1"/>
  <c r="AP66" i="113" s="1"/>
  <c r="AO49" i="113"/>
  <c r="AO53" i="113" s="1"/>
  <c r="AO59" i="113" s="1"/>
  <c r="AO66" i="113" s="1"/>
  <c r="AK49" i="113"/>
  <c r="AK53" i="113" s="1"/>
  <c r="AK59" i="113" s="1"/>
  <c r="R49" i="113"/>
  <c r="R53" i="113" s="1"/>
  <c r="R59" i="113" s="1"/>
  <c r="R66" i="113" s="1"/>
  <c r="I49" i="113"/>
  <c r="I53" i="113" s="1"/>
  <c r="I59" i="113" s="1"/>
  <c r="I66" i="113" s="1"/>
  <c r="B48" i="113"/>
  <c r="CX47" i="113"/>
  <c r="CW47" i="113"/>
  <c r="CT47" i="113"/>
  <c r="CS47" i="113"/>
  <c r="CR47" i="113"/>
  <c r="CL47" i="113"/>
  <c r="CK47" i="113"/>
  <c r="CJ47" i="113"/>
  <c r="CI47" i="113"/>
  <c r="CH47" i="113"/>
  <c r="CG47" i="113"/>
  <c r="CF47" i="113"/>
  <c r="CE47" i="113"/>
  <c r="BZ47" i="113"/>
  <c r="BY47" i="113"/>
  <c r="BX47" i="113"/>
  <c r="BW47" i="113"/>
  <c r="BV47" i="113"/>
  <c r="BU47" i="113"/>
  <c r="BU49" i="113" s="1"/>
  <c r="BU53" i="113" s="1"/>
  <c r="BU59" i="113" s="1"/>
  <c r="BU66" i="113" s="1"/>
  <c r="BT47" i="113"/>
  <c r="BN47" i="113"/>
  <c r="BM47" i="113"/>
  <c r="BL47" i="113"/>
  <c r="BK47" i="113"/>
  <c r="BJ47" i="113"/>
  <c r="BI47" i="113"/>
  <c r="BH47" i="113"/>
  <c r="BB47" i="113"/>
  <c r="BA47" i="113"/>
  <c r="AZ47" i="113"/>
  <c r="AY47" i="113"/>
  <c r="AX47" i="113"/>
  <c r="AW47" i="113"/>
  <c r="AV47" i="113"/>
  <c r="AR47" i="113"/>
  <c r="AQ47" i="113"/>
  <c r="AP47" i="113"/>
  <c r="AO47" i="113"/>
  <c r="AN47" i="113"/>
  <c r="AM47" i="113"/>
  <c r="AL47" i="113"/>
  <c r="AK47" i="113"/>
  <c r="AJ47" i="113"/>
  <c r="AJ49" i="113" s="1"/>
  <c r="AJ53" i="113" s="1"/>
  <c r="AJ59" i="113" s="1"/>
  <c r="AJ66" i="113" s="1"/>
  <c r="AI47" i="113"/>
  <c r="AD47" i="113"/>
  <c r="AC47" i="113"/>
  <c r="Z47" i="113"/>
  <c r="Y47" i="113"/>
  <c r="X47" i="113"/>
  <c r="W47" i="113"/>
  <c r="R47" i="113"/>
  <c r="Q47" i="113"/>
  <c r="P47" i="113"/>
  <c r="O47" i="113"/>
  <c r="N47" i="113"/>
  <c r="M47" i="113"/>
  <c r="L47" i="113"/>
  <c r="F47" i="113"/>
  <c r="E47" i="113"/>
  <c r="D47" i="113"/>
  <c r="C47" i="113"/>
  <c r="B46" i="113"/>
  <c r="B45" i="113"/>
  <c r="CS44" i="113"/>
  <c r="CS49" i="113" s="1"/>
  <c r="CS53" i="113" s="1"/>
  <c r="CS59" i="113" s="1"/>
  <c r="CS66" i="113" s="1"/>
  <c r="CR44" i="113"/>
  <c r="CR49" i="113" s="1"/>
  <c r="CR53" i="113" s="1"/>
  <c r="CR59" i="113" s="1"/>
  <c r="CR66" i="113" s="1"/>
  <c r="CM44" i="113"/>
  <c r="CL44" i="113"/>
  <c r="CI44" i="113"/>
  <c r="CH44" i="113"/>
  <c r="CD44" i="113"/>
  <c r="CD49" i="113" s="1"/>
  <c r="CD53" i="113" s="1"/>
  <c r="CD59" i="113" s="1"/>
  <c r="CD66" i="113" s="1"/>
  <c r="CA44" i="113"/>
  <c r="BZ44" i="113"/>
  <c r="BW44" i="113"/>
  <c r="BU44" i="113"/>
  <c r="BT44" i="113"/>
  <c r="BS44" i="113"/>
  <c r="BO44" i="113"/>
  <c r="BN44" i="113"/>
  <c r="BI44" i="113"/>
  <c r="BH44" i="113"/>
  <c r="BG44" i="113"/>
  <c r="BF44" i="113"/>
  <c r="BF49" i="113" s="1"/>
  <c r="BF53" i="113" s="1"/>
  <c r="BF59" i="113" s="1"/>
  <c r="BF66" i="113" s="1"/>
  <c r="BC44" i="113"/>
  <c r="AV44" i="113"/>
  <c r="AV49" i="113" s="1"/>
  <c r="AV53" i="113" s="1"/>
  <c r="AR44" i="113"/>
  <c r="AQ44" i="113"/>
  <c r="AP44" i="113"/>
  <c r="AL44" i="113"/>
  <c r="AI44" i="113"/>
  <c r="AE44" i="113"/>
  <c r="AD44" i="113"/>
  <c r="Y44" i="113"/>
  <c r="Y49" i="113" s="1"/>
  <c r="Y53" i="113" s="1"/>
  <c r="Y59" i="113" s="1"/>
  <c r="Y66" i="113" s="1"/>
  <c r="X44" i="113"/>
  <c r="X49" i="113" s="1"/>
  <c r="X53" i="113" s="1"/>
  <c r="X59" i="113" s="1"/>
  <c r="X66" i="113" s="1"/>
  <c r="W44" i="113"/>
  <c r="S44" i="113"/>
  <c r="R44" i="113"/>
  <c r="O44" i="113"/>
  <c r="M44" i="113"/>
  <c r="L44" i="113"/>
  <c r="K44" i="113"/>
  <c r="H44" i="113"/>
  <c r="G44" i="113"/>
  <c r="G49" i="113" s="1"/>
  <c r="G53" i="113" s="1"/>
  <c r="G59" i="113" s="1"/>
  <c r="G66" i="113" s="1"/>
  <c r="B43" i="113"/>
  <c r="CX42" i="113"/>
  <c r="CW42" i="113"/>
  <c r="CV42" i="113"/>
  <c r="CT42" i="113"/>
  <c r="CT49" i="113" s="1"/>
  <c r="CS42" i="113"/>
  <c r="CR42" i="113"/>
  <c r="CM42" i="113"/>
  <c r="CL42" i="113"/>
  <c r="CK42" i="113"/>
  <c r="CJ42" i="113"/>
  <c r="CG42" i="113"/>
  <c r="CF42" i="113"/>
  <c r="CF49" i="113" s="1"/>
  <c r="CF53" i="113" s="1"/>
  <c r="CF59" i="113" s="1"/>
  <c r="CF66" i="113" s="1"/>
  <c r="CC42" i="113"/>
  <c r="CC49" i="113" s="1"/>
  <c r="CC53" i="113" s="1"/>
  <c r="CC59" i="113" s="1"/>
  <c r="CC66" i="113" s="1"/>
  <c r="CA42" i="113"/>
  <c r="BZ42" i="113"/>
  <c r="BY42" i="113"/>
  <c r="BU42" i="113"/>
  <c r="BT42" i="113"/>
  <c r="BQ42" i="113"/>
  <c r="BP42" i="113"/>
  <c r="BO42" i="113"/>
  <c r="BN42" i="113"/>
  <c r="BM42" i="113"/>
  <c r="BM49" i="113" s="1"/>
  <c r="BL42" i="113"/>
  <c r="BI42" i="113"/>
  <c r="BC42" i="113"/>
  <c r="BB42" i="113"/>
  <c r="BA42" i="113"/>
  <c r="AZ42" i="113"/>
  <c r="AX42" i="113"/>
  <c r="AW42" i="113"/>
  <c r="AV42" i="113"/>
  <c r="AR42" i="113"/>
  <c r="AQ42" i="113"/>
  <c r="AP42" i="113"/>
  <c r="AO42" i="113"/>
  <c r="AK42" i="113"/>
  <c r="AJ42" i="113"/>
  <c r="AG42" i="113"/>
  <c r="AF42" i="113"/>
  <c r="AE42" i="113"/>
  <c r="AD42" i="113"/>
  <c r="AC42" i="113"/>
  <c r="Y42" i="113"/>
  <c r="X42" i="113"/>
  <c r="S42" i="113"/>
  <c r="R42" i="113"/>
  <c r="Q42" i="113"/>
  <c r="Q49" i="113" s="1"/>
  <c r="Q53" i="113" s="1"/>
  <c r="Q59" i="113" s="1"/>
  <c r="Q66" i="113" s="1"/>
  <c r="P42" i="113"/>
  <c r="N42" i="113"/>
  <c r="M42" i="113"/>
  <c r="G42" i="113"/>
  <c r="F42" i="113"/>
  <c r="E42" i="113"/>
  <c r="CX41" i="113"/>
  <c r="CW41" i="113"/>
  <c r="CV41" i="113"/>
  <c r="CU41" i="113"/>
  <c r="CT41" i="113"/>
  <c r="CS41" i="113"/>
  <c r="CR41" i="113"/>
  <c r="CQ41" i="113"/>
  <c r="CP41" i="113"/>
  <c r="CO41" i="113"/>
  <c r="CN41" i="113"/>
  <c r="CM41" i="113"/>
  <c r="CL41" i="113"/>
  <c r="CK41" i="113"/>
  <c r="CK49" i="113" s="1"/>
  <c r="CK53" i="113" s="1"/>
  <c r="CK59" i="113" s="1"/>
  <c r="CK66" i="113" s="1"/>
  <c r="CJ41" i="113"/>
  <c r="CI41" i="113"/>
  <c r="CH41" i="113"/>
  <c r="CG41" i="113"/>
  <c r="CF41" i="113"/>
  <c r="CE41" i="113"/>
  <c r="CD41" i="113"/>
  <c r="CC41" i="113"/>
  <c r="CB41" i="113"/>
  <c r="CA41" i="113"/>
  <c r="BZ41" i="113"/>
  <c r="BY41" i="113"/>
  <c r="BX41" i="113"/>
  <c r="BW41" i="113"/>
  <c r="BV41" i="113"/>
  <c r="BU41" i="113"/>
  <c r="BT41" i="113"/>
  <c r="BS41" i="113"/>
  <c r="BR41" i="113"/>
  <c r="BQ41" i="113"/>
  <c r="BP41" i="113"/>
  <c r="BO41" i="113"/>
  <c r="BN41" i="113"/>
  <c r="BM41" i="113"/>
  <c r="BL41" i="113"/>
  <c r="BK41" i="113"/>
  <c r="BJ41" i="113"/>
  <c r="BI41" i="113"/>
  <c r="BH41" i="113"/>
  <c r="BG41" i="113"/>
  <c r="BF41" i="113"/>
  <c r="BE41" i="113"/>
  <c r="BD41" i="113"/>
  <c r="BC41" i="113"/>
  <c r="BB41" i="113"/>
  <c r="BA41" i="113"/>
  <c r="AZ41" i="113"/>
  <c r="AY41" i="113"/>
  <c r="AX41" i="113"/>
  <c r="AW41" i="113"/>
  <c r="AV41" i="113"/>
  <c r="AU41" i="113"/>
  <c r="AT41" i="113"/>
  <c r="AS41" i="113"/>
  <c r="AR41" i="113"/>
  <c r="AQ41" i="113"/>
  <c r="AP41" i="113"/>
  <c r="AO41" i="113"/>
  <c r="AN41" i="113"/>
  <c r="AM41" i="113"/>
  <c r="AL41" i="113"/>
  <c r="AK41" i="113"/>
  <c r="AJ41" i="113"/>
  <c r="AI41" i="113"/>
  <c r="AH41" i="113"/>
  <c r="AG41" i="113"/>
  <c r="AF41" i="113"/>
  <c r="AE41" i="113"/>
  <c r="AD41" i="113"/>
  <c r="AC41" i="113"/>
  <c r="AB41" i="113"/>
  <c r="AA41" i="113"/>
  <c r="Z41" i="113"/>
  <c r="Y41" i="113"/>
  <c r="X41" i="113"/>
  <c r="W41" i="113"/>
  <c r="V41" i="113"/>
  <c r="U41" i="113"/>
  <c r="T41" i="113"/>
  <c r="S41" i="113"/>
  <c r="R41" i="113"/>
  <c r="Q41" i="113"/>
  <c r="P41" i="113"/>
  <c r="O41" i="113"/>
  <c r="N41" i="113"/>
  <c r="M41" i="113"/>
  <c r="L41" i="113"/>
  <c r="K41" i="113"/>
  <c r="J41" i="113"/>
  <c r="I41" i="113"/>
  <c r="H41" i="113"/>
  <c r="G41" i="113"/>
  <c r="F41" i="113"/>
  <c r="E41" i="113"/>
  <c r="D41" i="113"/>
  <c r="C41" i="113"/>
  <c r="CX39" i="113"/>
  <c r="CW39" i="113"/>
  <c r="CV39" i="113"/>
  <c r="CU39" i="113"/>
  <c r="CT39" i="113"/>
  <c r="CS39" i="113"/>
  <c r="CR39" i="113"/>
  <c r="CQ39" i="113"/>
  <c r="CP39" i="113"/>
  <c r="CO39" i="113"/>
  <c r="CN39" i="113"/>
  <c r="CM39" i="113"/>
  <c r="CL39" i="113"/>
  <c r="CK39" i="113"/>
  <c r="CJ39" i="113"/>
  <c r="CI39" i="113"/>
  <c r="CH39" i="113"/>
  <c r="CG39" i="113"/>
  <c r="CF39" i="113"/>
  <c r="CE39" i="113"/>
  <c r="CD39" i="113"/>
  <c r="CC39" i="113"/>
  <c r="CB39" i="113"/>
  <c r="CA39" i="113"/>
  <c r="BZ39" i="113"/>
  <c r="BY39" i="113"/>
  <c r="BX39" i="113"/>
  <c r="BW39" i="113"/>
  <c r="BV39" i="113"/>
  <c r="BU39" i="113"/>
  <c r="BT39" i="113"/>
  <c r="BS39" i="113"/>
  <c r="BR39" i="113"/>
  <c r="BQ39" i="113"/>
  <c r="BP39" i="113"/>
  <c r="BO39" i="113"/>
  <c r="BN39" i="113"/>
  <c r="BM39" i="113"/>
  <c r="BL39" i="113"/>
  <c r="BK39" i="113"/>
  <c r="BJ39" i="113"/>
  <c r="BI39" i="113"/>
  <c r="BH39" i="113"/>
  <c r="BG39" i="113"/>
  <c r="BF39" i="113"/>
  <c r="BE39" i="113"/>
  <c r="BD39" i="113"/>
  <c r="BC39" i="113"/>
  <c r="BB39" i="113"/>
  <c r="BA39" i="113"/>
  <c r="AZ39" i="113"/>
  <c r="AY39" i="113"/>
  <c r="AX39" i="113"/>
  <c r="AW39" i="113"/>
  <c r="AV39" i="113"/>
  <c r="AU39" i="113"/>
  <c r="AT39" i="113"/>
  <c r="AS39" i="113"/>
  <c r="AR39" i="113"/>
  <c r="AQ39" i="113"/>
  <c r="AP39" i="113"/>
  <c r="AO39" i="113"/>
  <c r="AN39" i="113"/>
  <c r="AM39" i="113"/>
  <c r="AL39" i="113"/>
  <c r="AK39" i="113"/>
  <c r="AJ39" i="113"/>
  <c r="AI39" i="113"/>
  <c r="AH39" i="113"/>
  <c r="AG39" i="113"/>
  <c r="AF39" i="113"/>
  <c r="AE39" i="113"/>
  <c r="AD39" i="113"/>
  <c r="AC39" i="113"/>
  <c r="AB39" i="113"/>
  <c r="AA39" i="113"/>
  <c r="Z39" i="113"/>
  <c r="Y39" i="113"/>
  <c r="X39" i="113"/>
  <c r="W39" i="113"/>
  <c r="V39" i="113"/>
  <c r="U39" i="113"/>
  <c r="T39" i="113"/>
  <c r="S39" i="113"/>
  <c r="R39" i="113"/>
  <c r="Q39" i="113"/>
  <c r="P39" i="113"/>
  <c r="O39" i="113"/>
  <c r="N39" i="113"/>
  <c r="M39" i="113"/>
  <c r="L39" i="113"/>
  <c r="K39" i="113"/>
  <c r="J39" i="113"/>
  <c r="I39" i="113"/>
  <c r="H39" i="113"/>
  <c r="G39" i="113"/>
  <c r="F39" i="113"/>
  <c r="E39" i="113"/>
  <c r="D39" i="113"/>
  <c r="C39" i="113"/>
  <c r="CX38" i="113"/>
  <c r="CW38" i="113"/>
  <c r="CV38" i="113"/>
  <c r="CU38" i="113"/>
  <c r="CT38" i="113"/>
  <c r="CS38" i="113"/>
  <c r="CR38" i="113"/>
  <c r="CQ38" i="113"/>
  <c r="CP38" i="113"/>
  <c r="CO38" i="113"/>
  <c r="CN38" i="113"/>
  <c r="CM38" i="113"/>
  <c r="CL38" i="113"/>
  <c r="CK38" i="113"/>
  <c r="CJ38" i="113"/>
  <c r="CI38" i="113"/>
  <c r="CH38" i="113"/>
  <c r="CG38" i="113"/>
  <c r="CF38" i="113"/>
  <c r="CE38" i="113"/>
  <c r="CD38" i="113"/>
  <c r="CC38" i="113"/>
  <c r="CB38" i="113"/>
  <c r="CA38" i="113"/>
  <c r="BZ38" i="113"/>
  <c r="BY38" i="113"/>
  <c r="BX38" i="113"/>
  <c r="BW38" i="113"/>
  <c r="BV38" i="113"/>
  <c r="BU38" i="113"/>
  <c r="BT38" i="113"/>
  <c r="BS38" i="113"/>
  <c r="BR38" i="113"/>
  <c r="BQ38" i="113"/>
  <c r="BP38" i="113"/>
  <c r="BO38" i="113"/>
  <c r="BN38" i="113"/>
  <c r="BM38" i="113"/>
  <c r="BL38" i="113"/>
  <c r="BK38" i="113"/>
  <c r="BJ38" i="113"/>
  <c r="BI38" i="113"/>
  <c r="BH38" i="113"/>
  <c r="BG38" i="113"/>
  <c r="BF38" i="113"/>
  <c r="BE38" i="113"/>
  <c r="BD38" i="113"/>
  <c r="BC38" i="113"/>
  <c r="BB38" i="113"/>
  <c r="BA38" i="113"/>
  <c r="AZ38" i="113"/>
  <c r="AY38" i="113"/>
  <c r="AX38" i="113"/>
  <c r="AW38" i="113"/>
  <c r="AV38" i="113"/>
  <c r="AU38" i="113"/>
  <c r="AT38" i="113"/>
  <c r="AS38" i="113"/>
  <c r="AR38" i="113"/>
  <c r="AQ38" i="113"/>
  <c r="AP38" i="113"/>
  <c r="AO38" i="113"/>
  <c r="AN38" i="113"/>
  <c r="AM38" i="113"/>
  <c r="AL38" i="113"/>
  <c r="AK38" i="113"/>
  <c r="AJ38" i="113"/>
  <c r="AI38" i="113"/>
  <c r="AH38" i="113"/>
  <c r="AG38" i="113"/>
  <c r="AF38" i="113"/>
  <c r="AE38" i="113"/>
  <c r="AD38" i="113"/>
  <c r="AC38" i="113"/>
  <c r="AB38" i="113"/>
  <c r="AA38" i="113"/>
  <c r="Z38" i="113"/>
  <c r="Y38" i="113"/>
  <c r="X38" i="113"/>
  <c r="W38" i="113"/>
  <c r="V38" i="113"/>
  <c r="U38" i="113"/>
  <c r="T38" i="113"/>
  <c r="S38" i="113"/>
  <c r="R38" i="113"/>
  <c r="Q38" i="113"/>
  <c r="P38" i="113"/>
  <c r="O38" i="113"/>
  <c r="N38" i="113"/>
  <c r="M38" i="113"/>
  <c r="L38" i="113"/>
  <c r="K38" i="113"/>
  <c r="J38" i="113"/>
  <c r="I38" i="113"/>
  <c r="H38" i="113"/>
  <c r="G38" i="113"/>
  <c r="F38" i="113"/>
  <c r="E38" i="113"/>
  <c r="D38" i="113"/>
  <c r="C38" i="113"/>
  <c r="B37" i="113"/>
  <c r="B36" i="113"/>
  <c r="CX33" i="113"/>
  <c r="CW33" i="113"/>
  <c r="CV33" i="113"/>
  <c r="CU33" i="113"/>
  <c r="CT33" i="113"/>
  <c r="CS33" i="113"/>
  <c r="CR33" i="113"/>
  <c r="CQ33" i="113"/>
  <c r="CP33" i="113"/>
  <c r="CO33" i="113"/>
  <c r="CN33" i="113"/>
  <c r="CM33" i="113"/>
  <c r="CL33" i="113"/>
  <c r="CK33" i="113"/>
  <c r="CJ33" i="113"/>
  <c r="CI33" i="113"/>
  <c r="CH33" i="113"/>
  <c r="CG33" i="113"/>
  <c r="CF33" i="113"/>
  <c r="CE33" i="113"/>
  <c r="CD33" i="113"/>
  <c r="CC33" i="113"/>
  <c r="CB33" i="113"/>
  <c r="CA33" i="113"/>
  <c r="BZ33" i="113"/>
  <c r="BY33" i="113"/>
  <c r="BX33" i="113"/>
  <c r="BW33" i="113"/>
  <c r="BV33" i="113"/>
  <c r="BU33" i="113"/>
  <c r="BT33" i="113"/>
  <c r="BS33" i="113"/>
  <c r="BR33" i="113"/>
  <c r="BQ33" i="113"/>
  <c r="BP33" i="113"/>
  <c r="BO33" i="113"/>
  <c r="BN33" i="113"/>
  <c r="BM33" i="113"/>
  <c r="BL33" i="113"/>
  <c r="BK33" i="113"/>
  <c r="BJ33" i="113"/>
  <c r="BI33" i="113"/>
  <c r="BH33" i="113"/>
  <c r="BG33" i="113"/>
  <c r="BF33" i="113"/>
  <c r="BE33" i="113"/>
  <c r="BD33" i="113"/>
  <c r="BC33" i="113"/>
  <c r="BB33" i="113"/>
  <c r="BA33" i="113"/>
  <c r="AZ33" i="113"/>
  <c r="AY33" i="113"/>
  <c r="AX33" i="113"/>
  <c r="AW33" i="113"/>
  <c r="AV33" i="113"/>
  <c r="AU33" i="113"/>
  <c r="AT33" i="113"/>
  <c r="AS33" i="113"/>
  <c r="AR33" i="113"/>
  <c r="AQ33" i="113"/>
  <c r="AP33" i="113"/>
  <c r="AO33" i="113"/>
  <c r="AN33" i="113"/>
  <c r="AM33" i="113"/>
  <c r="AL33" i="113"/>
  <c r="AK33" i="113"/>
  <c r="AJ33" i="113"/>
  <c r="AI33" i="113"/>
  <c r="AH33" i="113"/>
  <c r="AG33" i="113"/>
  <c r="AF33" i="113"/>
  <c r="AE33" i="113"/>
  <c r="AD33" i="113"/>
  <c r="AC33" i="113"/>
  <c r="AB33" i="113"/>
  <c r="AA33" i="113"/>
  <c r="Z33" i="113"/>
  <c r="Y33" i="113"/>
  <c r="X33" i="113"/>
  <c r="W33" i="113"/>
  <c r="V33" i="113"/>
  <c r="U33" i="113"/>
  <c r="T33" i="113"/>
  <c r="S33" i="113"/>
  <c r="R33" i="113"/>
  <c r="Q33" i="113"/>
  <c r="P33" i="113"/>
  <c r="O33" i="113"/>
  <c r="N33" i="113"/>
  <c r="M33" i="113"/>
  <c r="L33" i="113"/>
  <c r="B33" i="113" s="1"/>
  <c r="K33" i="113"/>
  <c r="J33" i="113"/>
  <c r="I33" i="113"/>
  <c r="H33" i="113"/>
  <c r="G33" i="113"/>
  <c r="F33" i="113"/>
  <c r="E33" i="113"/>
  <c r="D33" i="113"/>
  <c r="C33" i="113"/>
  <c r="B32" i="113"/>
  <c r="B31" i="113"/>
  <c r="B28" i="113"/>
  <c r="B27" i="113"/>
  <c r="CX25" i="113"/>
  <c r="CW25" i="113"/>
  <c r="CV25" i="113"/>
  <c r="CU25" i="113"/>
  <c r="CT25" i="113"/>
  <c r="CS25" i="113"/>
  <c r="CR25" i="113"/>
  <c r="CQ25" i="113"/>
  <c r="CP25" i="113"/>
  <c r="CO25" i="113"/>
  <c r="CO49" i="113" s="1"/>
  <c r="CO53" i="113" s="1"/>
  <c r="CO59" i="113" s="1"/>
  <c r="CO66" i="113" s="1"/>
  <c r="CN25" i="113"/>
  <c r="CM25" i="113"/>
  <c r="CL25" i="113"/>
  <c r="CK25" i="113"/>
  <c r="CJ25" i="113"/>
  <c r="CI25" i="113"/>
  <c r="CH25" i="113"/>
  <c r="CG25" i="113"/>
  <c r="CF25" i="113"/>
  <c r="CE25" i="113"/>
  <c r="CD25" i="113"/>
  <c r="CC25" i="113"/>
  <c r="CB25" i="113"/>
  <c r="CA25" i="113"/>
  <c r="BZ25" i="113"/>
  <c r="BY25" i="113"/>
  <c r="BX25" i="113"/>
  <c r="BW25" i="113"/>
  <c r="BV25" i="113"/>
  <c r="BU25" i="113"/>
  <c r="BT25" i="113"/>
  <c r="BS25" i="113"/>
  <c r="BR25" i="113"/>
  <c r="BQ25" i="113"/>
  <c r="BP25" i="113"/>
  <c r="BO25" i="113"/>
  <c r="BN25" i="113"/>
  <c r="BM25" i="113"/>
  <c r="BL25" i="113"/>
  <c r="BK25" i="113"/>
  <c r="BJ25" i="113"/>
  <c r="BI25" i="113"/>
  <c r="BH25" i="113"/>
  <c r="BG25" i="113"/>
  <c r="BF25" i="113"/>
  <c r="BE25" i="113"/>
  <c r="BD25" i="113"/>
  <c r="BC25" i="113"/>
  <c r="BB25" i="113"/>
  <c r="BA25" i="113"/>
  <c r="AZ25" i="113"/>
  <c r="AY25" i="113"/>
  <c r="AX25" i="113"/>
  <c r="AW25" i="113"/>
  <c r="AV25" i="113"/>
  <c r="AU25" i="113"/>
  <c r="AT25" i="113"/>
  <c r="AS25" i="113"/>
  <c r="AR25" i="113"/>
  <c r="AQ25" i="113"/>
  <c r="AP25" i="113"/>
  <c r="AO25" i="113"/>
  <c r="AN25" i="113"/>
  <c r="AM25" i="113"/>
  <c r="AL25" i="113"/>
  <c r="AK25" i="113"/>
  <c r="AJ25" i="113"/>
  <c r="AI25" i="113"/>
  <c r="AH25" i="113"/>
  <c r="AG25" i="113"/>
  <c r="AF25" i="113"/>
  <c r="AE25" i="113"/>
  <c r="AD25" i="113"/>
  <c r="AC25" i="113"/>
  <c r="AB25" i="113"/>
  <c r="AA25" i="113"/>
  <c r="Z25" i="113"/>
  <c r="Y25" i="113"/>
  <c r="X25" i="113"/>
  <c r="W25" i="113"/>
  <c r="V25" i="113"/>
  <c r="U25" i="113"/>
  <c r="U49" i="113" s="1"/>
  <c r="U53" i="113" s="1"/>
  <c r="U59" i="113" s="1"/>
  <c r="U66" i="113" s="1"/>
  <c r="T25" i="113"/>
  <c r="S25" i="113"/>
  <c r="R25" i="113"/>
  <c r="Q25" i="113"/>
  <c r="P25" i="113"/>
  <c r="O25" i="113"/>
  <c r="N25" i="113"/>
  <c r="M25" i="113"/>
  <c r="L25" i="113"/>
  <c r="K25" i="113"/>
  <c r="J25" i="113"/>
  <c r="I25" i="113"/>
  <c r="H25" i="113"/>
  <c r="G25" i="113"/>
  <c r="F25" i="113"/>
  <c r="E25" i="113"/>
  <c r="D25" i="113"/>
  <c r="C25" i="113"/>
  <c r="B24" i="113"/>
  <c r="B23" i="113"/>
  <c r="B22" i="113"/>
  <c r="B21" i="113"/>
  <c r="B20" i="113"/>
  <c r="B39" i="113" s="1"/>
  <c r="B19" i="113"/>
  <c r="CX17" i="113"/>
  <c r="CW17" i="113"/>
  <c r="CV17" i="113"/>
  <c r="CU17" i="113"/>
  <c r="CT17" i="113"/>
  <c r="CS17" i="113"/>
  <c r="CR17" i="113"/>
  <c r="CQ17" i="113"/>
  <c r="CQ49" i="113" s="1"/>
  <c r="CQ53" i="113" s="1"/>
  <c r="CQ59" i="113" s="1"/>
  <c r="CQ66" i="113" s="1"/>
  <c r="CP17" i="113"/>
  <c r="CO17" i="113"/>
  <c r="CN17" i="113"/>
  <c r="CM17" i="113"/>
  <c r="CL17" i="113"/>
  <c r="CL49" i="113" s="1"/>
  <c r="CL53" i="113" s="1"/>
  <c r="CL59" i="113" s="1"/>
  <c r="CL66" i="113" s="1"/>
  <c r="CK17" i="113"/>
  <c r="CJ17" i="113"/>
  <c r="CI17" i="113"/>
  <c r="CH17" i="113"/>
  <c r="CG17" i="113"/>
  <c r="CF17" i="113"/>
  <c r="CE17" i="113"/>
  <c r="CE49" i="113" s="1"/>
  <c r="CE53" i="113" s="1"/>
  <c r="CE59" i="113" s="1"/>
  <c r="CE66" i="113" s="1"/>
  <c r="CD17" i="113"/>
  <c r="CC17" i="113"/>
  <c r="CB17" i="113"/>
  <c r="CA17" i="113"/>
  <c r="BZ17" i="113"/>
  <c r="BY17" i="113"/>
  <c r="BX17" i="113"/>
  <c r="BW17" i="113"/>
  <c r="BV17" i="113"/>
  <c r="BU17" i="113"/>
  <c r="BT17" i="113"/>
  <c r="BS17" i="113"/>
  <c r="BS49" i="113" s="1"/>
  <c r="BS53" i="113" s="1"/>
  <c r="BS59" i="113" s="1"/>
  <c r="BS66" i="113" s="1"/>
  <c r="BR17" i="113"/>
  <c r="BR49" i="113" s="1"/>
  <c r="BR53" i="113" s="1"/>
  <c r="BR59" i="113" s="1"/>
  <c r="BR66" i="113" s="1"/>
  <c r="BQ17" i="113"/>
  <c r="BP17" i="113"/>
  <c r="BO17" i="113"/>
  <c r="BN17" i="113"/>
  <c r="BM17" i="113"/>
  <c r="BL17" i="113"/>
  <c r="BK17" i="113"/>
  <c r="BJ17" i="113"/>
  <c r="BI17" i="113"/>
  <c r="BI49" i="113" s="1"/>
  <c r="BI53" i="113" s="1"/>
  <c r="BI59" i="113" s="1"/>
  <c r="BI66" i="113" s="1"/>
  <c r="BH17" i="113"/>
  <c r="BH49" i="113" s="1"/>
  <c r="BH53" i="113" s="1"/>
  <c r="BH59" i="113" s="1"/>
  <c r="BH66" i="113" s="1"/>
  <c r="BG17" i="113"/>
  <c r="BG49" i="113" s="1"/>
  <c r="BG53" i="113" s="1"/>
  <c r="BG59" i="113" s="1"/>
  <c r="BG66" i="113" s="1"/>
  <c r="BF17" i="113"/>
  <c r="BE17" i="113"/>
  <c r="BD17" i="113"/>
  <c r="BC17" i="113"/>
  <c r="BB17" i="113"/>
  <c r="BA17" i="113"/>
  <c r="AZ17" i="113"/>
  <c r="AY17" i="113"/>
  <c r="AX17" i="113"/>
  <c r="AW17" i="113"/>
  <c r="AV17" i="113"/>
  <c r="AU17" i="113"/>
  <c r="AU49" i="113" s="1"/>
  <c r="AU53" i="113" s="1"/>
  <c r="AU59" i="113" s="1"/>
  <c r="AU66" i="113" s="1"/>
  <c r="AT17" i="113"/>
  <c r="AS17" i="113"/>
  <c r="AR17" i="113"/>
  <c r="AQ17" i="113"/>
  <c r="AP17" i="113"/>
  <c r="AO17" i="113"/>
  <c r="AN17" i="113"/>
  <c r="AM17" i="113"/>
  <c r="AL17" i="113"/>
  <c r="AK17" i="113"/>
  <c r="AJ17" i="113"/>
  <c r="AI17" i="113"/>
  <c r="AI49" i="113" s="1"/>
  <c r="AI53" i="113" s="1"/>
  <c r="AI59" i="113" s="1"/>
  <c r="AI66" i="113" s="1"/>
  <c r="AH17" i="113"/>
  <c r="AG17" i="113"/>
  <c r="AF17" i="113"/>
  <c r="AE17" i="113"/>
  <c r="AD17" i="113"/>
  <c r="AC17" i="113"/>
  <c r="AB17" i="113"/>
  <c r="AA17" i="113"/>
  <c r="Z17" i="113"/>
  <c r="Y17" i="113"/>
  <c r="X17" i="113"/>
  <c r="W17" i="113"/>
  <c r="W49" i="113" s="1"/>
  <c r="W53" i="113" s="1"/>
  <c r="W59" i="113" s="1"/>
  <c r="W66" i="113" s="1"/>
  <c r="V17" i="113"/>
  <c r="U17" i="113"/>
  <c r="T17" i="113"/>
  <c r="S17" i="113"/>
  <c r="R17" i="113"/>
  <c r="Q17" i="113"/>
  <c r="P17" i="113"/>
  <c r="O17" i="113"/>
  <c r="N17" i="113"/>
  <c r="M17" i="113"/>
  <c r="M49" i="113" s="1"/>
  <c r="M53" i="113" s="1"/>
  <c r="M59" i="113" s="1"/>
  <c r="M66" i="113" s="1"/>
  <c r="L17" i="113"/>
  <c r="L49" i="113" s="1"/>
  <c r="L53" i="113" s="1"/>
  <c r="L59" i="113" s="1"/>
  <c r="L66" i="113" s="1"/>
  <c r="K17" i="113"/>
  <c r="K49" i="113" s="1"/>
  <c r="K53" i="113" s="1"/>
  <c r="K59" i="113" s="1"/>
  <c r="K66" i="113" s="1"/>
  <c r="J17" i="113"/>
  <c r="I17" i="113"/>
  <c r="H17" i="113"/>
  <c r="G17" i="113"/>
  <c r="F17" i="113"/>
  <c r="E17" i="113"/>
  <c r="D17" i="113"/>
  <c r="C17" i="113"/>
  <c r="B16" i="113"/>
  <c r="B15" i="113"/>
  <c r="B14" i="113"/>
  <c r="B13" i="113"/>
  <c r="B12" i="113"/>
  <c r="B11" i="113"/>
  <c r="B10" i="113"/>
  <c r="B9" i="113"/>
  <c r="B8" i="113"/>
  <c r="B7" i="113"/>
  <c r="B6" i="113"/>
  <c r="B5" i="113"/>
  <c r="CG49" i="113" l="1"/>
  <c r="CG53" i="113" s="1"/>
  <c r="CG59" i="113" s="1"/>
  <c r="CG66" i="113" s="1"/>
  <c r="CH49" i="113"/>
  <c r="CH53" i="113" s="1"/>
  <c r="CH59" i="113" s="1"/>
  <c r="CH66" i="113" s="1"/>
  <c r="S49" i="113"/>
  <c r="S53" i="113" s="1"/>
  <c r="S59" i="113" s="1"/>
  <c r="S66" i="113" s="1"/>
  <c r="BC49" i="113"/>
  <c r="BC53" i="113" s="1"/>
  <c r="BC59" i="113" s="1"/>
  <c r="BC66" i="113" s="1"/>
  <c r="CM49" i="113"/>
  <c r="CM53" i="113" s="1"/>
  <c r="CM59" i="113" s="1"/>
  <c r="CM66" i="113" s="1"/>
  <c r="AS49" i="113"/>
  <c r="AS53" i="113" s="1"/>
  <c r="AS59" i="113" s="1"/>
  <c r="AS66" i="113" s="1"/>
  <c r="BQ49" i="113"/>
  <c r="BQ53" i="113" s="1"/>
  <c r="BQ59" i="113" s="1"/>
  <c r="BQ66" i="113" s="1"/>
  <c r="BO49" i="113"/>
  <c r="BO53" i="113" s="1"/>
  <c r="BO59" i="113" s="1"/>
  <c r="BO66" i="113" s="1"/>
  <c r="H49" i="113"/>
  <c r="H53" i="113" s="1"/>
  <c r="H59" i="113" s="1"/>
  <c r="H66" i="113" s="1"/>
  <c r="T49" i="113"/>
  <c r="T53" i="113" s="1"/>
  <c r="T59" i="113" s="1"/>
  <c r="T66" i="113" s="1"/>
  <c r="AF49" i="113"/>
  <c r="AF53" i="113" s="1"/>
  <c r="AF59" i="113" s="1"/>
  <c r="AF66" i="113" s="1"/>
  <c r="AR49" i="113"/>
  <c r="AR53" i="113" s="1"/>
  <c r="AR59" i="113" s="1"/>
  <c r="AR66" i="113" s="1"/>
  <c r="BD49" i="113"/>
  <c r="BD53" i="113" s="1"/>
  <c r="BD59" i="113" s="1"/>
  <c r="BD66" i="113" s="1"/>
  <c r="BP49" i="113"/>
  <c r="BP53" i="113" s="1"/>
  <c r="BP59" i="113" s="1"/>
  <c r="BP66" i="113" s="1"/>
  <c r="CB49" i="113"/>
  <c r="CB53" i="113" s="1"/>
  <c r="CB59" i="113" s="1"/>
  <c r="CB66" i="113" s="1"/>
  <c r="CN49" i="113"/>
  <c r="CN53" i="113" s="1"/>
  <c r="CN59" i="113" s="1"/>
  <c r="CN66" i="113" s="1"/>
  <c r="J49" i="113"/>
  <c r="J53" i="113" s="1"/>
  <c r="J59" i="113" s="1"/>
  <c r="J66" i="113" s="1"/>
  <c r="V49" i="113"/>
  <c r="V53" i="113" s="1"/>
  <c r="V59" i="113" s="1"/>
  <c r="V66" i="113" s="1"/>
  <c r="AH49" i="113"/>
  <c r="AH53" i="113" s="1"/>
  <c r="AH59" i="113" s="1"/>
  <c r="AH66" i="113" s="1"/>
  <c r="H42" i="113"/>
  <c r="B42" i="113" s="1"/>
  <c r="B111" i="113"/>
  <c r="BN49" i="113"/>
  <c r="BN53" i="113" s="1"/>
  <c r="BN59" i="113" s="1"/>
  <c r="BN66" i="113" s="1"/>
  <c r="B44" i="113"/>
  <c r="BJ49" i="113"/>
  <c r="BJ53" i="113" s="1"/>
  <c r="BJ59" i="113" s="1"/>
  <c r="BJ66" i="113" s="1"/>
  <c r="BB49" i="113"/>
  <c r="BB53" i="113" s="1"/>
  <c r="BB59" i="113" s="1"/>
  <c r="BB66" i="113" s="1"/>
  <c r="AW49" i="113"/>
  <c r="AW53" i="113" s="1"/>
  <c r="AW59" i="113" s="1"/>
  <c r="AW66" i="113" s="1"/>
  <c r="F49" i="113"/>
  <c r="F53" i="113" s="1"/>
  <c r="F59" i="113" s="1"/>
  <c r="F66" i="113" s="1"/>
  <c r="AQ49" i="113"/>
  <c r="AQ53" i="113" s="1"/>
  <c r="AQ59" i="113" s="1"/>
  <c r="AQ66" i="113" s="1"/>
  <c r="CA49" i="113"/>
  <c r="CA53" i="113" s="1"/>
  <c r="CA59" i="113" s="1"/>
  <c r="CA66" i="113" s="1"/>
  <c r="N49" i="113"/>
  <c r="N53" i="113" s="1"/>
  <c r="N59" i="113" s="1"/>
  <c r="N66" i="113" s="1"/>
  <c r="B47" i="113"/>
  <c r="Z49" i="113"/>
  <c r="Z53" i="113" s="1"/>
  <c r="Z59" i="113" s="1"/>
  <c r="Z66" i="113" s="1"/>
  <c r="BV49" i="113"/>
  <c r="BV53" i="113" s="1"/>
  <c r="BV59" i="113" s="1"/>
  <c r="BV66" i="113" s="1"/>
  <c r="B25" i="113"/>
  <c r="C49" i="113"/>
  <c r="B17" i="113"/>
  <c r="O49" i="113"/>
  <c r="O53" i="113" s="1"/>
  <c r="O59" i="113" s="1"/>
  <c r="O66" i="113" s="1"/>
  <c r="AA49" i="113"/>
  <c r="AA53" i="113" s="1"/>
  <c r="AA59" i="113" s="1"/>
  <c r="AA66" i="113" s="1"/>
  <c r="AM49" i="113"/>
  <c r="AM53" i="113" s="1"/>
  <c r="AM59" i="113" s="1"/>
  <c r="AM66" i="113" s="1"/>
  <c r="AY49" i="113"/>
  <c r="AY53" i="113" s="1"/>
  <c r="AY59" i="113" s="1"/>
  <c r="AY66" i="113" s="1"/>
  <c r="BK49" i="113"/>
  <c r="BK53" i="113" s="1"/>
  <c r="BK59" i="113" s="1"/>
  <c r="BK66" i="113" s="1"/>
  <c r="BW49" i="113"/>
  <c r="BW53" i="113" s="1"/>
  <c r="BW59" i="113" s="1"/>
  <c r="BW66" i="113" s="1"/>
  <c r="CI49" i="113"/>
  <c r="CI53" i="113" s="1"/>
  <c r="CI59" i="113" s="1"/>
  <c r="CI66" i="113" s="1"/>
  <c r="CU49" i="113"/>
  <c r="CU53" i="113" s="1"/>
  <c r="CU59" i="113" s="1"/>
  <c r="CU66" i="113" s="1"/>
  <c r="B41" i="113"/>
  <c r="AC49" i="113"/>
  <c r="AC53" i="113" s="1"/>
  <c r="AC59" i="113" s="1"/>
  <c r="AC66" i="113" s="1"/>
  <c r="BY49" i="113"/>
  <c r="BY53" i="113" s="1"/>
  <c r="BY59" i="113" s="1"/>
  <c r="BY66" i="113" s="1"/>
  <c r="B38" i="113"/>
  <c r="D49" i="113"/>
  <c r="D53" i="113" s="1"/>
  <c r="D59" i="113" s="1"/>
  <c r="D66" i="113" s="1"/>
  <c r="P49" i="113"/>
  <c r="P53" i="113" s="1"/>
  <c r="P59" i="113" s="1"/>
  <c r="P66" i="113" s="1"/>
  <c r="AB49" i="113"/>
  <c r="AB53" i="113" s="1"/>
  <c r="AB59" i="113" s="1"/>
  <c r="AB66" i="113" s="1"/>
  <c r="AN49" i="113"/>
  <c r="AN53" i="113" s="1"/>
  <c r="AN59" i="113" s="1"/>
  <c r="AN66" i="113" s="1"/>
  <c r="AZ49" i="113"/>
  <c r="AZ53" i="113" s="1"/>
  <c r="AZ59" i="113" s="1"/>
  <c r="AZ66" i="113" s="1"/>
  <c r="BL49" i="113"/>
  <c r="BL53" i="113" s="1"/>
  <c r="BL59" i="113" s="1"/>
  <c r="BL66" i="113" s="1"/>
  <c r="BX49" i="113"/>
  <c r="BX53" i="113" s="1"/>
  <c r="BX59" i="113" s="1"/>
  <c r="BX66" i="113" s="1"/>
  <c r="CJ49" i="113"/>
  <c r="CJ53" i="113" s="1"/>
  <c r="CJ59" i="113" s="1"/>
  <c r="CJ66" i="113" s="1"/>
  <c r="CV49" i="113"/>
  <c r="CV53" i="113" s="1"/>
  <c r="CV59" i="113" s="1"/>
  <c r="CV66" i="113" s="1"/>
  <c r="E49" i="113"/>
  <c r="E53" i="113" s="1"/>
  <c r="E59" i="113" s="1"/>
  <c r="E66" i="113" s="1"/>
  <c r="AD49" i="113"/>
  <c r="AD53" i="113" s="1"/>
  <c r="AD59" i="113" s="1"/>
  <c r="AD66" i="113" s="1"/>
  <c r="BZ49" i="113"/>
  <c r="BZ53" i="113" s="1"/>
  <c r="BZ59" i="113" s="1"/>
  <c r="BZ66" i="113" s="1"/>
  <c r="AT49" i="113"/>
  <c r="AT53" i="113" s="1"/>
  <c r="AT59" i="113" s="1"/>
  <c r="AT66" i="113" s="1"/>
  <c r="CP49" i="113"/>
  <c r="CP53" i="113" s="1"/>
  <c r="CP59" i="113" s="1"/>
  <c r="CP66" i="113" s="1"/>
  <c r="B176" i="113"/>
  <c r="C53" i="113" l="1"/>
  <c r="B49" i="113"/>
  <c r="C59" i="113" l="1"/>
  <c r="B53" i="113"/>
  <c r="B59" i="113" l="1"/>
  <c r="C66" i="113"/>
  <c r="B66" i="113" s="1"/>
  <c r="E11" i="112" l="1"/>
  <c r="E10" i="112"/>
  <c r="E9" i="112"/>
  <c r="E8" i="112"/>
  <c r="E7" i="112"/>
  <c r="E6" i="112"/>
  <c r="E5" i="112"/>
  <c r="E4" i="112"/>
  <c r="D48" i="111" l="1"/>
  <c r="E1429" i="111"/>
  <c r="D1429" i="111"/>
  <c r="E1392" i="111"/>
  <c r="D1392" i="111"/>
  <c r="E1355" i="111"/>
  <c r="D1355" i="111"/>
  <c r="E1318" i="111"/>
  <c r="D1318" i="111"/>
  <c r="E1281" i="111"/>
  <c r="D1281" i="111"/>
  <c r="E1244" i="111"/>
  <c r="D1244" i="111"/>
  <c r="E1207" i="111"/>
  <c r="D1207" i="111"/>
  <c r="E1170" i="111"/>
  <c r="D1170" i="111"/>
  <c r="E1133" i="111"/>
  <c r="D1133" i="111"/>
  <c r="E1096" i="111"/>
  <c r="D1096" i="111"/>
  <c r="E1059" i="111"/>
  <c r="D1059" i="111"/>
  <c r="E1022" i="111"/>
  <c r="D1022" i="111"/>
  <c r="E985" i="111"/>
  <c r="D985" i="111"/>
  <c r="E948" i="111"/>
  <c r="D948" i="111"/>
  <c r="E911" i="111"/>
  <c r="D911" i="111"/>
  <c r="E874" i="111"/>
  <c r="D874" i="111"/>
  <c r="E837" i="111"/>
  <c r="D837" i="111"/>
  <c r="E800" i="111"/>
  <c r="D800" i="111"/>
  <c r="E763" i="111"/>
  <c r="D763" i="111"/>
  <c r="E726" i="111"/>
  <c r="D726" i="111"/>
  <c r="E689" i="111"/>
  <c r="D689" i="111"/>
  <c r="E652" i="111"/>
  <c r="D652" i="111"/>
  <c r="E615" i="111"/>
  <c r="D615" i="111"/>
  <c r="E578" i="111"/>
  <c r="D578" i="111"/>
  <c r="E541" i="111"/>
  <c r="D541" i="111"/>
  <c r="E504" i="111"/>
  <c r="D504" i="111"/>
  <c r="E467" i="111"/>
  <c r="D467" i="111"/>
  <c r="E430" i="111"/>
  <c r="D430" i="111"/>
  <c r="E393" i="111"/>
  <c r="D393" i="111"/>
  <c r="D356" i="111"/>
  <c r="E356" i="111"/>
  <c r="D319" i="111"/>
  <c r="E319" i="111"/>
  <c r="D282" i="111"/>
  <c r="E282" i="111"/>
  <c r="D245" i="111"/>
  <c r="E245" i="111"/>
  <c r="D208" i="111"/>
  <c r="E208" i="111"/>
  <c r="D171" i="111"/>
  <c r="E171" i="111"/>
  <c r="D134" i="111"/>
  <c r="E134" i="111"/>
  <c r="D97" i="111"/>
  <c r="E97" i="111"/>
  <c r="D60" i="111"/>
  <c r="E60" i="111"/>
  <c r="A1429" i="111"/>
  <c r="A1392" i="111"/>
  <c r="A1355" i="111"/>
  <c r="A1318" i="111"/>
  <c r="A1281" i="111"/>
  <c r="A1244" i="111"/>
  <c r="A1207" i="111"/>
  <c r="A1170" i="111"/>
  <c r="A1133" i="111"/>
  <c r="A1096" i="111"/>
  <c r="A1059" i="111"/>
  <c r="A1022" i="111"/>
  <c r="A985" i="111"/>
  <c r="A948" i="111"/>
  <c r="A911" i="111"/>
  <c r="A874" i="111"/>
  <c r="A837" i="111"/>
  <c r="A800" i="111"/>
  <c r="A763" i="111"/>
  <c r="A726" i="111"/>
  <c r="A689" i="111"/>
  <c r="A652" i="111"/>
  <c r="A615" i="111"/>
  <c r="A578" i="111"/>
  <c r="A541" i="111"/>
  <c r="A504" i="111"/>
  <c r="A467" i="111"/>
  <c r="A430" i="111"/>
  <c r="A393" i="111"/>
  <c r="A356" i="111"/>
  <c r="A319" i="111"/>
  <c r="A282" i="111"/>
  <c r="A245" i="111"/>
  <c r="A208" i="111"/>
  <c r="A171" i="111"/>
  <c r="A134" i="111"/>
  <c r="A97" i="111"/>
  <c r="A60" i="111"/>
  <c r="E23" i="111"/>
  <c r="D23" i="111"/>
  <c r="G1437" i="111"/>
  <c r="F1437" i="111"/>
  <c r="C1437" i="111"/>
  <c r="B1437" i="111"/>
  <c r="E1436" i="111"/>
  <c r="D1436" i="111"/>
  <c r="A1436" i="111"/>
  <c r="E1435" i="111"/>
  <c r="D1435" i="111"/>
  <c r="A1435" i="111"/>
  <c r="E1434" i="111"/>
  <c r="D1434" i="111"/>
  <c r="A1434" i="111"/>
  <c r="E1433" i="111"/>
  <c r="D1433" i="111"/>
  <c r="A1433" i="111"/>
  <c r="E1432" i="111"/>
  <c r="D1432" i="111"/>
  <c r="A1432" i="111"/>
  <c r="E1431" i="111"/>
  <c r="D1431" i="111"/>
  <c r="A1431" i="111"/>
  <c r="A1430" i="111"/>
  <c r="E1428" i="111"/>
  <c r="D1428" i="111"/>
  <c r="A1428" i="111"/>
  <c r="E1427" i="111"/>
  <c r="D1427" i="111"/>
  <c r="A1427" i="111"/>
  <c r="E1426" i="111"/>
  <c r="D1426" i="111"/>
  <c r="A1426" i="111"/>
  <c r="E1425" i="111"/>
  <c r="D1425" i="111"/>
  <c r="A1425" i="111"/>
  <c r="E1424" i="111"/>
  <c r="D1424" i="111"/>
  <c r="A1424" i="111"/>
  <c r="E1423" i="111"/>
  <c r="D1423" i="111"/>
  <c r="A1423" i="111"/>
  <c r="E1422" i="111"/>
  <c r="D1422" i="111"/>
  <c r="A1422" i="111"/>
  <c r="E1421" i="111"/>
  <c r="D1421" i="111"/>
  <c r="A1421" i="111"/>
  <c r="E1417" i="111"/>
  <c r="D1417" i="111"/>
  <c r="A1417" i="111"/>
  <c r="E1420" i="111"/>
  <c r="D1420" i="111"/>
  <c r="A1420" i="111"/>
  <c r="E1419" i="111"/>
  <c r="D1419" i="111"/>
  <c r="A1419" i="111"/>
  <c r="A1418" i="111"/>
  <c r="E1416" i="111"/>
  <c r="D1416" i="111"/>
  <c r="A1416" i="111"/>
  <c r="E1415" i="111"/>
  <c r="D1415" i="111"/>
  <c r="A1415" i="111"/>
  <c r="E1414" i="111"/>
  <c r="D1414" i="111"/>
  <c r="A1414" i="111"/>
  <c r="A1413" i="111"/>
  <c r="E1412" i="111"/>
  <c r="D1412" i="111"/>
  <c r="G1400" i="111"/>
  <c r="F1400" i="111"/>
  <c r="C1400" i="111"/>
  <c r="B1400" i="111"/>
  <c r="E1399" i="111"/>
  <c r="D1399" i="111"/>
  <c r="A1399" i="111"/>
  <c r="E1398" i="111"/>
  <c r="D1398" i="111"/>
  <c r="A1398" i="111"/>
  <c r="E1397" i="111"/>
  <c r="D1397" i="111"/>
  <c r="A1397" i="111"/>
  <c r="E1396" i="111"/>
  <c r="D1396" i="111"/>
  <c r="A1396" i="111"/>
  <c r="E1395" i="111"/>
  <c r="D1395" i="111"/>
  <c r="A1395" i="111"/>
  <c r="E1394" i="111"/>
  <c r="D1394" i="111"/>
  <c r="A1394" i="111"/>
  <c r="A1393" i="111"/>
  <c r="E1391" i="111"/>
  <c r="D1391" i="111"/>
  <c r="A1391" i="111"/>
  <c r="E1390" i="111"/>
  <c r="D1390" i="111"/>
  <c r="A1390" i="111"/>
  <c r="E1389" i="111"/>
  <c r="D1389" i="111"/>
  <c r="A1389" i="111"/>
  <c r="E1388" i="111"/>
  <c r="D1388" i="111"/>
  <c r="A1388" i="111"/>
  <c r="E1387" i="111"/>
  <c r="D1387" i="111"/>
  <c r="A1387" i="111"/>
  <c r="E1386" i="111"/>
  <c r="D1386" i="111"/>
  <c r="A1386" i="111"/>
  <c r="E1385" i="111"/>
  <c r="D1385" i="111"/>
  <c r="A1385" i="111"/>
  <c r="E1384" i="111"/>
  <c r="D1384" i="111"/>
  <c r="A1384" i="111"/>
  <c r="E1380" i="111"/>
  <c r="D1380" i="111"/>
  <c r="A1380" i="111"/>
  <c r="E1383" i="111"/>
  <c r="D1383" i="111"/>
  <c r="A1383" i="111"/>
  <c r="E1382" i="111"/>
  <c r="D1382" i="111"/>
  <c r="A1382" i="111"/>
  <c r="A1381" i="111"/>
  <c r="E1379" i="111"/>
  <c r="D1379" i="111"/>
  <c r="A1379" i="111"/>
  <c r="E1378" i="111"/>
  <c r="D1378" i="111"/>
  <c r="A1378" i="111"/>
  <c r="E1377" i="111"/>
  <c r="D1377" i="111"/>
  <c r="A1377" i="111"/>
  <c r="A1376" i="111"/>
  <c r="E1375" i="111"/>
  <c r="D1375" i="111"/>
  <c r="G1363" i="111"/>
  <c r="F1363" i="111"/>
  <c r="C1363" i="111"/>
  <c r="B1363" i="111"/>
  <c r="E1362" i="111"/>
  <c r="D1362" i="111"/>
  <c r="A1362" i="111"/>
  <c r="E1361" i="111"/>
  <c r="D1361" i="111"/>
  <c r="A1361" i="111"/>
  <c r="E1360" i="111"/>
  <c r="D1360" i="111"/>
  <c r="A1360" i="111"/>
  <c r="E1359" i="111"/>
  <c r="D1359" i="111"/>
  <c r="A1359" i="111"/>
  <c r="E1358" i="111"/>
  <c r="D1358" i="111"/>
  <c r="A1358" i="111"/>
  <c r="E1357" i="111"/>
  <c r="D1357" i="111"/>
  <c r="A1357" i="111"/>
  <c r="A1356" i="111"/>
  <c r="E1354" i="111"/>
  <c r="D1354" i="111"/>
  <c r="A1354" i="111"/>
  <c r="E1353" i="111"/>
  <c r="D1353" i="111"/>
  <c r="A1353" i="111"/>
  <c r="E1352" i="111"/>
  <c r="D1352" i="111"/>
  <c r="A1352" i="111"/>
  <c r="E1351" i="111"/>
  <c r="D1351" i="111"/>
  <c r="A1351" i="111"/>
  <c r="E1350" i="111"/>
  <c r="D1350" i="111"/>
  <c r="A1350" i="111"/>
  <c r="E1349" i="111"/>
  <c r="D1349" i="111"/>
  <c r="A1349" i="111"/>
  <c r="E1348" i="111"/>
  <c r="D1348" i="111"/>
  <c r="A1348" i="111"/>
  <c r="E1347" i="111"/>
  <c r="D1347" i="111"/>
  <c r="A1347" i="111"/>
  <c r="E1343" i="111"/>
  <c r="D1343" i="111"/>
  <c r="A1343" i="111"/>
  <c r="E1346" i="111"/>
  <c r="D1346" i="111"/>
  <c r="A1346" i="111"/>
  <c r="E1345" i="111"/>
  <c r="D1345" i="111"/>
  <c r="A1345" i="111"/>
  <c r="A1344" i="111"/>
  <c r="E1342" i="111"/>
  <c r="D1342" i="111"/>
  <c r="A1342" i="111"/>
  <c r="E1341" i="111"/>
  <c r="D1341" i="111"/>
  <c r="A1341" i="111"/>
  <c r="E1340" i="111"/>
  <c r="D1340" i="111"/>
  <c r="A1340" i="111"/>
  <c r="A1339" i="111"/>
  <c r="E1338" i="111"/>
  <c r="D1338" i="111"/>
  <c r="G1326" i="111"/>
  <c r="F1326" i="111"/>
  <c r="C1326" i="111"/>
  <c r="B1326" i="111"/>
  <c r="E1325" i="111"/>
  <c r="D1325" i="111"/>
  <c r="A1325" i="111"/>
  <c r="E1324" i="111"/>
  <c r="D1324" i="111"/>
  <c r="A1324" i="111"/>
  <c r="E1323" i="111"/>
  <c r="D1323" i="111"/>
  <c r="A1323" i="111"/>
  <c r="E1322" i="111"/>
  <c r="D1322" i="111"/>
  <c r="A1322" i="111"/>
  <c r="E1321" i="111"/>
  <c r="D1321" i="111"/>
  <c r="A1321" i="111"/>
  <c r="E1320" i="111"/>
  <c r="D1320" i="111"/>
  <c r="A1320" i="111"/>
  <c r="A1319" i="111"/>
  <c r="E1317" i="111"/>
  <c r="D1317" i="111"/>
  <c r="A1317" i="111"/>
  <c r="E1316" i="111"/>
  <c r="D1316" i="111"/>
  <c r="A1316" i="111"/>
  <c r="E1315" i="111"/>
  <c r="D1315" i="111"/>
  <c r="A1315" i="111"/>
  <c r="E1314" i="111"/>
  <c r="D1314" i="111"/>
  <c r="A1314" i="111"/>
  <c r="E1313" i="111"/>
  <c r="D1313" i="111"/>
  <c r="A1313" i="111"/>
  <c r="E1312" i="111"/>
  <c r="D1312" i="111"/>
  <c r="A1312" i="111"/>
  <c r="E1311" i="111"/>
  <c r="D1311" i="111"/>
  <c r="A1311" i="111"/>
  <c r="E1310" i="111"/>
  <c r="D1310" i="111"/>
  <c r="A1310" i="111"/>
  <c r="E1306" i="111"/>
  <c r="D1306" i="111"/>
  <c r="A1306" i="111"/>
  <c r="E1309" i="111"/>
  <c r="D1309" i="111"/>
  <c r="A1309" i="111"/>
  <c r="E1308" i="111"/>
  <c r="D1308" i="111"/>
  <c r="A1308" i="111"/>
  <c r="A1307" i="111"/>
  <c r="E1305" i="111"/>
  <c r="D1305" i="111"/>
  <c r="A1305" i="111"/>
  <c r="E1304" i="111"/>
  <c r="D1304" i="111"/>
  <c r="A1304" i="111"/>
  <c r="E1303" i="111"/>
  <c r="D1303" i="111"/>
  <c r="A1303" i="111"/>
  <c r="A1302" i="111"/>
  <c r="E1301" i="111"/>
  <c r="D1301" i="111"/>
  <c r="G1289" i="111"/>
  <c r="F1289" i="111"/>
  <c r="C1289" i="111"/>
  <c r="B1289" i="111"/>
  <c r="E1288" i="111"/>
  <c r="D1288" i="111"/>
  <c r="A1288" i="111"/>
  <c r="E1287" i="111"/>
  <c r="D1287" i="111"/>
  <c r="A1287" i="111"/>
  <c r="E1286" i="111"/>
  <c r="D1286" i="111"/>
  <c r="A1286" i="111"/>
  <c r="E1285" i="111"/>
  <c r="D1285" i="111"/>
  <c r="A1285" i="111"/>
  <c r="E1284" i="111"/>
  <c r="D1284" i="111"/>
  <c r="A1284" i="111"/>
  <c r="E1283" i="111"/>
  <c r="D1283" i="111"/>
  <c r="A1283" i="111"/>
  <c r="A1282" i="111"/>
  <c r="E1280" i="111"/>
  <c r="D1280" i="111"/>
  <c r="A1280" i="111"/>
  <c r="E1279" i="111"/>
  <c r="D1279" i="111"/>
  <c r="A1279" i="111"/>
  <c r="E1278" i="111"/>
  <c r="D1278" i="111"/>
  <c r="A1278" i="111"/>
  <c r="E1277" i="111"/>
  <c r="D1277" i="111"/>
  <c r="A1277" i="111"/>
  <c r="E1276" i="111"/>
  <c r="D1276" i="111"/>
  <c r="A1276" i="111"/>
  <c r="E1275" i="111"/>
  <c r="D1275" i="111"/>
  <c r="A1275" i="111"/>
  <c r="E1274" i="111"/>
  <c r="D1274" i="111"/>
  <c r="A1274" i="111"/>
  <c r="E1273" i="111"/>
  <c r="D1273" i="111"/>
  <c r="A1273" i="111"/>
  <c r="E1269" i="111"/>
  <c r="D1269" i="111"/>
  <c r="A1269" i="111"/>
  <c r="E1272" i="111"/>
  <c r="D1272" i="111"/>
  <c r="A1272" i="111"/>
  <c r="E1271" i="111"/>
  <c r="D1271" i="111"/>
  <c r="A1271" i="111"/>
  <c r="A1270" i="111"/>
  <c r="E1268" i="111"/>
  <c r="D1268" i="111"/>
  <c r="A1268" i="111"/>
  <c r="E1267" i="111"/>
  <c r="D1267" i="111"/>
  <c r="A1267" i="111"/>
  <c r="E1266" i="111"/>
  <c r="D1266" i="111"/>
  <c r="A1266" i="111"/>
  <c r="A1265" i="111"/>
  <c r="E1264" i="111"/>
  <c r="D1264" i="111"/>
  <c r="G1252" i="111"/>
  <c r="F1252" i="111"/>
  <c r="C1252" i="111"/>
  <c r="B1252" i="111"/>
  <c r="E1251" i="111"/>
  <c r="D1251" i="111"/>
  <c r="A1251" i="111"/>
  <c r="E1250" i="111"/>
  <c r="D1250" i="111"/>
  <c r="A1250" i="111"/>
  <c r="E1249" i="111"/>
  <c r="D1249" i="111"/>
  <c r="A1249" i="111"/>
  <c r="E1248" i="111"/>
  <c r="D1248" i="111"/>
  <c r="A1248" i="111"/>
  <c r="E1247" i="111"/>
  <c r="D1247" i="111"/>
  <c r="A1247" i="111"/>
  <c r="E1246" i="111"/>
  <c r="D1246" i="111"/>
  <c r="A1246" i="111"/>
  <c r="A1245" i="111"/>
  <c r="E1243" i="111"/>
  <c r="D1243" i="111"/>
  <c r="A1243" i="111"/>
  <c r="E1242" i="111"/>
  <c r="D1242" i="111"/>
  <c r="A1242" i="111"/>
  <c r="E1241" i="111"/>
  <c r="D1241" i="111"/>
  <c r="A1241" i="111"/>
  <c r="E1240" i="111"/>
  <c r="D1240" i="111"/>
  <c r="A1240" i="111"/>
  <c r="E1239" i="111"/>
  <c r="D1239" i="111"/>
  <c r="A1239" i="111"/>
  <c r="E1238" i="111"/>
  <c r="D1238" i="111"/>
  <c r="A1238" i="111"/>
  <c r="E1237" i="111"/>
  <c r="D1237" i="111"/>
  <c r="A1237" i="111"/>
  <c r="E1236" i="111"/>
  <c r="D1236" i="111"/>
  <c r="A1236" i="111"/>
  <c r="E1232" i="111"/>
  <c r="D1232" i="111"/>
  <c r="A1232" i="111"/>
  <c r="E1235" i="111"/>
  <c r="D1235" i="111"/>
  <c r="A1235" i="111"/>
  <c r="E1234" i="111"/>
  <c r="D1234" i="111"/>
  <c r="A1234" i="111"/>
  <c r="A1233" i="111"/>
  <c r="E1231" i="111"/>
  <c r="D1231" i="111"/>
  <c r="A1231" i="111"/>
  <c r="E1230" i="111"/>
  <c r="D1230" i="111"/>
  <c r="A1230" i="111"/>
  <c r="E1229" i="111"/>
  <c r="D1229" i="111"/>
  <c r="A1229" i="111"/>
  <c r="A1228" i="111"/>
  <c r="E1227" i="111"/>
  <c r="D1227" i="111"/>
  <c r="G1215" i="111"/>
  <c r="F1215" i="111"/>
  <c r="C1215" i="111"/>
  <c r="B1215" i="111"/>
  <c r="E1214" i="111"/>
  <c r="D1214" i="111"/>
  <c r="A1214" i="111"/>
  <c r="E1213" i="111"/>
  <c r="D1213" i="111"/>
  <c r="A1213" i="111"/>
  <c r="E1212" i="111"/>
  <c r="D1212" i="111"/>
  <c r="A1212" i="111"/>
  <c r="E1211" i="111"/>
  <c r="D1211" i="111"/>
  <c r="A1211" i="111"/>
  <c r="E1210" i="111"/>
  <c r="D1210" i="111"/>
  <c r="A1210" i="111"/>
  <c r="E1209" i="111"/>
  <c r="D1209" i="111"/>
  <c r="A1209" i="111"/>
  <c r="A1208" i="111"/>
  <c r="E1206" i="111"/>
  <c r="D1206" i="111"/>
  <c r="A1206" i="111"/>
  <c r="E1205" i="111"/>
  <c r="D1205" i="111"/>
  <c r="A1205" i="111"/>
  <c r="E1204" i="111"/>
  <c r="D1204" i="111"/>
  <c r="A1204" i="111"/>
  <c r="E1203" i="111"/>
  <c r="D1203" i="111"/>
  <c r="A1203" i="111"/>
  <c r="E1202" i="111"/>
  <c r="D1202" i="111"/>
  <c r="A1202" i="111"/>
  <c r="E1201" i="111"/>
  <c r="D1201" i="111"/>
  <c r="A1201" i="111"/>
  <c r="E1200" i="111"/>
  <c r="D1200" i="111"/>
  <c r="A1200" i="111"/>
  <c r="E1199" i="111"/>
  <c r="D1199" i="111"/>
  <c r="A1199" i="111"/>
  <c r="E1195" i="111"/>
  <c r="D1195" i="111"/>
  <c r="A1195" i="111"/>
  <c r="E1198" i="111"/>
  <c r="D1198" i="111"/>
  <c r="A1198" i="111"/>
  <c r="E1197" i="111"/>
  <c r="D1197" i="111"/>
  <c r="A1197" i="111"/>
  <c r="A1196" i="111"/>
  <c r="E1194" i="111"/>
  <c r="D1194" i="111"/>
  <c r="A1194" i="111"/>
  <c r="E1193" i="111"/>
  <c r="D1193" i="111"/>
  <c r="A1193" i="111"/>
  <c r="E1192" i="111"/>
  <c r="D1192" i="111"/>
  <c r="A1192" i="111"/>
  <c r="A1191" i="111"/>
  <c r="E1190" i="111"/>
  <c r="D1190" i="111"/>
  <c r="G1178" i="111"/>
  <c r="F1178" i="111"/>
  <c r="C1178" i="111"/>
  <c r="B1178" i="111"/>
  <c r="E1177" i="111"/>
  <c r="D1177" i="111"/>
  <c r="A1177" i="111"/>
  <c r="E1176" i="111"/>
  <c r="D1176" i="111"/>
  <c r="A1176" i="111"/>
  <c r="E1175" i="111"/>
  <c r="D1175" i="111"/>
  <c r="A1175" i="111"/>
  <c r="E1174" i="111"/>
  <c r="D1174" i="111"/>
  <c r="A1174" i="111"/>
  <c r="E1173" i="111"/>
  <c r="D1173" i="111"/>
  <c r="A1173" i="111"/>
  <c r="E1172" i="111"/>
  <c r="D1172" i="111"/>
  <c r="A1172" i="111"/>
  <c r="A1171" i="111"/>
  <c r="E1169" i="111"/>
  <c r="D1169" i="111"/>
  <c r="A1169" i="111"/>
  <c r="E1168" i="111"/>
  <c r="D1168" i="111"/>
  <c r="A1168" i="111"/>
  <c r="E1167" i="111"/>
  <c r="D1167" i="111"/>
  <c r="A1167" i="111"/>
  <c r="E1166" i="111"/>
  <c r="D1166" i="111"/>
  <c r="A1166" i="111"/>
  <c r="E1165" i="111"/>
  <c r="D1165" i="111"/>
  <c r="A1165" i="111"/>
  <c r="E1164" i="111"/>
  <c r="D1164" i="111"/>
  <c r="A1164" i="111"/>
  <c r="E1163" i="111"/>
  <c r="D1163" i="111"/>
  <c r="A1163" i="111"/>
  <c r="E1162" i="111"/>
  <c r="D1162" i="111"/>
  <c r="A1162" i="111"/>
  <c r="E1158" i="111"/>
  <c r="D1158" i="111"/>
  <c r="A1158" i="111"/>
  <c r="E1161" i="111"/>
  <c r="D1161" i="111"/>
  <c r="A1161" i="111"/>
  <c r="E1160" i="111"/>
  <c r="D1160" i="111"/>
  <c r="A1160" i="111"/>
  <c r="A1159" i="111"/>
  <c r="E1157" i="111"/>
  <c r="D1157" i="111"/>
  <c r="A1157" i="111"/>
  <c r="E1156" i="111"/>
  <c r="D1156" i="111"/>
  <c r="A1156" i="111"/>
  <c r="E1155" i="111"/>
  <c r="D1155" i="111"/>
  <c r="A1155" i="111"/>
  <c r="A1154" i="111"/>
  <c r="E1153" i="111"/>
  <c r="D1153" i="111"/>
  <c r="G1141" i="111"/>
  <c r="F1141" i="111"/>
  <c r="C1141" i="111"/>
  <c r="B1141" i="111"/>
  <c r="E1140" i="111"/>
  <c r="D1140" i="111"/>
  <c r="A1140" i="111"/>
  <c r="E1139" i="111"/>
  <c r="D1139" i="111"/>
  <c r="A1139" i="111"/>
  <c r="E1138" i="111"/>
  <c r="D1138" i="111"/>
  <c r="A1138" i="111"/>
  <c r="E1137" i="111"/>
  <c r="D1137" i="111"/>
  <c r="A1137" i="111"/>
  <c r="E1136" i="111"/>
  <c r="D1136" i="111"/>
  <c r="A1136" i="111"/>
  <c r="E1135" i="111"/>
  <c r="D1135" i="111"/>
  <c r="A1135" i="111"/>
  <c r="A1134" i="111"/>
  <c r="E1132" i="111"/>
  <c r="D1132" i="111"/>
  <c r="A1132" i="111"/>
  <c r="E1131" i="111"/>
  <c r="D1131" i="111"/>
  <c r="A1131" i="111"/>
  <c r="E1130" i="111"/>
  <c r="D1130" i="111"/>
  <c r="A1130" i="111"/>
  <c r="E1129" i="111"/>
  <c r="D1129" i="111"/>
  <c r="A1129" i="111"/>
  <c r="E1128" i="111"/>
  <c r="D1128" i="111"/>
  <c r="A1128" i="111"/>
  <c r="E1127" i="111"/>
  <c r="D1127" i="111"/>
  <c r="A1127" i="111"/>
  <c r="E1126" i="111"/>
  <c r="D1126" i="111"/>
  <c r="A1126" i="111"/>
  <c r="E1125" i="111"/>
  <c r="D1125" i="111"/>
  <c r="A1125" i="111"/>
  <c r="E1121" i="111"/>
  <c r="D1121" i="111"/>
  <c r="A1121" i="111"/>
  <c r="E1124" i="111"/>
  <c r="D1124" i="111"/>
  <c r="A1124" i="111"/>
  <c r="E1123" i="111"/>
  <c r="D1123" i="111"/>
  <c r="A1123" i="111"/>
  <c r="A1122" i="111"/>
  <c r="E1120" i="111"/>
  <c r="D1120" i="111"/>
  <c r="A1120" i="111"/>
  <c r="E1119" i="111"/>
  <c r="D1119" i="111"/>
  <c r="A1119" i="111"/>
  <c r="E1118" i="111"/>
  <c r="D1118" i="111"/>
  <c r="A1118" i="111"/>
  <c r="A1117" i="111"/>
  <c r="E1116" i="111"/>
  <c r="D1116" i="111"/>
  <c r="G1104" i="111"/>
  <c r="F1104" i="111"/>
  <c r="C1104" i="111"/>
  <c r="B1104" i="111"/>
  <c r="E1103" i="111"/>
  <c r="D1103" i="111"/>
  <c r="A1103" i="111"/>
  <c r="E1102" i="111"/>
  <c r="D1102" i="111"/>
  <c r="A1102" i="111"/>
  <c r="E1101" i="111"/>
  <c r="D1101" i="111"/>
  <c r="A1101" i="111"/>
  <c r="E1100" i="111"/>
  <c r="D1100" i="111"/>
  <c r="A1100" i="111"/>
  <c r="E1099" i="111"/>
  <c r="D1099" i="111"/>
  <c r="A1099" i="111"/>
  <c r="E1098" i="111"/>
  <c r="D1098" i="111"/>
  <c r="A1098" i="111"/>
  <c r="A1097" i="111"/>
  <c r="E1095" i="111"/>
  <c r="D1095" i="111"/>
  <c r="A1095" i="111"/>
  <c r="E1094" i="111"/>
  <c r="D1094" i="111"/>
  <c r="A1094" i="111"/>
  <c r="E1093" i="111"/>
  <c r="D1093" i="111"/>
  <c r="A1093" i="111"/>
  <c r="E1092" i="111"/>
  <c r="D1092" i="111"/>
  <c r="A1092" i="111"/>
  <c r="E1091" i="111"/>
  <c r="D1091" i="111"/>
  <c r="A1091" i="111"/>
  <c r="E1090" i="111"/>
  <c r="D1090" i="111"/>
  <c r="A1090" i="111"/>
  <c r="E1089" i="111"/>
  <c r="D1089" i="111"/>
  <c r="A1089" i="111"/>
  <c r="E1088" i="111"/>
  <c r="D1088" i="111"/>
  <c r="A1088" i="111"/>
  <c r="E1084" i="111"/>
  <c r="D1084" i="111"/>
  <c r="A1084" i="111"/>
  <c r="E1087" i="111"/>
  <c r="D1087" i="111"/>
  <c r="A1087" i="111"/>
  <c r="E1086" i="111"/>
  <c r="D1086" i="111"/>
  <c r="A1086" i="111"/>
  <c r="A1085" i="111"/>
  <c r="E1083" i="111"/>
  <c r="D1083" i="111"/>
  <c r="A1083" i="111"/>
  <c r="E1082" i="111"/>
  <c r="D1082" i="111"/>
  <c r="A1082" i="111"/>
  <c r="E1081" i="111"/>
  <c r="D1081" i="111"/>
  <c r="A1081" i="111"/>
  <c r="A1080" i="111"/>
  <c r="E1079" i="111"/>
  <c r="D1079" i="111"/>
  <c r="G1067" i="111"/>
  <c r="F1067" i="111"/>
  <c r="C1067" i="111"/>
  <c r="B1067" i="111"/>
  <c r="E1066" i="111"/>
  <c r="D1066" i="111"/>
  <c r="A1066" i="111"/>
  <c r="E1065" i="111"/>
  <c r="D1065" i="111"/>
  <c r="A1065" i="111"/>
  <c r="E1064" i="111"/>
  <c r="D1064" i="111"/>
  <c r="A1064" i="111"/>
  <c r="E1063" i="111"/>
  <c r="D1063" i="111"/>
  <c r="A1063" i="111"/>
  <c r="E1062" i="111"/>
  <c r="D1062" i="111"/>
  <c r="A1062" i="111"/>
  <c r="E1061" i="111"/>
  <c r="D1061" i="111"/>
  <c r="A1061" i="111"/>
  <c r="A1060" i="111"/>
  <c r="E1058" i="111"/>
  <c r="D1058" i="111"/>
  <c r="A1058" i="111"/>
  <c r="E1057" i="111"/>
  <c r="D1057" i="111"/>
  <c r="A1057" i="111"/>
  <c r="E1056" i="111"/>
  <c r="D1056" i="111"/>
  <c r="A1056" i="111"/>
  <c r="E1055" i="111"/>
  <c r="D1055" i="111"/>
  <c r="A1055" i="111"/>
  <c r="E1054" i="111"/>
  <c r="D1054" i="111"/>
  <c r="A1054" i="111"/>
  <c r="E1053" i="111"/>
  <c r="D1053" i="111"/>
  <c r="A1053" i="111"/>
  <c r="E1052" i="111"/>
  <c r="D1052" i="111"/>
  <c r="A1052" i="111"/>
  <c r="E1051" i="111"/>
  <c r="D1051" i="111"/>
  <c r="A1051" i="111"/>
  <c r="E1047" i="111"/>
  <c r="D1047" i="111"/>
  <c r="A1047" i="111"/>
  <c r="E1050" i="111"/>
  <c r="D1050" i="111"/>
  <c r="A1050" i="111"/>
  <c r="E1049" i="111"/>
  <c r="D1049" i="111"/>
  <c r="A1049" i="111"/>
  <c r="A1048" i="111"/>
  <c r="E1046" i="111"/>
  <c r="D1046" i="111"/>
  <c r="A1046" i="111"/>
  <c r="E1045" i="111"/>
  <c r="D1045" i="111"/>
  <c r="A1045" i="111"/>
  <c r="E1044" i="111"/>
  <c r="D1044" i="111"/>
  <c r="A1044" i="111"/>
  <c r="A1043" i="111"/>
  <c r="E1042" i="111"/>
  <c r="D1042" i="111"/>
  <c r="G1030" i="111"/>
  <c r="F1030" i="111"/>
  <c r="C1030" i="111"/>
  <c r="B1030" i="111"/>
  <c r="E1029" i="111"/>
  <c r="D1029" i="111"/>
  <c r="A1029" i="111"/>
  <c r="E1028" i="111"/>
  <c r="D1028" i="111"/>
  <c r="A1028" i="111"/>
  <c r="E1027" i="111"/>
  <c r="D1027" i="111"/>
  <c r="A1027" i="111"/>
  <c r="E1026" i="111"/>
  <c r="D1026" i="111"/>
  <c r="A1026" i="111"/>
  <c r="E1025" i="111"/>
  <c r="D1025" i="111"/>
  <c r="A1025" i="111"/>
  <c r="E1024" i="111"/>
  <c r="D1024" i="111"/>
  <c r="A1024" i="111"/>
  <c r="A1023" i="111"/>
  <c r="E1021" i="111"/>
  <c r="D1021" i="111"/>
  <c r="A1021" i="111"/>
  <c r="E1020" i="111"/>
  <c r="D1020" i="111"/>
  <c r="A1020" i="111"/>
  <c r="E1019" i="111"/>
  <c r="D1019" i="111"/>
  <c r="A1019" i="111"/>
  <c r="E1018" i="111"/>
  <c r="D1018" i="111"/>
  <c r="A1018" i="111"/>
  <c r="E1017" i="111"/>
  <c r="D1017" i="111"/>
  <c r="A1017" i="111"/>
  <c r="E1016" i="111"/>
  <c r="D1016" i="111"/>
  <c r="A1016" i="111"/>
  <c r="E1015" i="111"/>
  <c r="D1015" i="111"/>
  <c r="A1015" i="111"/>
  <c r="E1014" i="111"/>
  <c r="D1014" i="111"/>
  <c r="A1014" i="111"/>
  <c r="E1010" i="111"/>
  <c r="D1010" i="111"/>
  <c r="A1010" i="111"/>
  <c r="E1013" i="111"/>
  <c r="D1013" i="111"/>
  <c r="A1013" i="111"/>
  <c r="E1012" i="111"/>
  <c r="D1012" i="111"/>
  <c r="A1012" i="111"/>
  <c r="A1011" i="111"/>
  <c r="E1009" i="111"/>
  <c r="D1009" i="111"/>
  <c r="A1009" i="111"/>
  <c r="E1008" i="111"/>
  <c r="D1008" i="111"/>
  <c r="A1008" i="111"/>
  <c r="E1007" i="111"/>
  <c r="D1007" i="111"/>
  <c r="A1007" i="111"/>
  <c r="A1006" i="111"/>
  <c r="E1005" i="111"/>
  <c r="D1005" i="111"/>
  <c r="G993" i="111"/>
  <c r="F993" i="111"/>
  <c r="C993" i="111"/>
  <c r="B993" i="111"/>
  <c r="E992" i="111"/>
  <c r="D992" i="111"/>
  <c r="A992" i="111"/>
  <c r="E991" i="111"/>
  <c r="D991" i="111"/>
  <c r="A991" i="111"/>
  <c r="E990" i="111"/>
  <c r="D990" i="111"/>
  <c r="A990" i="111"/>
  <c r="E989" i="111"/>
  <c r="D989" i="111"/>
  <c r="A989" i="111"/>
  <c r="E988" i="111"/>
  <c r="D988" i="111"/>
  <c r="A988" i="111"/>
  <c r="E987" i="111"/>
  <c r="D987" i="111"/>
  <c r="A987" i="111"/>
  <c r="A986" i="111"/>
  <c r="E984" i="111"/>
  <c r="D984" i="111"/>
  <c r="A984" i="111"/>
  <c r="E983" i="111"/>
  <c r="D983" i="111"/>
  <c r="A983" i="111"/>
  <c r="E982" i="111"/>
  <c r="D982" i="111"/>
  <c r="A982" i="111"/>
  <c r="E981" i="111"/>
  <c r="D981" i="111"/>
  <c r="A981" i="111"/>
  <c r="E980" i="111"/>
  <c r="D980" i="111"/>
  <c r="A980" i="111"/>
  <c r="E979" i="111"/>
  <c r="D979" i="111"/>
  <c r="A979" i="111"/>
  <c r="E978" i="111"/>
  <c r="D978" i="111"/>
  <c r="A978" i="111"/>
  <c r="E977" i="111"/>
  <c r="D977" i="111"/>
  <c r="A977" i="111"/>
  <c r="E973" i="111"/>
  <c r="D973" i="111"/>
  <c r="A973" i="111"/>
  <c r="E976" i="111"/>
  <c r="D976" i="111"/>
  <c r="A976" i="111"/>
  <c r="E975" i="111"/>
  <c r="D975" i="111"/>
  <c r="A975" i="111"/>
  <c r="A974" i="111"/>
  <c r="E972" i="111"/>
  <c r="D972" i="111"/>
  <c r="A972" i="111"/>
  <c r="E971" i="111"/>
  <c r="D971" i="111"/>
  <c r="A971" i="111"/>
  <c r="E970" i="111"/>
  <c r="D970" i="111"/>
  <c r="A970" i="111"/>
  <c r="A969" i="111"/>
  <c r="E968" i="111"/>
  <c r="D968" i="111"/>
  <c r="G956" i="111"/>
  <c r="F956" i="111"/>
  <c r="C956" i="111"/>
  <c r="B956" i="111"/>
  <c r="E955" i="111"/>
  <c r="D955" i="111"/>
  <c r="A955" i="111"/>
  <c r="E954" i="111"/>
  <c r="D954" i="111"/>
  <c r="A954" i="111"/>
  <c r="E953" i="111"/>
  <c r="D953" i="111"/>
  <c r="A953" i="111"/>
  <c r="E952" i="111"/>
  <c r="D952" i="111"/>
  <c r="A952" i="111"/>
  <c r="E951" i="111"/>
  <c r="D951" i="111"/>
  <c r="A951" i="111"/>
  <c r="E950" i="111"/>
  <c r="D950" i="111"/>
  <c r="A950" i="111"/>
  <c r="A949" i="111"/>
  <c r="E947" i="111"/>
  <c r="D947" i="111"/>
  <c r="A947" i="111"/>
  <c r="E946" i="111"/>
  <c r="D946" i="111"/>
  <c r="A946" i="111"/>
  <c r="E945" i="111"/>
  <c r="D945" i="111"/>
  <c r="A945" i="111"/>
  <c r="E944" i="111"/>
  <c r="D944" i="111"/>
  <c r="A944" i="111"/>
  <c r="E943" i="111"/>
  <c r="D943" i="111"/>
  <c r="A943" i="111"/>
  <c r="E942" i="111"/>
  <c r="D942" i="111"/>
  <c r="A942" i="111"/>
  <c r="E941" i="111"/>
  <c r="D941" i="111"/>
  <c r="A941" i="111"/>
  <c r="E940" i="111"/>
  <c r="D940" i="111"/>
  <c r="A940" i="111"/>
  <c r="E936" i="111"/>
  <c r="D936" i="111"/>
  <c r="A936" i="111"/>
  <c r="E939" i="111"/>
  <c r="D939" i="111"/>
  <c r="A939" i="111"/>
  <c r="E938" i="111"/>
  <c r="D938" i="111"/>
  <c r="A938" i="111"/>
  <c r="A937" i="111"/>
  <c r="E935" i="111"/>
  <c r="D935" i="111"/>
  <c r="A935" i="111"/>
  <c r="E934" i="111"/>
  <c r="D934" i="111"/>
  <c r="A934" i="111"/>
  <c r="E933" i="111"/>
  <c r="D933" i="111"/>
  <c r="A933" i="111"/>
  <c r="A932" i="111"/>
  <c r="E931" i="111"/>
  <c r="D931" i="111"/>
  <c r="G919" i="111"/>
  <c r="F919" i="111"/>
  <c r="C919" i="111"/>
  <c r="B919" i="111"/>
  <c r="E918" i="111"/>
  <c r="D918" i="111"/>
  <c r="A918" i="111"/>
  <c r="E917" i="111"/>
  <c r="D917" i="111"/>
  <c r="A917" i="111"/>
  <c r="E916" i="111"/>
  <c r="D916" i="111"/>
  <c r="A916" i="111"/>
  <c r="E915" i="111"/>
  <c r="D915" i="111"/>
  <c r="A915" i="111"/>
  <c r="E914" i="111"/>
  <c r="D914" i="111"/>
  <c r="A914" i="111"/>
  <c r="E913" i="111"/>
  <c r="D913" i="111"/>
  <c r="A913" i="111"/>
  <c r="A912" i="111"/>
  <c r="E910" i="111"/>
  <c r="D910" i="111"/>
  <c r="A910" i="111"/>
  <c r="E909" i="111"/>
  <c r="D909" i="111"/>
  <c r="A909" i="111"/>
  <c r="E908" i="111"/>
  <c r="D908" i="111"/>
  <c r="A908" i="111"/>
  <c r="E907" i="111"/>
  <c r="D907" i="111"/>
  <c r="A907" i="111"/>
  <c r="E906" i="111"/>
  <c r="D906" i="111"/>
  <c r="A906" i="111"/>
  <c r="E905" i="111"/>
  <c r="D905" i="111"/>
  <c r="A905" i="111"/>
  <c r="E904" i="111"/>
  <c r="D904" i="111"/>
  <c r="A904" i="111"/>
  <c r="E903" i="111"/>
  <c r="D903" i="111"/>
  <c r="A903" i="111"/>
  <c r="E899" i="111"/>
  <c r="D899" i="111"/>
  <c r="A899" i="111"/>
  <c r="E902" i="111"/>
  <c r="D902" i="111"/>
  <c r="A902" i="111"/>
  <c r="E901" i="111"/>
  <c r="D901" i="111"/>
  <c r="A901" i="111"/>
  <c r="A900" i="111"/>
  <c r="E898" i="111"/>
  <c r="D898" i="111"/>
  <c r="A898" i="111"/>
  <c r="E897" i="111"/>
  <c r="D897" i="111"/>
  <c r="A897" i="111"/>
  <c r="E896" i="111"/>
  <c r="D896" i="111"/>
  <c r="A896" i="111"/>
  <c r="A895" i="111"/>
  <c r="E894" i="111"/>
  <c r="D894" i="111"/>
  <c r="G882" i="111"/>
  <c r="F882" i="111"/>
  <c r="C882" i="111"/>
  <c r="B882" i="111"/>
  <c r="E881" i="111"/>
  <c r="D881" i="111"/>
  <c r="A881" i="111"/>
  <c r="E880" i="111"/>
  <c r="D880" i="111"/>
  <c r="A880" i="111"/>
  <c r="E879" i="111"/>
  <c r="D879" i="111"/>
  <c r="A879" i="111"/>
  <c r="E878" i="111"/>
  <c r="D878" i="111"/>
  <c r="A878" i="111"/>
  <c r="E877" i="111"/>
  <c r="D877" i="111"/>
  <c r="A877" i="111"/>
  <c r="E876" i="111"/>
  <c r="D876" i="111"/>
  <c r="A876" i="111"/>
  <c r="A875" i="111"/>
  <c r="E873" i="111"/>
  <c r="D873" i="111"/>
  <c r="A873" i="111"/>
  <c r="E872" i="111"/>
  <c r="D872" i="111"/>
  <c r="A872" i="111"/>
  <c r="E871" i="111"/>
  <c r="D871" i="111"/>
  <c r="A871" i="111"/>
  <c r="E870" i="111"/>
  <c r="D870" i="111"/>
  <c r="A870" i="111"/>
  <c r="E869" i="111"/>
  <c r="D869" i="111"/>
  <c r="A869" i="111"/>
  <c r="E868" i="111"/>
  <c r="D868" i="111"/>
  <c r="A868" i="111"/>
  <c r="E867" i="111"/>
  <c r="D867" i="111"/>
  <c r="A867" i="111"/>
  <c r="E866" i="111"/>
  <c r="D866" i="111"/>
  <c r="A866" i="111"/>
  <c r="E862" i="111"/>
  <c r="D862" i="111"/>
  <c r="A862" i="111"/>
  <c r="E865" i="111"/>
  <c r="D865" i="111"/>
  <c r="A865" i="111"/>
  <c r="E864" i="111"/>
  <c r="D864" i="111"/>
  <c r="A864" i="111"/>
  <c r="A863" i="111"/>
  <c r="E861" i="111"/>
  <c r="D861" i="111"/>
  <c r="A861" i="111"/>
  <c r="E860" i="111"/>
  <c r="D860" i="111"/>
  <c r="A860" i="111"/>
  <c r="E859" i="111"/>
  <c r="D859" i="111"/>
  <c r="A859" i="111"/>
  <c r="A858" i="111"/>
  <c r="E857" i="111"/>
  <c r="D857" i="111"/>
  <c r="G845" i="111"/>
  <c r="F845" i="111"/>
  <c r="C845" i="111"/>
  <c r="B845" i="111"/>
  <c r="E844" i="111"/>
  <c r="D844" i="111"/>
  <c r="A844" i="111"/>
  <c r="E843" i="111"/>
  <c r="D843" i="111"/>
  <c r="A843" i="111"/>
  <c r="E842" i="111"/>
  <c r="D842" i="111"/>
  <c r="A842" i="111"/>
  <c r="E841" i="111"/>
  <c r="D841" i="111"/>
  <c r="A841" i="111"/>
  <c r="E840" i="111"/>
  <c r="D840" i="111"/>
  <c r="A840" i="111"/>
  <c r="E839" i="111"/>
  <c r="D839" i="111"/>
  <c r="A839" i="111"/>
  <c r="A838" i="111"/>
  <c r="E836" i="111"/>
  <c r="D836" i="111"/>
  <c r="A836" i="111"/>
  <c r="E835" i="111"/>
  <c r="D835" i="111"/>
  <c r="A835" i="111"/>
  <c r="E834" i="111"/>
  <c r="D834" i="111"/>
  <c r="A834" i="111"/>
  <c r="E833" i="111"/>
  <c r="D833" i="111"/>
  <c r="A833" i="111"/>
  <c r="E832" i="111"/>
  <c r="D832" i="111"/>
  <c r="A832" i="111"/>
  <c r="E831" i="111"/>
  <c r="D831" i="111"/>
  <c r="A831" i="111"/>
  <c r="E830" i="111"/>
  <c r="D830" i="111"/>
  <c r="A830" i="111"/>
  <c r="E829" i="111"/>
  <c r="D829" i="111"/>
  <c r="A829" i="111"/>
  <c r="E825" i="111"/>
  <c r="D825" i="111"/>
  <c r="A825" i="111"/>
  <c r="E828" i="111"/>
  <c r="D828" i="111"/>
  <c r="A828" i="111"/>
  <c r="E827" i="111"/>
  <c r="D827" i="111"/>
  <c r="A827" i="111"/>
  <c r="A826" i="111"/>
  <c r="E824" i="111"/>
  <c r="D824" i="111"/>
  <c r="A824" i="111"/>
  <c r="E823" i="111"/>
  <c r="D823" i="111"/>
  <c r="A823" i="111"/>
  <c r="E822" i="111"/>
  <c r="D822" i="111"/>
  <c r="A822" i="111"/>
  <c r="A821" i="111"/>
  <c r="E820" i="111"/>
  <c r="D820" i="111"/>
  <c r="G808" i="111"/>
  <c r="F808" i="111"/>
  <c r="C808" i="111"/>
  <c r="B808" i="111"/>
  <c r="E807" i="111"/>
  <c r="D807" i="111"/>
  <c r="A807" i="111"/>
  <c r="E806" i="111"/>
  <c r="D806" i="111"/>
  <c r="A806" i="111"/>
  <c r="E805" i="111"/>
  <c r="D805" i="111"/>
  <c r="A805" i="111"/>
  <c r="E804" i="111"/>
  <c r="D804" i="111"/>
  <c r="A804" i="111"/>
  <c r="E803" i="111"/>
  <c r="D803" i="111"/>
  <c r="A803" i="111"/>
  <c r="E802" i="111"/>
  <c r="D802" i="111"/>
  <c r="A802" i="111"/>
  <c r="A801" i="111"/>
  <c r="E799" i="111"/>
  <c r="D799" i="111"/>
  <c r="A799" i="111"/>
  <c r="E798" i="111"/>
  <c r="D798" i="111"/>
  <c r="A798" i="111"/>
  <c r="E797" i="111"/>
  <c r="D797" i="111"/>
  <c r="A797" i="111"/>
  <c r="E796" i="111"/>
  <c r="D796" i="111"/>
  <c r="A796" i="111"/>
  <c r="E795" i="111"/>
  <c r="D795" i="111"/>
  <c r="A795" i="111"/>
  <c r="E794" i="111"/>
  <c r="D794" i="111"/>
  <c r="A794" i="111"/>
  <c r="E793" i="111"/>
  <c r="D793" i="111"/>
  <c r="A793" i="111"/>
  <c r="E792" i="111"/>
  <c r="D792" i="111"/>
  <c r="A792" i="111"/>
  <c r="E788" i="111"/>
  <c r="D788" i="111"/>
  <c r="A788" i="111"/>
  <c r="E791" i="111"/>
  <c r="D791" i="111"/>
  <c r="A791" i="111"/>
  <c r="E790" i="111"/>
  <c r="D790" i="111"/>
  <c r="A790" i="111"/>
  <c r="A789" i="111"/>
  <c r="E787" i="111"/>
  <c r="D787" i="111"/>
  <c r="A787" i="111"/>
  <c r="E786" i="111"/>
  <c r="D786" i="111"/>
  <c r="A786" i="111"/>
  <c r="E785" i="111"/>
  <c r="D785" i="111"/>
  <c r="A785" i="111"/>
  <c r="A784" i="111"/>
  <c r="E783" i="111"/>
  <c r="D783" i="111"/>
  <c r="G771" i="111"/>
  <c r="F771" i="111"/>
  <c r="C771" i="111"/>
  <c r="B771" i="111"/>
  <c r="E770" i="111"/>
  <c r="D770" i="111"/>
  <c r="A770" i="111"/>
  <c r="E769" i="111"/>
  <c r="D769" i="111"/>
  <c r="A769" i="111"/>
  <c r="E768" i="111"/>
  <c r="D768" i="111"/>
  <c r="A768" i="111"/>
  <c r="E767" i="111"/>
  <c r="D767" i="111"/>
  <c r="A767" i="111"/>
  <c r="E766" i="111"/>
  <c r="D766" i="111"/>
  <c r="A766" i="111"/>
  <c r="E765" i="111"/>
  <c r="D765" i="111"/>
  <c r="A765" i="111"/>
  <c r="A764" i="111"/>
  <c r="E762" i="111"/>
  <c r="D762" i="111"/>
  <c r="A762" i="111"/>
  <c r="E761" i="111"/>
  <c r="D761" i="111"/>
  <c r="A761" i="111"/>
  <c r="E760" i="111"/>
  <c r="D760" i="111"/>
  <c r="A760" i="111"/>
  <c r="E759" i="111"/>
  <c r="D759" i="111"/>
  <c r="A759" i="111"/>
  <c r="E758" i="111"/>
  <c r="D758" i="111"/>
  <c r="A758" i="111"/>
  <c r="E757" i="111"/>
  <c r="D757" i="111"/>
  <c r="A757" i="111"/>
  <c r="E756" i="111"/>
  <c r="D756" i="111"/>
  <c r="A756" i="111"/>
  <c r="E755" i="111"/>
  <c r="D755" i="111"/>
  <c r="A755" i="111"/>
  <c r="E751" i="111"/>
  <c r="D751" i="111"/>
  <c r="A751" i="111"/>
  <c r="E754" i="111"/>
  <c r="D754" i="111"/>
  <c r="A754" i="111"/>
  <c r="E753" i="111"/>
  <c r="D753" i="111"/>
  <c r="A753" i="111"/>
  <c r="A752" i="111"/>
  <c r="E750" i="111"/>
  <c r="D750" i="111"/>
  <c r="A750" i="111"/>
  <c r="E749" i="111"/>
  <c r="D749" i="111"/>
  <c r="A749" i="111"/>
  <c r="E748" i="111"/>
  <c r="D748" i="111"/>
  <c r="A748" i="111"/>
  <c r="A747" i="111"/>
  <c r="E746" i="111"/>
  <c r="D746" i="111"/>
  <c r="G734" i="111"/>
  <c r="F734" i="111"/>
  <c r="C734" i="111"/>
  <c r="B734" i="111"/>
  <c r="E733" i="111"/>
  <c r="D733" i="111"/>
  <c r="A733" i="111"/>
  <c r="E732" i="111"/>
  <c r="D732" i="111"/>
  <c r="A732" i="111"/>
  <c r="E731" i="111"/>
  <c r="D731" i="111"/>
  <c r="A731" i="111"/>
  <c r="E730" i="111"/>
  <c r="D730" i="111"/>
  <c r="A730" i="111"/>
  <c r="E729" i="111"/>
  <c r="D729" i="111"/>
  <c r="A729" i="111"/>
  <c r="E728" i="111"/>
  <c r="D728" i="111"/>
  <c r="A728" i="111"/>
  <c r="A727" i="111"/>
  <c r="E725" i="111"/>
  <c r="D725" i="111"/>
  <c r="A725" i="111"/>
  <c r="E724" i="111"/>
  <c r="D724" i="111"/>
  <c r="A724" i="111"/>
  <c r="E723" i="111"/>
  <c r="D723" i="111"/>
  <c r="A723" i="111"/>
  <c r="E722" i="111"/>
  <c r="D722" i="111"/>
  <c r="A722" i="111"/>
  <c r="E721" i="111"/>
  <c r="D721" i="111"/>
  <c r="A721" i="111"/>
  <c r="E720" i="111"/>
  <c r="D720" i="111"/>
  <c r="A720" i="111"/>
  <c r="E719" i="111"/>
  <c r="D719" i="111"/>
  <c r="A719" i="111"/>
  <c r="E718" i="111"/>
  <c r="D718" i="111"/>
  <c r="A718" i="111"/>
  <c r="E714" i="111"/>
  <c r="D714" i="111"/>
  <c r="A714" i="111"/>
  <c r="E717" i="111"/>
  <c r="D717" i="111"/>
  <c r="A717" i="111"/>
  <c r="E716" i="111"/>
  <c r="D716" i="111"/>
  <c r="A716" i="111"/>
  <c r="A715" i="111"/>
  <c r="E713" i="111"/>
  <c r="D713" i="111"/>
  <c r="A713" i="111"/>
  <c r="E712" i="111"/>
  <c r="D712" i="111"/>
  <c r="A712" i="111"/>
  <c r="E711" i="111"/>
  <c r="D711" i="111"/>
  <c r="A711" i="111"/>
  <c r="A710" i="111"/>
  <c r="E709" i="111"/>
  <c r="D709" i="111"/>
  <c r="G697" i="111"/>
  <c r="F697" i="111"/>
  <c r="C697" i="111"/>
  <c r="B697" i="111"/>
  <c r="E696" i="111"/>
  <c r="D696" i="111"/>
  <c r="A696" i="111"/>
  <c r="E695" i="111"/>
  <c r="D695" i="111"/>
  <c r="A695" i="111"/>
  <c r="E694" i="111"/>
  <c r="D694" i="111"/>
  <c r="A694" i="111"/>
  <c r="E693" i="111"/>
  <c r="D693" i="111"/>
  <c r="A693" i="111"/>
  <c r="E692" i="111"/>
  <c r="D692" i="111"/>
  <c r="A692" i="111"/>
  <c r="E691" i="111"/>
  <c r="D691" i="111"/>
  <c r="A691" i="111"/>
  <c r="A690" i="111"/>
  <c r="E688" i="111"/>
  <c r="D688" i="111"/>
  <c r="A688" i="111"/>
  <c r="E687" i="111"/>
  <c r="D687" i="111"/>
  <c r="A687" i="111"/>
  <c r="E686" i="111"/>
  <c r="D686" i="111"/>
  <c r="A686" i="111"/>
  <c r="E685" i="111"/>
  <c r="D685" i="111"/>
  <c r="A685" i="111"/>
  <c r="E684" i="111"/>
  <c r="D684" i="111"/>
  <c r="A684" i="111"/>
  <c r="E683" i="111"/>
  <c r="D683" i="111"/>
  <c r="A683" i="111"/>
  <c r="E682" i="111"/>
  <c r="D682" i="111"/>
  <c r="A682" i="111"/>
  <c r="E681" i="111"/>
  <c r="D681" i="111"/>
  <c r="A681" i="111"/>
  <c r="E677" i="111"/>
  <c r="D677" i="111"/>
  <c r="A677" i="111"/>
  <c r="E680" i="111"/>
  <c r="D680" i="111"/>
  <c r="A680" i="111"/>
  <c r="E679" i="111"/>
  <c r="D679" i="111"/>
  <c r="A679" i="111"/>
  <c r="A678" i="111"/>
  <c r="E676" i="111"/>
  <c r="D676" i="111"/>
  <c r="A676" i="111"/>
  <c r="E675" i="111"/>
  <c r="D675" i="111"/>
  <c r="A675" i="111"/>
  <c r="E674" i="111"/>
  <c r="D674" i="111"/>
  <c r="A674" i="111"/>
  <c r="A673" i="111"/>
  <c r="E672" i="111"/>
  <c r="D672" i="111"/>
  <c r="G660" i="111"/>
  <c r="F660" i="111"/>
  <c r="C660" i="111"/>
  <c r="B660" i="111"/>
  <c r="E659" i="111"/>
  <c r="D659" i="111"/>
  <c r="A659" i="111"/>
  <c r="E658" i="111"/>
  <c r="D658" i="111"/>
  <c r="A658" i="111"/>
  <c r="E657" i="111"/>
  <c r="D657" i="111"/>
  <c r="A657" i="111"/>
  <c r="E656" i="111"/>
  <c r="D656" i="111"/>
  <c r="A656" i="111"/>
  <c r="E655" i="111"/>
  <c r="D655" i="111"/>
  <c r="A655" i="111"/>
  <c r="E654" i="111"/>
  <c r="D654" i="111"/>
  <c r="A654" i="111"/>
  <c r="A653" i="111"/>
  <c r="E651" i="111"/>
  <c r="D651" i="111"/>
  <c r="A651" i="111"/>
  <c r="E650" i="111"/>
  <c r="D650" i="111"/>
  <c r="A650" i="111"/>
  <c r="E649" i="111"/>
  <c r="D649" i="111"/>
  <c r="A649" i="111"/>
  <c r="E648" i="111"/>
  <c r="D648" i="111"/>
  <c r="A648" i="111"/>
  <c r="E647" i="111"/>
  <c r="D647" i="111"/>
  <c r="A647" i="111"/>
  <c r="E646" i="111"/>
  <c r="D646" i="111"/>
  <c r="A646" i="111"/>
  <c r="E645" i="111"/>
  <c r="D645" i="111"/>
  <c r="A645" i="111"/>
  <c r="E644" i="111"/>
  <c r="D644" i="111"/>
  <c r="A644" i="111"/>
  <c r="E640" i="111"/>
  <c r="D640" i="111"/>
  <c r="A640" i="111"/>
  <c r="E643" i="111"/>
  <c r="D643" i="111"/>
  <c r="A643" i="111"/>
  <c r="E642" i="111"/>
  <c r="D642" i="111"/>
  <c r="A642" i="111"/>
  <c r="A641" i="111"/>
  <c r="E639" i="111"/>
  <c r="D639" i="111"/>
  <c r="A639" i="111"/>
  <c r="E638" i="111"/>
  <c r="D638" i="111"/>
  <c r="A638" i="111"/>
  <c r="E637" i="111"/>
  <c r="D637" i="111"/>
  <c r="A637" i="111"/>
  <c r="A636" i="111"/>
  <c r="E635" i="111"/>
  <c r="D635" i="111"/>
  <c r="G623" i="111"/>
  <c r="F623" i="111"/>
  <c r="C623" i="111"/>
  <c r="B623" i="111"/>
  <c r="E622" i="111"/>
  <c r="D622" i="111"/>
  <c r="A622" i="111"/>
  <c r="E621" i="111"/>
  <c r="D621" i="111"/>
  <c r="A621" i="111"/>
  <c r="E620" i="111"/>
  <c r="D620" i="111"/>
  <c r="A620" i="111"/>
  <c r="E619" i="111"/>
  <c r="D619" i="111"/>
  <c r="A619" i="111"/>
  <c r="E618" i="111"/>
  <c r="D618" i="111"/>
  <c r="A618" i="111"/>
  <c r="E617" i="111"/>
  <c r="D617" i="111"/>
  <c r="A617" i="111"/>
  <c r="A616" i="111"/>
  <c r="E614" i="111"/>
  <c r="D614" i="111"/>
  <c r="A614" i="111"/>
  <c r="E613" i="111"/>
  <c r="D613" i="111"/>
  <c r="A613" i="111"/>
  <c r="E612" i="111"/>
  <c r="D612" i="111"/>
  <c r="A612" i="111"/>
  <c r="E611" i="111"/>
  <c r="D611" i="111"/>
  <c r="A611" i="111"/>
  <c r="E610" i="111"/>
  <c r="D610" i="111"/>
  <c r="A610" i="111"/>
  <c r="E609" i="111"/>
  <c r="D609" i="111"/>
  <c r="A609" i="111"/>
  <c r="E608" i="111"/>
  <c r="D608" i="111"/>
  <c r="A608" i="111"/>
  <c r="E607" i="111"/>
  <c r="D607" i="111"/>
  <c r="A607" i="111"/>
  <c r="E603" i="111"/>
  <c r="D603" i="111"/>
  <c r="A603" i="111"/>
  <c r="E606" i="111"/>
  <c r="D606" i="111"/>
  <c r="A606" i="111"/>
  <c r="E605" i="111"/>
  <c r="D605" i="111"/>
  <c r="A605" i="111"/>
  <c r="A604" i="111"/>
  <c r="E602" i="111"/>
  <c r="D602" i="111"/>
  <c r="A602" i="111"/>
  <c r="E601" i="111"/>
  <c r="D601" i="111"/>
  <c r="A601" i="111"/>
  <c r="E600" i="111"/>
  <c r="D600" i="111"/>
  <c r="A600" i="111"/>
  <c r="A599" i="111"/>
  <c r="E598" i="111"/>
  <c r="D598" i="111"/>
  <c r="G586" i="111"/>
  <c r="F586" i="111"/>
  <c r="C586" i="111"/>
  <c r="B586" i="111"/>
  <c r="E585" i="111"/>
  <c r="D585" i="111"/>
  <c r="A585" i="111"/>
  <c r="E584" i="111"/>
  <c r="D584" i="111"/>
  <c r="A584" i="111"/>
  <c r="E583" i="111"/>
  <c r="D583" i="111"/>
  <c r="A583" i="111"/>
  <c r="E582" i="111"/>
  <c r="D582" i="111"/>
  <c r="A582" i="111"/>
  <c r="E581" i="111"/>
  <c r="D581" i="111"/>
  <c r="A581" i="111"/>
  <c r="E580" i="111"/>
  <c r="D580" i="111"/>
  <c r="A580" i="111"/>
  <c r="A579" i="111"/>
  <c r="E577" i="111"/>
  <c r="D577" i="111"/>
  <c r="A577" i="111"/>
  <c r="E576" i="111"/>
  <c r="D576" i="111"/>
  <c r="A576" i="111"/>
  <c r="E575" i="111"/>
  <c r="D575" i="111"/>
  <c r="A575" i="111"/>
  <c r="E574" i="111"/>
  <c r="D574" i="111"/>
  <c r="A574" i="111"/>
  <c r="E573" i="111"/>
  <c r="D573" i="111"/>
  <c r="A573" i="111"/>
  <c r="E572" i="111"/>
  <c r="D572" i="111"/>
  <c r="A572" i="111"/>
  <c r="E571" i="111"/>
  <c r="D571" i="111"/>
  <c r="A571" i="111"/>
  <c r="E570" i="111"/>
  <c r="D570" i="111"/>
  <c r="A570" i="111"/>
  <c r="E566" i="111"/>
  <c r="D566" i="111"/>
  <c r="A566" i="111"/>
  <c r="E569" i="111"/>
  <c r="D569" i="111"/>
  <c r="A569" i="111"/>
  <c r="E568" i="111"/>
  <c r="D568" i="111"/>
  <c r="A568" i="111"/>
  <c r="A567" i="111"/>
  <c r="E565" i="111"/>
  <c r="D565" i="111"/>
  <c r="A565" i="111"/>
  <c r="E564" i="111"/>
  <c r="D564" i="111"/>
  <c r="A564" i="111"/>
  <c r="E563" i="111"/>
  <c r="D563" i="111"/>
  <c r="A563" i="111"/>
  <c r="A562" i="111"/>
  <c r="E561" i="111"/>
  <c r="D561" i="111"/>
  <c r="G549" i="111"/>
  <c r="F549" i="111"/>
  <c r="C549" i="111"/>
  <c r="B549" i="111"/>
  <c r="E548" i="111"/>
  <c r="D548" i="111"/>
  <c r="A548" i="111"/>
  <c r="E547" i="111"/>
  <c r="D547" i="111"/>
  <c r="A547" i="111"/>
  <c r="E546" i="111"/>
  <c r="D546" i="111"/>
  <c r="A546" i="111"/>
  <c r="E545" i="111"/>
  <c r="D545" i="111"/>
  <c r="A545" i="111"/>
  <c r="E544" i="111"/>
  <c r="D544" i="111"/>
  <c r="A544" i="111"/>
  <c r="E543" i="111"/>
  <c r="D543" i="111"/>
  <c r="A543" i="111"/>
  <c r="A542" i="111"/>
  <c r="E540" i="111"/>
  <c r="D540" i="111"/>
  <c r="A540" i="111"/>
  <c r="E539" i="111"/>
  <c r="D539" i="111"/>
  <c r="A539" i="111"/>
  <c r="E538" i="111"/>
  <c r="D538" i="111"/>
  <c r="A538" i="111"/>
  <c r="E537" i="111"/>
  <c r="D537" i="111"/>
  <c r="A537" i="111"/>
  <c r="E536" i="111"/>
  <c r="D536" i="111"/>
  <c r="A536" i="111"/>
  <c r="E535" i="111"/>
  <c r="D535" i="111"/>
  <c r="A535" i="111"/>
  <c r="E534" i="111"/>
  <c r="D534" i="111"/>
  <c r="A534" i="111"/>
  <c r="E533" i="111"/>
  <c r="D533" i="111"/>
  <c r="A533" i="111"/>
  <c r="E529" i="111"/>
  <c r="D529" i="111"/>
  <c r="A529" i="111"/>
  <c r="E532" i="111"/>
  <c r="D532" i="111"/>
  <c r="A532" i="111"/>
  <c r="E531" i="111"/>
  <c r="D531" i="111"/>
  <c r="A531" i="111"/>
  <c r="A530" i="111"/>
  <c r="E528" i="111"/>
  <c r="D528" i="111"/>
  <c r="A528" i="111"/>
  <c r="E527" i="111"/>
  <c r="D527" i="111"/>
  <c r="A527" i="111"/>
  <c r="E526" i="111"/>
  <c r="D526" i="111"/>
  <c r="A526" i="111"/>
  <c r="A525" i="111"/>
  <c r="E524" i="111"/>
  <c r="D524" i="111"/>
  <c r="G512" i="111"/>
  <c r="F512" i="111"/>
  <c r="C512" i="111"/>
  <c r="B512" i="111"/>
  <c r="E511" i="111"/>
  <c r="D511" i="111"/>
  <c r="A511" i="111"/>
  <c r="E510" i="111"/>
  <c r="D510" i="111"/>
  <c r="A510" i="111"/>
  <c r="E509" i="111"/>
  <c r="D509" i="111"/>
  <c r="A509" i="111"/>
  <c r="E508" i="111"/>
  <c r="D508" i="111"/>
  <c r="A508" i="111"/>
  <c r="E507" i="111"/>
  <c r="D507" i="111"/>
  <c r="A507" i="111"/>
  <c r="E506" i="111"/>
  <c r="D506" i="111"/>
  <c r="A506" i="111"/>
  <c r="A505" i="111"/>
  <c r="E503" i="111"/>
  <c r="D503" i="111"/>
  <c r="A503" i="111"/>
  <c r="E502" i="111"/>
  <c r="D502" i="111"/>
  <c r="A502" i="111"/>
  <c r="E501" i="111"/>
  <c r="D501" i="111"/>
  <c r="A501" i="111"/>
  <c r="E500" i="111"/>
  <c r="D500" i="111"/>
  <c r="A500" i="111"/>
  <c r="E499" i="111"/>
  <c r="D499" i="111"/>
  <c r="A499" i="111"/>
  <c r="E498" i="111"/>
  <c r="D498" i="111"/>
  <c r="A498" i="111"/>
  <c r="E497" i="111"/>
  <c r="D497" i="111"/>
  <c r="A497" i="111"/>
  <c r="E496" i="111"/>
  <c r="D496" i="111"/>
  <c r="A496" i="111"/>
  <c r="E492" i="111"/>
  <c r="D492" i="111"/>
  <c r="A492" i="111"/>
  <c r="E495" i="111"/>
  <c r="D495" i="111"/>
  <c r="A495" i="111"/>
  <c r="E494" i="111"/>
  <c r="D494" i="111"/>
  <c r="A494" i="111"/>
  <c r="A493" i="111"/>
  <c r="E491" i="111"/>
  <c r="D491" i="111"/>
  <c r="A491" i="111"/>
  <c r="E490" i="111"/>
  <c r="D490" i="111"/>
  <c r="A490" i="111"/>
  <c r="E489" i="111"/>
  <c r="D489" i="111"/>
  <c r="A489" i="111"/>
  <c r="A488" i="111"/>
  <c r="E487" i="111"/>
  <c r="D487" i="111"/>
  <c r="G475" i="111"/>
  <c r="F475" i="111"/>
  <c r="C475" i="111"/>
  <c r="B475" i="111"/>
  <c r="E474" i="111"/>
  <c r="D474" i="111"/>
  <c r="A474" i="111"/>
  <c r="E473" i="111"/>
  <c r="D473" i="111"/>
  <c r="A473" i="111"/>
  <c r="E472" i="111"/>
  <c r="D472" i="111"/>
  <c r="A472" i="111"/>
  <c r="E471" i="111"/>
  <c r="D471" i="111"/>
  <c r="A471" i="111"/>
  <c r="E470" i="111"/>
  <c r="D470" i="111"/>
  <c r="A470" i="111"/>
  <c r="E469" i="111"/>
  <c r="D469" i="111"/>
  <c r="A469" i="111"/>
  <c r="A468" i="111"/>
  <c r="E466" i="111"/>
  <c r="D466" i="111"/>
  <c r="A466" i="111"/>
  <c r="E465" i="111"/>
  <c r="D465" i="111"/>
  <c r="A465" i="111"/>
  <c r="E464" i="111"/>
  <c r="D464" i="111"/>
  <c r="A464" i="111"/>
  <c r="E463" i="111"/>
  <c r="D463" i="111"/>
  <c r="A463" i="111"/>
  <c r="E462" i="111"/>
  <c r="D462" i="111"/>
  <c r="A462" i="111"/>
  <c r="E461" i="111"/>
  <c r="D461" i="111"/>
  <c r="A461" i="111"/>
  <c r="E460" i="111"/>
  <c r="D460" i="111"/>
  <c r="A460" i="111"/>
  <c r="E459" i="111"/>
  <c r="D459" i="111"/>
  <c r="A459" i="111"/>
  <c r="E455" i="111"/>
  <c r="D455" i="111"/>
  <c r="A455" i="111"/>
  <c r="E458" i="111"/>
  <c r="D458" i="111"/>
  <c r="A458" i="111"/>
  <c r="E457" i="111"/>
  <c r="D457" i="111"/>
  <c r="A457" i="111"/>
  <c r="A456" i="111"/>
  <c r="E454" i="111"/>
  <c r="D454" i="111"/>
  <c r="A454" i="111"/>
  <c r="E453" i="111"/>
  <c r="D453" i="111"/>
  <c r="A453" i="111"/>
  <c r="E452" i="111"/>
  <c r="D452" i="111"/>
  <c r="A452" i="111"/>
  <c r="A451" i="111"/>
  <c r="E450" i="111"/>
  <c r="D450" i="111"/>
  <c r="G438" i="111"/>
  <c r="F438" i="111"/>
  <c r="C438" i="111"/>
  <c r="B438" i="111"/>
  <c r="E437" i="111"/>
  <c r="D437" i="111"/>
  <c r="A437" i="111"/>
  <c r="E436" i="111"/>
  <c r="D436" i="111"/>
  <c r="A436" i="111"/>
  <c r="E435" i="111"/>
  <c r="D435" i="111"/>
  <c r="A435" i="111"/>
  <c r="E434" i="111"/>
  <c r="D434" i="111"/>
  <c r="A434" i="111"/>
  <c r="E433" i="111"/>
  <c r="D433" i="111"/>
  <c r="A433" i="111"/>
  <c r="E432" i="111"/>
  <c r="D432" i="111"/>
  <c r="A432" i="111"/>
  <c r="A431" i="111"/>
  <c r="E429" i="111"/>
  <c r="D429" i="111"/>
  <c r="A429" i="111"/>
  <c r="E428" i="111"/>
  <c r="D428" i="111"/>
  <c r="A428" i="111"/>
  <c r="E427" i="111"/>
  <c r="D427" i="111"/>
  <c r="A427" i="111"/>
  <c r="E426" i="111"/>
  <c r="D426" i="111"/>
  <c r="A426" i="111"/>
  <c r="E425" i="111"/>
  <c r="D425" i="111"/>
  <c r="A425" i="111"/>
  <c r="E424" i="111"/>
  <c r="D424" i="111"/>
  <c r="A424" i="111"/>
  <c r="E423" i="111"/>
  <c r="D423" i="111"/>
  <c r="A423" i="111"/>
  <c r="E422" i="111"/>
  <c r="D422" i="111"/>
  <c r="A422" i="111"/>
  <c r="E418" i="111"/>
  <c r="D418" i="111"/>
  <c r="A418" i="111"/>
  <c r="E421" i="111"/>
  <c r="D421" i="111"/>
  <c r="A421" i="111"/>
  <c r="E420" i="111"/>
  <c r="D420" i="111"/>
  <c r="A420" i="111"/>
  <c r="A419" i="111"/>
  <c r="E417" i="111"/>
  <c r="D417" i="111"/>
  <c r="A417" i="111"/>
  <c r="E416" i="111"/>
  <c r="D416" i="111"/>
  <c r="A416" i="111"/>
  <c r="E415" i="111"/>
  <c r="D415" i="111"/>
  <c r="A415" i="111"/>
  <c r="A414" i="111"/>
  <c r="E413" i="111"/>
  <c r="D413" i="111"/>
  <c r="G401" i="111"/>
  <c r="F401" i="111"/>
  <c r="C401" i="111"/>
  <c r="B401" i="111"/>
  <c r="E400" i="111"/>
  <c r="D400" i="111"/>
  <c r="A400" i="111"/>
  <c r="E399" i="111"/>
  <c r="D399" i="111"/>
  <c r="A399" i="111"/>
  <c r="E398" i="111"/>
  <c r="D398" i="111"/>
  <c r="A398" i="111"/>
  <c r="E397" i="111"/>
  <c r="D397" i="111"/>
  <c r="A397" i="111"/>
  <c r="E396" i="111"/>
  <c r="D396" i="111"/>
  <c r="A396" i="111"/>
  <c r="E395" i="111"/>
  <c r="D395" i="111"/>
  <c r="A395" i="111"/>
  <c r="A394" i="111"/>
  <c r="E392" i="111"/>
  <c r="D392" i="111"/>
  <c r="A392" i="111"/>
  <c r="E391" i="111"/>
  <c r="D391" i="111"/>
  <c r="A391" i="111"/>
  <c r="E390" i="111"/>
  <c r="D390" i="111"/>
  <c r="A390" i="111"/>
  <c r="E389" i="111"/>
  <c r="D389" i="111"/>
  <c r="A389" i="111"/>
  <c r="E388" i="111"/>
  <c r="D388" i="111"/>
  <c r="A388" i="111"/>
  <c r="E387" i="111"/>
  <c r="D387" i="111"/>
  <c r="A387" i="111"/>
  <c r="E386" i="111"/>
  <c r="D386" i="111"/>
  <c r="A386" i="111"/>
  <c r="E385" i="111"/>
  <c r="D385" i="111"/>
  <c r="A385" i="111"/>
  <c r="E381" i="111"/>
  <c r="D381" i="111"/>
  <c r="A381" i="111"/>
  <c r="E384" i="111"/>
  <c r="D384" i="111"/>
  <c r="A384" i="111"/>
  <c r="E383" i="111"/>
  <c r="D383" i="111"/>
  <c r="A383" i="111"/>
  <c r="A382" i="111"/>
  <c r="E380" i="111"/>
  <c r="D380" i="111"/>
  <c r="A380" i="111"/>
  <c r="E379" i="111"/>
  <c r="D379" i="111"/>
  <c r="A379" i="111"/>
  <c r="E378" i="111"/>
  <c r="D378" i="111"/>
  <c r="A378" i="111"/>
  <c r="A377" i="111"/>
  <c r="E376" i="111"/>
  <c r="D376" i="111"/>
  <c r="G364" i="111"/>
  <c r="F364" i="111"/>
  <c r="C364" i="111"/>
  <c r="B364" i="111"/>
  <c r="E363" i="111"/>
  <c r="D363" i="111"/>
  <c r="A363" i="111"/>
  <c r="E362" i="111"/>
  <c r="D362" i="111"/>
  <c r="A362" i="111"/>
  <c r="E361" i="111"/>
  <c r="D361" i="111"/>
  <c r="A361" i="111"/>
  <c r="E360" i="111"/>
  <c r="D360" i="111"/>
  <c r="A360" i="111"/>
  <c r="E359" i="111"/>
  <c r="D359" i="111"/>
  <c r="A359" i="111"/>
  <c r="E358" i="111"/>
  <c r="D358" i="111"/>
  <c r="A358" i="111"/>
  <c r="A357" i="111"/>
  <c r="E355" i="111"/>
  <c r="D355" i="111"/>
  <c r="A355" i="111"/>
  <c r="E354" i="111"/>
  <c r="D354" i="111"/>
  <c r="A354" i="111"/>
  <c r="E353" i="111"/>
  <c r="D353" i="111"/>
  <c r="A353" i="111"/>
  <c r="E352" i="111"/>
  <c r="D352" i="111"/>
  <c r="A352" i="111"/>
  <c r="E351" i="111"/>
  <c r="D351" i="111"/>
  <c r="A351" i="111"/>
  <c r="E350" i="111"/>
  <c r="D350" i="111"/>
  <c r="A350" i="111"/>
  <c r="E349" i="111"/>
  <c r="D349" i="111"/>
  <c r="A349" i="111"/>
  <c r="E348" i="111"/>
  <c r="D348" i="111"/>
  <c r="A348" i="111"/>
  <c r="E344" i="111"/>
  <c r="D344" i="111"/>
  <c r="A344" i="111"/>
  <c r="E347" i="111"/>
  <c r="D347" i="111"/>
  <c r="A347" i="111"/>
  <c r="E346" i="111"/>
  <c r="D346" i="111"/>
  <c r="A346" i="111"/>
  <c r="A345" i="111"/>
  <c r="E343" i="111"/>
  <c r="D343" i="111"/>
  <c r="A343" i="111"/>
  <c r="E342" i="111"/>
  <c r="D342" i="111"/>
  <c r="A342" i="111"/>
  <c r="E341" i="111"/>
  <c r="D341" i="111"/>
  <c r="A341" i="111"/>
  <c r="A340" i="111"/>
  <c r="E339" i="111"/>
  <c r="D339" i="111"/>
  <c r="G327" i="111"/>
  <c r="F327" i="111"/>
  <c r="C327" i="111"/>
  <c r="B327" i="111"/>
  <c r="E326" i="111"/>
  <c r="D326" i="111"/>
  <c r="A326" i="111"/>
  <c r="E325" i="111"/>
  <c r="D325" i="111"/>
  <c r="A325" i="111"/>
  <c r="E324" i="111"/>
  <c r="D324" i="111"/>
  <c r="A324" i="111"/>
  <c r="E323" i="111"/>
  <c r="D323" i="111"/>
  <c r="A323" i="111"/>
  <c r="E322" i="111"/>
  <c r="D322" i="111"/>
  <c r="A322" i="111"/>
  <c r="E321" i="111"/>
  <c r="D321" i="111"/>
  <c r="A321" i="111"/>
  <c r="A320" i="111"/>
  <c r="E318" i="111"/>
  <c r="D318" i="111"/>
  <c r="A318" i="111"/>
  <c r="E317" i="111"/>
  <c r="D317" i="111"/>
  <c r="A317" i="111"/>
  <c r="E316" i="111"/>
  <c r="D316" i="111"/>
  <c r="A316" i="111"/>
  <c r="E315" i="111"/>
  <c r="D315" i="111"/>
  <c r="A315" i="111"/>
  <c r="E314" i="111"/>
  <c r="D314" i="111"/>
  <c r="A314" i="111"/>
  <c r="E313" i="111"/>
  <c r="D313" i="111"/>
  <c r="A313" i="111"/>
  <c r="E312" i="111"/>
  <c r="D312" i="111"/>
  <c r="A312" i="111"/>
  <c r="E311" i="111"/>
  <c r="D311" i="111"/>
  <c r="A311" i="111"/>
  <c r="E307" i="111"/>
  <c r="D307" i="111"/>
  <c r="A307" i="111"/>
  <c r="E310" i="111"/>
  <c r="D310" i="111"/>
  <c r="A310" i="111"/>
  <c r="E309" i="111"/>
  <c r="D309" i="111"/>
  <c r="A309" i="111"/>
  <c r="A308" i="111"/>
  <c r="E306" i="111"/>
  <c r="D306" i="111"/>
  <c r="A306" i="111"/>
  <c r="E305" i="111"/>
  <c r="D305" i="111"/>
  <c r="A305" i="111"/>
  <c r="E304" i="111"/>
  <c r="D304" i="111"/>
  <c r="A304" i="111"/>
  <c r="A303" i="111"/>
  <c r="E302" i="111"/>
  <c r="D302" i="111"/>
  <c r="G290" i="111"/>
  <c r="F290" i="111"/>
  <c r="C290" i="111"/>
  <c r="B290" i="111"/>
  <c r="E289" i="111"/>
  <c r="D289" i="111"/>
  <c r="A289" i="111"/>
  <c r="E288" i="111"/>
  <c r="D288" i="111"/>
  <c r="A288" i="111"/>
  <c r="E287" i="111"/>
  <c r="D287" i="111"/>
  <c r="A287" i="111"/>
  <c r="E286" i="111"/>
  <c r="D286" i="111"/>
  <c r="A286" i="111"/>
  <c r="E285" i="111"/>
  <c r="D285" i="111"/>
  <c r="A285" i="111"/>
  <c r="E284" i="111"/>
  <c r="D284" i="111"/>
  <c r="A284" i="111"/>
  <c r="A283" i="111"/>
  <c r="E281" i="111"/>
  <c r="D281" i="111"/>
  <c r="A281" i="111"/>
  <c r="E280" i="111"/>
  <c r="D280" i="111"/>
  <c r="A280" i="111"/>
  <c r="E279" i="111"/>
  <c r="D279" i="111"/>
  <c r="A279" i="111"/>
  <c r="E278" i="111"/>
  <c r="D278" i="111"/>
  <c r="A278" i="111"/>
  <c r="E277" i="111"/>
  <c r="D277" i="111"/>
  <c r="A277" i="111"/>
  <c r="E276" i="111"/>
  <c r="D276" i="111"/>
  <c r="A276" i="111"/>
  <c r="E275" i="111"/>
  <c r="D275" i="111"/>
  <c r="A275" i="111"/>
  <c r="E274" i="111"/>
  <c r="D274" i="111"/>
  <c r="A274" i="111"/>
  <c r="E270" i="111"/>
  <c r="D270" i="111"/>
  <c r="A270" i="111"/>
  <c r="E273" i="111"/>
  <c r="D273" i="111"/>
  <c r="A273" i="111"/>
  <c r="E272" i="111"/>
  <c r="D272" i="111"/>
  <c r="A272" i="111"/>
  <c r="A271" i="111"/>
  <c r="E269" i="111"/>
  <c r="D269" i="111"/>
  <c r="A269" i="111"/>
  <c r="E268" i="111"/>
  <c r="D268" i="111"/>
  <c r="A268" i="111"/>
  <c r="E267" i="111"/>
  <c r="D267" i="111"/>
  <c r="A267" i="111"/>
  <c r="A266" i="111"/>
  <c r="E265" i="111"/>
  <c r="D265" i="111"/>
  <c r="G253" i="111"/>
  <c r="F253" i="111"/>
  <c r="C253" i="111"/>
  <c r="B253" i="111"/>
  <c r="E252" i="111"/>
  <c r="D252" i="111"/>
  <c r="A252" i="111"/>
  <c r="E251" i="111"/>
  <c r="D251" i="111"/>
  <c r="A251" i="111"/>
  <c r="E250" i="111"/>
  <c r="D250" i="111"/>
  <c r="A250" i="111"/>
  <c r="E249" i="111"/>
  <c r="D249" i="111"/>
  <c r="A249" i="111"/>
  <c r="E248" i="111"/>
  <c r="D248" i="111"/>
  <c r="A248" i="111"/>
  <c r="E247" i="111"/>
  <c r="D247" i="111"/>
  <c r="A247" i="111"/>
  <c r="A246" i="111"/>
  <c r="E244" i="111"/>
  <c r="D244" i="111"/>
  <c r="A244" i="111"/>
  <c r="E243" i="111"/>
  <c r="D243" i="111"/>
  <c r="A243" i="111"/>
  <c r="E242" i="111"/>
  <c r="D242" i="111"/>
  <c r="A242" i="111"/>
  <c r="E241" i="111"/>
  <c r="D241" i="111"/>
  <c r="A241" i="111"/>
  <c r="E240" i="111"/>
  <c r="D240" i="111"/>
  <c r="A240" i="111"/>
  <c r="E239" i="111"/>
  <c r="D239" i="111"/>
  <c r="A239" i="111"/>
  <c r="E238" i="111"/>
  <c r="D238" i="111"/>
  <c r="A238" i="111"/>
  <c r="E237" i="111"/>
  <c r="D237" i="111"/>
  <c r="A237" i="111"/>
  <c r="E233" i="111"/>
  <c r="D233" i="111"/>
  <c r="A233" i="111"/>
  <c r="E236" i="111"/>
  <c r="D236" i="111"/>
  <c r="A236" i="111"/>
  <c r="E235" i="111"/>
  <c r="D235" i="111"/>
  <c r="A235" i="111"/>
  <c r="A234" i="111"/>
  <c r="E232" i="111"/>
  <c r="D232" i="111"/>
  <c r="A232" i="111"/>
  <c r="E231" i="111"/>
  <c r="D231" i="111"/>
  <c r="A231" i="111"/>
  <c r="E230" i="111"/>
  <c r="D230" i="111"/>
  <c r="A230" i="111"/>
  <c r="A229" i="111"/>
  <c r="E228" i="111"/>
  <c r="D228" i="111"/>
  <c r="G216" i="111"/>
  <c r="F216" i="111"/>
  <c r="C216" i="111"/>
  <c r="B216" i="111"/>
  <c r="E215" i="111"/>
  <c r="D215" i="111"/>
  <c r="A215" i="111"/>
  <c r="E214" i="111"/>
  <c r="D214" i="111"/>
  <c r="A214" i="111"/>
  <c r="E213" i="111"/>
  <c r="D213" i="111"/>
  <c r="A213" i="111"/>
  <c r="E212" i="111"/>
  <c r="D212" i="111"/>
  <c r="A212" i="111"/>
  <c r="E211" i="111"/>
  <c r="D211" i="111"/>
  <c r="A211" i="111"/>
  <c r="E210" i="111"/>
  <c r="D210" i="111"/>
  <c r="A210" i="111"/>
  <c r="A209" i="111"/>
  <c r="E207" i="111"/>
  <c r="D207" i="111"/>
  <c r="A207" i="111"/>
  <c r="E206" i="111"/>
  <c r="D206" i="111"/>
  <c r="A206" i="111"/>
  <c r="E205" i="111"/>
  <c r="D205" i="111"/>
  <c r="A205" i="111"/>
  <c r="E204" i="111"/>
  <c r="D204" i="111"/>
  <c r="A204" i="111"/>
  <c r="E203" i="111"/>
  <c r="D203" i="111"/>
  <c r="A203" i="111"/>
  <c r="E202" i="111"/>
  <c r="D202" i="111"/>
  <c r="A202" i="111"/>
  <c r="E201" i="111"/>
  <c r="D201" i="111"/>
  <c r="A201" i="111"/>
  <c r="E200" i="111"/>
  <c r="D200" i="111"/>
  <c r="A200" i="111"/>
  <c r="E196" i="111"/>
  <c r="D196" i="111"/>
  <c r="A196" i="111"/>
  <c r="E199" i="111"/>
  <c r="D199" i="111"/>
  <c r="A199" i="111"/>
  <c r="E198" i="111"/>
  <c r="D198" i="111"/>
  <c r="A198" i="111"/>
  <c r="A197" i="111"/>
  <c r="E195" i="111"/>
  <c r="D195" i="111"/>
  <c r="A195" i="111"/>
  <c r="E194" i="111"/>
  <c r="D194" i="111"/>
  <c r="A194" i="111"/>
  <c r="E193" i="111"/>
  <c r="D193" i="111"/>
  <c r="A193" i="111"/>
  <c r="A192" i="111"/>
  <c r="E191" i="111"/>
  <c r="D191" i="111"/>
  <c r="G179" i="111"/>
  <c r="F179" i="111"/>
  <c r="C179" i="111"/>
  <c r="B179" i="111"/>
  <c r="E178" i="111"/>
  <c r="D178" i="111"/>
  <c r="A178" i="111"/>
  <c r="E177" i="111"/>
  <c r="D177" i="111"/>
  <c r="A177" i="111"/>
  <c r="E176" i="111"/>
  <c r="D176" i="111"/>
  <c r="A176" i="111"/>
  <c r="E175" i="111"/>
  <c r="D175" i="111"/>
  <c r="A175" i="111"/>
  <c r="E174" i="111"/>
  <c r="D174" i="111"/>
  <c r="A174" i="111"/>
  <c r="E173" i="111"/>
  <c r="D173" i="111"/>
  <c r="A173" i="111"/>
  <c r="A172" i="111"/>
  <c r="E170" i="111"/>
  <c r="D170" i="111"/>
  <c r="A170" i="111"/>
  <c r="E169" i="111"/>
  <c r="D169" i="111"/>
  <c r="A169" i="111"/>
  <c r="E168" i="111"/>
  <c r="D168" i="111"/>
  <c r="A168" i="111"/>
  <c r="E167" i="111"/>
  <c r="D167" i="111"/>
  <c r="A167" i="111"/>
  <c r="E166" i="111"/>
  <c r="D166" i="111"/>
  <c r="A166" i="111"/>
  <c r="E165" i="111"/>
  <c r="D165" i="111"/>
  <c r="A165" i="111"/>
  <c r="E164" i="111"/>
  <c r="D164" i="111"/>
  <c r="A164" i="111"/>
  <c r="E163" i="111"/>
  <c r="D163" i="111"/>
  <c r="A163" i="111"/>
  <c r="E159" i="111"/>
  <c r="D159" i="111"/>
  <c r="A159" i="111"/>
  <c r="E162" i="111"/>
  <c r="D162" i="111"/>
  <c r="A162" i="111"/>
  <c r="E161" i="111"/>
  <c r="D161" i="111"/>
  <c r="A161" i="111"/>
  <c r="A160" i="111"/>
  <c r="E158" i="111"/>
  <c r="D158" i="111"/>
  <c r="A158" i="111"/>
  <c r="E157" i="111"/>
  <c r="D157" i="111"/>
  <c r="A157" i="111"/>
  <c r="E156" i="111"/>
  <c r="D156" i="111"/>
  <c r="A156" i="111"/>
  <c r="A155" i="111"/>
  <c r="E154" i="111"/>
  <c r="D154" i="111"/>
  <c r="G142" i="111"/>
  <c r="F142" i="111"/>
  <c r="C142" i="111"/>
  <c r="B142" i="111"/>
  <c r="E141" i="111"/>
  <c r="D141" i="111"/>
  <c r="A141" i="111"/>
  <c r="E140" i="111"/>
  <c r="D140" i="111"/>
  <c r="A140" i="111"/>
  <c r="E139" i="111"/>
  <c r="D139" i="111"/>
  <c r="A139" i="111"/>
  <c r="E138" i="111"/>
  <c r="D138" i="111"/>
  <c r="A138" i="111"/>
  <c r="E137" i="111"/>
  <c r="D137" i="111"/>
  <c r="A137" i="111"/>
  <c r="E136" i="111"/>
  <c r="D136" i="111"/>
  <c r="A136" i="111"/>
  <c r="A135" i="111"/>
  <c r="E133" i="111"/>
  <c r="D133" i="111"/>
  <c r="A133" i="111"/>
  <c r="E132" i="111"/>
  <c r="D132" i="111"/>
  <c r="A132" i="111"/>
  <c r="E131" i="111"/>
  <c r="D131" i="111"/>
  <c r="A131" i="111"/>
  <c r="E130" i="111"/>
  <c r="D130" i="111"/>
  <c r="A130" i="111"/>
  <c r="E129" i="111"/>
  <c r="D129" i="111"/>
  <c r="A129" i="111"/>
  <c r="E128" i="111"/>
  <c r="D128" i="111"/>
  <c r="A128" i="111"/>
  <c r="E127" i="111"/>
  <c r="D127" i="111"/>
  <c r="A127" i="111"/>
  <c r="E126" i="111"/>
  <c r="D126" i="111"/>
  <c r="A126" i="111"/>
  <c r="E122" i="111"/>
  <c r="D122" i="111"/>
  <c r="A122" i="111"/>
  <c r="E125" i="111"/>
  <c r="D125" i="111"/>
  <c r="A125" i="111"/>
  <c r="E124" i="111"/>
  <c r="D124" i="111"/>
  <c r="A124" i="111"/>
  <c r="A123" i="111"/>
  <c r="E121" i="111"/>
  <c r="D121" i="111"/>
  <c r="A121" i="111"/>
  <c r="E120" i="111"/>
  <c r="D120" i="111"/>
  <c r="A120" i="111"/>
  <c r="E119" i="111"/>
  <c r="D119" i="111"/>
  <c r="A119" i="111"/>
  <c r="A118" i="111"/>
  <c r="E117" i="111"/>
  <c r="D117" i="111"/>
  <c r="G105" i="111"/>
  <c r="F105" i="111"/>
  <c r="C105" i="111"/>
  <c r="B105" i="111"/>
  <c r="E104" i="111"/>
  <c r="D104" i="111"/>
  <c r="A104" i="111"/>
  <c r="E103" i="111"/>
  <c r="D103" i="111"/>
  <c r="A103" i="111"/>
  <c r="E102" i="111"/>
  <c r="D102" i="111"/>
  <c r="A102" i="111"/>
  <c r="E101" i="111"/>
  <c r="D101" i="111"/>
  <c r="A101" i="111"/>
  <c r="E100" i="111"/>
  <c r="D100" i="111"/>
  <c r="A100" i="111"/>
  <c r="E99" i="111"/>
  <c r="D99" i="111"/>
  <c r="A99" i="111"/>
  <c r="A98" i="111"/>
  <c r="E96" i="111"/>
  <c r="D96" i="111"/>
  <c r="A96" i="111"/>
  <c r="E95" i="111"/>
  <c r="D95" i="111"/>
  <c r="A95" i="111"/>
  <c r="E94" i="111"/>
  <c r="D94" i="111"/>
  <c r="A94" i="111"/>
  <c r="E93" i="111"/>
  <c r="D93" i="111"/>
  <c r="A93" i="111"/>
  <c r="E92" i="111"/>
  <c r="D92" i="111"/>
  <c r="A92" i="111"/>
  <c r="E91" i="111"/>
  <c r="D91" i="111"/>
  <c r="A91" i="111"/>
  <c r="E90" i="111"/>
  <c r="D90" i="111"/>
  <c r="A90" i="111"/>
  <c r="E89" i="111"/>
  <c r="D89" i="111"/>
  <c r="A89" i="111"/>
  <c r="E85" i="111"/>
  <c r="D85" i="111"/>
  <c r="A85" i="111"/>
  <c r="E88" i="111"/>
  <c r="D88" i="111"/>
  <c r="A88" i="111"/>
  <c r="E87" i="111"/>
  <c r="D87" i="111"/>
  <c r="A87" i="111"/>
  <c r="A86" i="111"/>
  <c r="E84" i="111"/>
  <c r="D84" i="111"/>
  <c r="A84" i="111"/>
  <c r="E83" i="111"/>
  <c r="D83" i="111"/>
  <c r="A83" i="111"/>
  <c r="E82" i="111"/>
  <c r="D82" i="111"/>
  <c r="A82" i="111"/>
  <c r="A81" i="111"/>
  <c r="E80" i="111"/>
  <c r="D80" i="111"/>
  <c r="G68" i="111"/>
  <c r="F68" i="111"/>
  <c r="C68" i="111"/>
  <c r="B68" i="111"/>
  <c r="E67" i="111"/>
  <c r="D67" i="111"/>
  <c r="A67" i="111"/>
  <c r="E66" i="111"/>
  <c r="D66" i="111"/>
  <c r="A66" i="111"/>
  <c r="E65" i="111"/>
  <c r="D65" i="111"/>
  <c r="A65" i="111"/>
  <c r="E64" i="111"/>
  <c r="D64" i="111"/>
  <c r="A64" i="111"/>
  <c r="E63" i="111"/>
  <c r="D63" i="111"/>
  <c r="A63" i="111"/>
  <c r="E62" i="111"/>
  <c r="D62" i="111"/>
  <c r="A62" i="111"/>
  <c r="A61" i="111"/>
  <c r="E59" i="111"/>
  <c r="D59" i="111"/>
  <c r="A59" i="111"/>
  <c r="E58" i="111"/>
  <c r="D58" i="111"/>
  <c r="A58" i="111"/>
  <c r="E57" i="111"/>
  <c r="D57" i="111"/>
  <c r="A57" i="111"/>
  <c r="E56" i="111"/>
  <c r="D56" i="111"/>
  <c r="A56" i="111"/>
  <c r="E55" i="111"/>
  <c r="D55" i="111"/>
  <c r="A55" i="111"/>
  <c r="E54" i="111"/>
  <c r="D54" i="111"/>
  <c r="A54" i="111"/>
  <c r="E53" i="111"/>
  <c r="D53" i="111"/>
  <c r="A53" i="111"/>
  <c r="E52" i="111"/>
  <c r="D52" i="111"/>
  <c r="A52" i="111"/>
  <c r="E48" i="111"/>
  <c r="A48" i="111"/>
  <c r="E51" i="111"/>
  <c r="D51" i="111"/>
  <c r="A51" i="111"/>
  <c r="E50" i="111"/>
  <c r="D50" i="111"/>
  <c r="A50" i="111"/>
  <c r="A49" i="111"/>
  <c r="E47" i="111"/>
  <c r="D47" i="111"/>
  <c r="A47" i="111"/>
  <c r="E46" i="111"/>
  <c r="D46" i="111"/>
  <c r="A46" i="111"/>
  <c r="E45" i="111"/>
  <c r="D45" i="111"/>
  <c r="A45" i="111"/>
  <c r="A44" i="111"/>
  <c r="E43" i="111"/>
  <c r="D43" i="111"/>
  <c r="G31" i="111"/>
  <c r="F31" i="111"/>
  <c r="C31" i="111"/>
  <c r="B31" i="111"/>
  <c r="R30" i="111"/>
  <c r="E30" i="111"/>
  <c r="D30" i="111"/>
  <c r="R29" i="111"/>
  <c r="E29" i="111"/>
  <c r="D29" i="111"/>
  <c r="R28" i="111"/>
  <c r="E28" i="111"/>
  <c r="D28" i="111"/>
  <c r="R27" i="111"/>
  <c r="E27" i="111"/>
  <c r="D27" i="111"/>
  <c r="R26" i="111"/>
  <c r="E26" i="111"/>
  <c r="D26" i="111"/>
  <c r="R25" i="111"/>
  <c r="E25" i="111"/>
  <c r="D25" i="111"/>
  <c r="R24" i="111"/>
  <c r="R22" i="111"/>
  <c r="E22" i="111"/>
  <c r="D22" i="111"/>
  <c r="R21" i="111"/>
  <c r="E21" i="111"/>
  <c r="D21" i="111"/>
  <c r="R20" i="111"/>
  <c r="E20" i="111"/>
  <c r="D20" i="111"/>
  <c r="R19" i="111"/>
  <c r="E19" i="111"/>
  <c r="D19" i="111"/>
  <c r="R18" i="111"/>
  <c r="E18" i="111"/>
  <c r="D18" i="111"/>
  <c r="R17" i="111"/>
  <c r="E17" i="111"/>
  <c r="D17" i="111"/>
  <c r="R16" i="111"/>
  <c r="E16" i="111"/>
  <c r="D16" i="111"/>
  <c r="R15" i="111"/>
  <c r="E15" i="111"/>
  <c r="D15" i="111"/>
  <c r="R11" i="111"/>
  <c r="E11" i="111"/>
  <c r="D11" i="111"/>
  <c r="R14" i="111"/>
  <c r="E14" i="111"/>
  <c r="D14" i="111"/>
  <c r="R13" i="111"/>
  <c r="E13" i="111"/>
  <c r="D13" i="111"/>
  <c r="R12" i="111"/>
  <c r="R10" i="111"/>
  <c r="E10" i="111"/>
  <c r="D10" i="111"/>
  <c r="R9" i="111"/>
  <c r="E9" i="111"/>
  <c r="D9" i="111"/>
  <c r="R8" i="111"/>
  <c r="E8" i="111"/>
  <c r="D8" i="111"/>
  <c r="R7" i="111"/>
  <c r="V6" i="111"/>
  <c r="U6" i="111"/>
  <c r="E6" i="111"/>
  <c r="D6" i="111"/>
  <c r="S23" i="111" l="1"/>
  <c r="W23" i="111"/>
  <c r="X23" i="111"/>
  <c r="V23" i="111"/>
  <c r="U23" i="111"/>
  <c r="T23" i="111"/>
  <c r="V27" i="111"/>
  <c r="T14" i="111"/>
  <c r="D68" i="111"/>
  <c r="E253" i="111"/>
  <c r="D290" i="111"/>
  <c r="E475" i="111"/>
  <c r="D512" i="111"/>
  <c r="E697" i="111"/>
  <c r="D734" i="111"/>
  <c r="E919" i="111"/>
  <c r="D956" i="111"/>
  <c r="E1141" i="111"/>
  <c r="D1178" i="111"/>
  <c r="X18" i="111"/>
  <c r="X25" i="111"/>
  <c r="T11" i="111"/>
  <c r="T29" i="111"/>
  <c r="W9" i="111"/>
  <c r="W12" i="111"/>
  <c r="U16" i="111"/>
  <c r="V20" i="111"/>
  <c r="W26" i="111"/>
  <c r="X24" i="111"/>
  <c r="S15" i="111"/>
  <c r="U14" i="111"/>
  <c r="V28" i="111"/>
  <c r="D253" i="111"/>
  <c r="D1141" i="111"/>
  <c r="X17" i="111"/>
  <c r="E31" i="111"/>
  <c r="D216" i="111"/>
  <c r="W8" i="111"/>
  <c r="X8" i="111"/>
  <c r="T21" i="111"/>
  <c r="X19" i="111"/>
  <c r="D179" i="111"/>
  <c r="E586" i="111"/>
  <c r="D845" i="111"/>
  <c r="E1030" i="111"/>
  <c r="U13" i="111"/>
  <c r="U21" i="111"/>
  <c r="V13" i="111"/>
  <c r="E105" i="111"/>
  <c r="D142" i="111"/>
  <c r="E327" i="111"/>
  <c r="D364" i="111"/>
  <c r="E549" i="111"/>
  <c r="D586" i="111"/>
  <c r="E771" i="111"/>
  <c r="D808" i="111"/>
  <c r="E993" i="111"/>
  <c r="D1030" i="111"/>
  <c r="E1215" i="111"/>
  <c r="D1252" i="111"/>
  <c r="E1437" i="111"/>
  <c r="D882" i="111"/>
  <c r="E1067" i="111"/>
  <c r="D1104" i="111"/>
  <c r="E1289" i="111"/>
  <c r="D1326" i="111"/>
  <c r="W18" i="111"/>
  <c r="S29" i="111"/>
  <c r="E142" i="111"/>
  <c r="E364" i="111"/>
  <c r="D401" i="111"/>
  <c r="D623" i="111"/>
  <c r="E808" i="111"/>
  <c r="D1067" i="111"/>
  <c r="E1252" i="111"/>
  <c r="D1289" i="111"/>
  <c r="V26" i="111"/>
  <c r="V9" i="111"/>
  <c r="X13" i="111"/>
  <c r="U10" i="111"/>
  <c r="U20" i="111"/>
  <c r="E216" i="111"/>
  <c r="D475" i="111"/>
  <c r="E660" i="111"/>
  <c r="E882" i="111"/>
  <c r="E1326" i="111"/>
  <c r="D31" i="111"/>
  <c r="T28" i="111"/>
  <c r="S11" i="111"/>
  <c r="E401" i="111"/>
  <c r="D438" i="111"/>
  <c r="E623" i="111"/>
  <c r="D660" i="111"/>
  <c r="E845" i="111"/>
  <c r="V19" i="111"/>
  <c r="S22" i="111"/>
  <c r="E68" i="111"/>
  <c r="D105" i="111"/>
  <c r="E290" i="111"/>
  <c r="D327" i="111"/>
  <c r="E512" i="111"/>
  <c r="D549" i="111"/>
  <c r="E734" i="111"/>
  <c r="D771" i="111"/>
  <c r="E956" i="111"/>
  <c r="D993" i="111"/>
  <c r="E1178" i="111"/>
  <c r="D1215" i="111"/>
  <c r="E1400" i="111"/>
  <c r="D1437" i="111"/>
  <c r="E1363" i="111"/>
  <c r="D1400" i="111"/>
  <c r="U29" i="111"/>
  <c r="T7" i="111"/>
  <c r="V10" i="111"/>
  <c r="E438" i="111"/>
  <c r="D697" i="111"/>
  <c r="D919" i="111"/>
  <c r="E1104" i="111"/>
  <c r="D1363" i="111"/>
  <c r="V12" i="111"/>
  <c r="W25" i="111"/>
  <c r="T30" i="111"/>
  <c r="E179" i="111"/>
  <c r="W19" i="111"/>
  <c r="T22" i="111"/>
  <c r="U27" i="111"/>
  <c r="S30" i="111"/>
  <c r="W10" i="111"/>
  <c r="U11" i="111"/>
  <c r="S16" i="111"/>
  <c r="U15" i="111"/>
  <c r="X27" i="111"/>
  <c r="S8" i="111"/>
  <c r="X21" i="111"/>
  <c r="W22" i="111"/>
  <c r="S25" i="111"/>
  <c r="X28" i="111"/>
  <c r="W29" i="111"/>
  <c r="V30" i="111"/>
  <c r="X12" i="111"/>
  <c r="X10" i="111"/>
  <c r="W21" i="111"/>
  <c r="U30" i="111"/>
  <c r="V15" i="111"/>
  <c r="T17" i="111"/>
  <c r="S18" i="111"/>
  <c r="W15" i="111"/>
  <c r="V16" i="111"/>
  <c r="U17" i="111"/>
  <c r="T18" i="111"/>
  <c r="S19" i="111"/>
  <c r="W30" i="111"/>
  <c r="V14" i="111"/>
  <c r="V11" i="111"/>
  <c r="T16" i="111"/>
  <c r="S17" i="111"/>
  <c r="V29" i="111"/>
  <c r="X11" i="111"/>
  <c r="X29" i="111"/>
  <c r="U8" i="111"/>
  <c r="T9" i="111"/>
  <c r="S10" i="111"/>
  <c r="T12" i="111"/>
  <c r="S13" i="111"/>
  <c r="S20" i="111"/>
  <c r="X20" i="111"/>
  <c r="W28" i="111"/>
  <c r="X14" i="111"/>
  <c r="T8" i="111"/>
  <c r="S9" i="111"/>
  <c r="S12" i="111"/>
  <c r="X15" i="111"/>
  <c r="W16" i="111"/>
  <c r="V17" i="111"/>
  <c r="U18" i="111"/>
  <c r="T19" i="111"/>
  <c r="U25" i="111"/>
  <c r="T26" i="111"/>
  <c r="S27" i="111"/>
  <c r="S7" i="111"/>
  <c r="V8" i="111"/>
  <c r="U9" i="111"/>
  <c r="T10" i="111"/>
  <c r="U12" i="111"/>
  <c r="T13" i="111"/>
  <c r="S14" i="111"/>
  <c r="X16" i="111"/>
  <c r="W17" i="111"/>
  <c r="V18" i="111"/>
  <c r="U19" i="111"/>
  <c r="T20" i="111"/>
  <c r="S21" i="111"/>
  <c r="W24" i="111"/>
  <c r="V25" i="111"/>
  <c r="U26" i="111"/>
  <c r="T27" i="111"/>
  <c r="S28" i="111"/>
  <c r="U28" i="111"/>
  <c r="X9" i="111"/>
  <c r="W13" i="111"/>
  <c r="W14" i="111"/>
  <c r="V22" i="111"/>
  <c r="W11" i="111"/>
  <c r="X22" i="111"/>
  <c r="T25" i="111"/>
  <c r="S26" i="111"/>
  <c r="X30" i="111"/>
  <c r="T15" i="111"/>
  <c r="W20" i="111"/>
  <c r="V21" i="111"/>
  <c r="U22" i="111"/>
  <c r="X26" i="111"/>
  <c r="W27" i="111"/>
  <c r="T31" i="111" l="1"/>
  <c r="W31" i="111"/>
  <c r="X31" i="111"/>
  <c r="S31" i="111"/>
  <c r="U31" i="111"/>
  <c r="V31" i="111"/>
  <c r="D7" i="57" l="1"/>
  <c r="D118" i="57"/>
  <c r="D117" i="57"/>
  <c r="R57" i="98" l="1"/>
  <c r="Q57" i="98"/>
  <c r="K57" i="98"/>
  <c r="L57" i="98" s="1"/>
  <c r="E57" i="98"/>
  <c r="F57" i="98" s="1"/>
  <c r="T1" i="98" a="1"/>
  <c r="T1" i="98" s="1"/>
  <c r="B64" i="60" l="1"/>
  <c r="H64" i="60"/>
  <c r="G64" i="60"/>
  <c r="F64" i="60"/>
  <c r="E64" i="60"/>
  <c r="D64" i="60"/>
  <c r="C64" i="60"/>
  <c r="B27" i="81" l="1"/>
  <c r="AP176" i="70" l="1"/>
  <c r="AP47" i="70" s="1"/>
  <c r="AO176" i="70"/>
  <c r="AN176" i="70"/>
  <c r="AM176" i="70"/>
  <c r="AL176" i="70"/>
  <c r="AK176" i="70"/>
  <c r="AJ176" i="70"/>
  <c r="AI176" i="70"/>
  <c r="AH176" i="70"/>
  <c r="AH47" i="70" s="1"/>
  <c r="AG176" i="70"/>
  <c r="AG47" i="70" s="1"/>
  <c r="AF176" i="70"/>
  <c r="AE176" i="70"/>
  <c r="AE47" i="70" s="1"/>
  <c r="AD176" i="70"/>
  <c r="AD47" i="70" s="1"/>
  <c r="AC176" i="70"/>
  <c r="AB176" i="70"/>
  <c r="AA176" i="70"/>
  <c r="Z176" i="70"/>
  <c r="Y176" i="70"/>
  <c r="Y47" i="70" s="1"/>
  <c r="X176" i="70"/>
  <c r="X47" i="70" s="1"/>
  <c r="W176" i="70"/>
  <c r="W47" i="70" s="1"/>
  <c r="V176" i="70"/>
  <c r="V47" i="70" s="1"/>
  <c r="U176" i="70"/>
  <c r="U47" i="70" s="1"/>
  <c r="T176" i="70"/>
  <c r="T47" i="70" s="1"/>
  <c r="S176" i="70"/>
  <c r="S47" i="70" s="1"/>
  <c r="R176" i="70"/>
  <c r="Q176" i="70"/>
  <c r="P176" i="70"/>
  <c r="O176" i="70"/>
  <c r="N176" i="70"/>
  <c r="M176" i="70"/>
  <c r="M47" i="70" s="1"/>
  <c r="L176" i="70"/>
  <c r="L47" i="70" s="1"/>
  <c r="AP157" i="70"/>
  <c r="AP159" i="70" s="1"/>
  <c r="AP44" i="70" s="1"/>
  <c r="AO157" i="70"/>
  <c r="AO159" i="70" s="1"/>
  <c r="AO44" i="70" s="1"/>
  <c r="AN157" i="70"/>
  <c r="AN159" i="70" s="1"/>
  <c r="AN44" i="70" s="1"/>
  <c r="AM157" i="70"/>
  <c r="AM159" i="70" s="1"/>
  <c r="AM44" i="70" s="1"/>
  <c r="AL157" i="70"/>
  <c r="AL159" i="70" s="1"/>
  <c r="AL44" i="70" s="1"/>
  <c r="AK157" i="70"/>
  <c r="AK159" i="70" s="1"/>
  <c r="AK44" i="70" s="1"/>
  <c r="AJ157" i="70"/>
  <c r="AJ159" i="70" s="1"/>
  <c r="AJ44" i="70" s="1"/>
  <c r="AI157" i="70"/>
  <c r="AI159" i="70" s="1"/>
  <c r="AI44" i="70" s="1"/>
  <c r="AH157" i="70"/>
  <c r="AH159" i="70" s="1"/>
  <c r="AH44" i="70" s="1"/>
  <c r="AG157" i="70"/>
  <c r="AG159" i="70" s="1"/>
  <c r="AG44" i="70" s="1"/>
  <c r="AF157" i="70"/>
  <c r="AF159" i="70" s="1"/>
  <c r="AF44" i="70" s="1"/>
  <c r="AE157" i="70"/>
  <c r="AE159" i="70" s="1"/>
  <c r="AE44" i="70" s="1"/>
  <c r="AD157" i="70"/>
  <c r="AD159" i="70" s="1"/>
  <c r="AD44" i="70" s="1"/>
  <c r="AC157" i="70"/>
  <c r="AC159" i="70" s="1"/>
  <c r="AC44" i="70" s="1"/>
  <c r="AB157" i="70"/>
  <c r="AB159" i="70" s="1"/>
  <c r="AB44" i="70" s="1"/>
  <c r="AA157" i="70"/>
  <c r="AA159" i="70" s="1"/>
  <c r="AA44" i="70" s="1"/>
  <c r="Z157" i="70"/>
  <c r="Z159" i="70" s="1"/>
  <c r="Z44" i="70" s="1"/>
  <c r="Y157" i="70"/>
  <c r="Y159" i="70" s="1"/>
  <c r="Y44" i="70" s="1"/>
  <c r="X157" i="70"/>
  <c r="X159" i="70" s="1"/>
  <c r="X44" i="70" s="1"/>
  <c r="W157" i="70"/>
  <c r="W159" i="70" s="1"/>
  <c r="W44" i="70" s="1"/>
  <c r="V157" i="70"/>
  <c r="V159" i="70" s="1"/>
  <c r="V44" i="70" s="1"/>
  <c r="U157" i="70"/>
  <c r="U159" i="70" s="1"/>
  <c r="U44" i="70" s="1"/>
  <c r="T157" i="70"/>
  <c r="T159" i="70" s="1"/>
  <c r="T44" i="70" s="1"/>
  <c r="S157" i="70"/>
  <c r="S159" i="70" s="1"/>
  <c r="S44" i="70" s="1"/>
  <c r="R157" i="70"/>
  <c r="R159" i="70" s="1"/>
  <c r="R44" i="70" s="1"/>
  <c r="Q157" i="70"/>
  <c r="Q159" i="70" s="1"/>
  <c r="Q44" i="70" s="1"/>
  <c r="P157" i="70"/>
  <c r="P159" i="70" s="1"/>
  <c r="P44" i="70" s="1"/>
  <c r="O157" i="70"/>
  <c r="O159" i="70" s="1"/>
  <c r="O44" i="70" s="1"/>
  <c r="N157" i="70"/>
  <c r="N159" i="70" s="1"/>
  <c r="N44" i="70" s="1"/>
  <c r="M157" i="70"/>
  <c r="M159" i="70" s="1"/>
  <c r="M44" i="70" s="1"/>
  <c r="L157" i="70"/>
  <c r="L159" i="70" s="1"/>
  <c r="L44" i="70" s="1"/>
  <c r="AP139" i="70"/>
  <c r="AP64" i="70" s="1"/>
  <c r="AO139" i="70"/>
  <c r="AO64" i="70" s="1"/>
  <c r="AN139" i="70"/>
  <c r="AN64" i="70" s="1"/>
  <c r="AM139" i="70"/>
  <c r="AM64" i="70" s="1"/>
  <c r="AL139" i="70"/>
  <c r="AL64" i="70" s="1"/>
  <c r="AK139" i="70"/>
  <c r="AK64" i="70" s="1"/>
  <c r="AJ139" i="70"/>
  <c r="AJ64" i="70" s="1"/>
  <c r="AI139" i="70"/>
  <c r="AH139" i="70"/>
  <c r="AH64" i="70" s="1"/>
  <c r="AG139" i="70"/>
  <c r="AG64" i="70" s="1"/>
  <c r="AF139" i="70"/>
  <c r="AF64" i="70" s="1"/>
  <c r="AE139" i="70"/>
  <c r="AE64" i="70" s="1"/>
  <c r="AD139" i="70"/>
  <c r="AD64" i="70" s="1"/>
  <c r="AC139" i="70"/>
  <c r="AC64" i="70" s="1"/>
  <c r="AB139" i="70"/>
  <c r="AB64" i="70" s="1"/>
  <c r="AA139" i="70"/>
  <c r="AA64" i="70" s="1"/>
  <c r="Z139" i="70"/>
  <c r="Z64" i="70" s="1"/>
  <c r="Y139" i="70"/>
  <c r="Y64" i="70" s="1"/>
  <c r="X139" i="70"/>
  <c r="X64" i="70" s="1"/>
  <c r="W139" i="70"/>
  <c r="V139" i="70"/>
  <c r="U139" i="70"/>
  <c r="T139" i="70"/>
  <c r="S139" i="70"/>
  <c r="S64" i="70" s="1"/>
  <c r="R139" i="70"/>
  <c r="R64" i="70" s="1"/>
  <c r="Q139" i="70"/>
  <c r="Q64" i="70" s="1"/>
  <c r="P139" i="70"/>
  <c r="P64" i="70" s="1"/>
  <c r="O139" i="70"/>
  <c r="O64" i="70" s="1"/>
  <c r="N139" i="70"/>
  <c r="N64" i="70" s="1"/>
  <c r="M139" i="70"/>
  <c r="M64" i="70" s="1"/>
  <c r="L139" i="70"/>
  <c r="L64" i="70" s="1"/>
  <c r="AP122" i="70"/>
  <c r="AP51" i="70" s="1"/>
  <c r="AO122" i="70"/>
  <c r="AN122" i="70"/>
  <c r="AM122" i="70"/>
  <c r="AL122" i="70"/>
  <c r="AL51" i="70" s="1"/>
  <c r="AK122" i="70"/>
  <c r="AJ122" i="70"/>
  <c r="AJ51" i="70" s="1"/>
  <c r="AI122" i="70"/>
  <c r="AI51" i="70" s="1"/>
  <c r="AH122" i="70"/>
  <c r="AH51" i="70" s="1"/>
  <c r="AG122" i="70"/>
  <c r="AF122" i="70"/>
  <c r="AE122" i="70"/>
  <c r="AE51" i="70" s="1"/>
  <c r="AD122" i="70"/>
  <c r="AC122" i="70"/>
  <c r="AB122" i="70"/>
  <c r="AA122" i="70"/>
  <c r="Z122" i="70"/>
  <c r="Y122" i="70"/>
  <c r="X122" i="70"/>
  <c r="X51" i="70" s="1"/>
  <c r="W122" i="70"/>
  <c r="W51" i="70" s="1"/>
  <c r="V122" i="70"/>
  <c r="V51" i="70" s="1"/>
  <c r="U122" i="70"/>
  <c r="T122" i="70"/>
  <c r="T51" i="70" s="1"/>
  <c r="S122" i="70"/>
  <c r="R122" i="70"/>
  <c r="Q122" i="70"/>
  <c r="P122" i="70"/>
  <c r="P51" i="70" s="1"/>
  <c r="O122" i="70"/>
  <c r="N122" i="70"/>
  <c r="M122" i="70"/>
  <c r="L122" i="70"/>
  <c r="L51" i="70" s="1"/>
  <c r="AP111" i="70"/>
  <c r="AP42" i="70" s="1"/>
  <c r="AO111" i="70"/>
  <c r="AO42" i="70" s="1"/>
  <c r="AN111" i="70"/>
  <c r="AN42" i="70" s="1"/>
  <c r="AM111" i="70"/>
  <c r="AM42" i="70" s="1"/>
  <c r="AL111" i="70"/>
  <c r="AL42" i="70" s="1"/>
  <c r="AK111" i="70"/>
  <c r="AK42" i="70" s="1"/>
  <c r="AJ111" i="70"/>
  <c r="AJ42" i="70" s="1"/>
  <c r="AI111" i="70"/>
  <c r="AI42" i="70" s="1"/>
  <c r="AH111" i="70"/>
  <c r="AH42" i="70" s="1"/>
  <c r="AG111" i="70"/>
  <c r="AG42" i="70" s="1"/>
  <c r="AF111" i="70"/>
  <c r="AF42" i="70" s="1"/>
  <c r="AE111" i="70"/>
  <c r="AE42" i="70" s="1"/>
  <c r="AD111" i="70"/>
  <c r="AD42" i="70" s="1"/>
  <c r="AC111" i="70"/>
  <c r="AC42" i="70" s="1"/>
  <c r="AB111" i="70"/>
  <c r="AB42" i="70" s="1"/>
  <c r="AA111" i="70"/>
  <c r="AA42" i="70" s="1"/>
  <c r="Z111" i="70"/>
  <c r="Z42" i="70" s="1"/>
  <c r="Y111" i="70"/>
  <c r="Y42" i="70" s="1"/>
  <c r="X111" i="70"/>
  <c r="X42" i="70" s="1"/>
  <c r="W111" i="70"/>
  <c r="V111" i="70"/>
  <c r="U111" i="70"/>
  <c r="U42" i="70" s="1"/>
  <c r="T111" i="70"/>
  <c r="S111" i="70"/>
  <c r="S42" i="70" s="1"/>
  <c r="R111" i="70"/>
  <c r="R42" i="70" s="1"/>
  <c r="Q111" i="70"/>
  <c r="Q42" i="70" s="1"/>
  <c r="P111" i="70"/>
  <c r="P42" i="70" s="1"/>
  <c r="O111" i="70"/>
  <c r="O42" i="70" s="1"/>
  <c r="N111" i="70"/>
  <c r="N42" i="70" s="1"/>
  <c r="M111" i="70"/>
  <c r="M42" i="70" s="1"/>
  <c r="L111" i="70"/>
  <c r="L42" i="70" s="1"/>
  <c r="AP77" i="70"/>
  <c r="AP41" i="70" s="1"/>
  <c r="AO77" i="70"/>
  <c r="AO41" i="70" s="1"/>
  <c r="AN77" i="70"/>
  <c r="AN41" i="70" s="1"/>
  <c r="AM77" i="70"/>
  <c r="AM41" i="70" s="1"/>
  <c r="AL77" i="70"/>
  <c r="AL41" i="70" s="1"/>
  <c r="AK77" i="70"/>
  <c r="AK41" i="70" s="1"/>
  <c r="AJ77" i="70"/>
  <c r="AJ41" i="70" s="1"/>
  <c r="AI77" i="70"/>
  <c r="AI41" i="70" s="1"/>
  <c r="AH77" i="70"/>
  <c r="AH41" i="70" s="1"/>
  <c r="AG77" i="70"/>
  <c r="AG41" i="70" s="1"/>
  <c r="AF77" i="70"/>
  <c r="AF41" i="70" s="1"/>
  <c r="AE77" i="70"/>
  <c r="AE41" i="70" s="1"/>
  <c r="AD77" i="70"/>
  <c r="AD41" i="70" s="1"/>
  <c r="AC77" i="70"/>
  <c r="AB77" i="70"/>
  <c r="AA77" i="70"/>
  <c r="Z77" i="70"/>
  <c r="Y77" i="70"/>
  <c r="Y41" i="70" s="1"/>
  <c r="X77" i="70"/>
  <c r="X41" i="70" s="1"/>
  <c r="W77" i="70"/>
  <c r="W41" i="70" s="1"/>
  <c r="V77" i="70"/>
  <c r="V41" i="70" s="1"/>
  <c r="U77" i="70"/>
  <c r="U41" i="70" s="1"/>
  <c r="T77" i="70"/>
  <c r="T41" i="70" s="1"/>
  <c r="S77" i="70"/>
  <c r="S41" i="70" s="1"/>
  <c r="R77" i="70"/>
  <c r="R41" i="70" s="1"/>
  <c r="Q77" i="70"/>
  <c r="Q41" i="70" s="1"/>
  <c r="P77" i="70"/>
  <c r="P41" i="70" s="1"/>
  <c r="O77" i="70"/>
  <c r="O41" i="70" s="1"/>
  <c r="N77" i="70"/>
  <c r="N41" i="70" s="1"/>
  <c r="M77" i="70"/>
  <c r="M41" i="70" s="1"/>
  <c r="L77" i="70"/>
  <c r="L41" i="70" s="1"/>
  <c r="AP70" i="70"/>
  <c r="AO70" i="70"/>
  <c r="AN70" i="70"/>
  <c r="AM70" i="70"/>
  <c r="AL70" i="70"/>
  <c r="AK70" i="70"/>
  <c r="AJ70" i="70"/>
  <c r="AI70" i="70"/>
  <c r="AH70" i="70"/>
  <c r="AG70" i="70"/>
  <c r="AF70" i="70"/>
  <c r="AE70" i="70"/>
  <c r="AD70" i="70"/>
  <c r="AC70" i="70"/>
  <c r="AB70" i="70"/>
  <c r="AA70" i="70"/>
  <c r="Z70" i="70"/>
  <c r="Y70" i="70"/>
  <c r="X70" i="70"/>
  <c r="W70" i="70"/>
  <c r="V70" i="70"/>
  <c r="U70" i="70"/>
  <c r="T70" i="70"/>
  <c r="S70" i="70"/>
  <c r="R70" i="70"/>
  <c r="Q70" i="70"/>
  <c r="P70" i="70"/>
  <c r="O70" i="70"/>
  <c r="N70" i="70"/>
  <c r="M70" i="70"/>
  <c r="L70" i="70"/>
  <c r="AI64" i="70"/>
  <c r="W64" i="70"/>
  <c r="V64" i="70"/>
  <c r="U64" i="70"/>
  <c r="T64" i="70"/>
  <c r="AO51" i="70"/>
  <c r="AN51" i="70"/>
  <c r="AM51" i="70"/>
  <c r="AK51" i="70"/>
  <c r="AG51" i="70"/>
  <c r="AF51" i="70"/>
  <c r="AD51" i="70"/>
  <c r="AC51" i="70"/>
  <c r="AB51" i="70"/>
  <c r="AA51" i="70"/>
  <c r="Z51" i="70"/>
  <c r="Y51" i="70"/>
  <c r="U51" i="70"/>
  <c r="S51" i="70"/>
  <c r="R51" i="70"/>
  <c r="Q51" i="70"/>
  <c r="O51" i="70"/>
  <c r="N51" i="70"/>
  <c r="M51" i="70"/>
  <c r="AO47" i="70"/>
  <c r="AN47" i="70"/>
  <c r="AM47" i="70"/>
  <c r="AL47" i="70"/>
  <c r="AK47" i="70"/>
  <c r="AJ47" i="70"/>
  <c r="AI47" i="70"/>
  <c r="AF47" i="70"/>
  <c r="AC47" i="70"/>
  <c r="AB47" i="70"/>
  <c r="AA47" i="70"/>
  <c r="Z47" i="70"/>
  <c r="R47" i="70"/>
  <c r="Q47" i="70"/>
  <c r="P47" i="70"/>
  <c r="O47" i="70"/>
  <c r="N47" i="70"/>
  <c r="W42" i="70"/>
  <c r="V42" i="70"/>
  <c r="T42" i="70"/>
  <c r="AC41" i="70"/>
  <c r="AB41" i="70"/>
  <c r="AA41" i="70"/>
  <c r="Z41" i="70"/>
  <c r="AP39" i="70"/>
  <c r="AO39" i="70"/>
  <c r="AN39" i="70"/>
  <c r="AM39" i="70"/>
  <c r="AL39" i="70"/>
  <c r="AK39" i="70"/>
  <c r="AJ39" i="70"/>
  <c r="AI39" i="70"/>
  <c r="AH39" i="70"/>
  <c r="AG39" i="70"/>
  <c r="AF39" i="70"/>
  <c r="AE39" i="70"/>
  <c r="AD39" i="70"/>
  <c r="AC39" i="70"/>
  <c r="AB39" i="70"/>
  <c r="AA39" i="70"/>
  <c r="Z39" i="70"/>
  <c r="Y39" i="70"/>
  <c r="X39" i="70"/>
  <c r="W39" i="70"/>
  <c r="V39" i="70"/>
  <c r="U39" i="70"/>
  <c r="T39" i="70"/>
  <c r="S39" i="70"/>
  <c r="R39" i="70"/>
  <c r="Q39" i="70"/>
  <c r="P39" i="70"/>
  <c r="O39" i="70"/>
  <c r="N39" i="70"/>
  <c r="M39" i="70"/>
  <c r="L39" i="70"/>
  <c r="AP38" i="70"/>
  <c r="AO38" i="70"/>
  <c r="AN38" i="70"/>
  <c r="AM38" i="70"/>
  <c r="AL38" i="70"/>
  <c r="AK38" i="70"/>
  <c r="AJ38" i="70"/>
  <c r="AI38" i="70"/>
  <c r="AH38" i="70"/>
  <c r="AG38" i="70"/>
  <c r="AF38" i="70"/>
  <c r="AE38" i="70"/>
  <c r="AD38" i="70"/>
  <c r="AC38" i="70"/>
  <c r="AB38" i="70"/>
  <c r="AA38" i="70"/>
  <c r="Z38" i="70"/>
  <c r="Y38" i="70"/>
  <c r="X38" i="70"/>
  <c r="W38" i="70"/>
  <c r="V38" i="70"/>
  <c r="U38" i="70"/>
  <c r="T38" i="70"/>
  <c r="S38" i="70"/>
  <c r="R38" i="70"/>
  <c r="Q38" i="70"/>
  <c r="P38" i="70"/>
  <c r="O38" i="70"/>
  <c r="N38" i="70"/>
  <c r="M38" i="70"/>
  <c r="L38" i="70"/>
  <c r="AP33" i="70"/>
  <c r="AO33" i="70"/>
  <c r="AN33" i="70"/>
  <c r="AM33" i="70"/>
  <c r="AL33" i="70"/>
  <c r="AK33" i="70"/>
  <c r="AJ33" i="70"/>
  <c r="AI33" i="70"/>
  <c r="AH33" i="70"/>
  <c r="AG33" i="70"/>
  <c r="AF33" i="70"/>
  <c r="AE33" i="70"/>
  <c r="AD33" i="70"/>
  <c r="AC33" i="70"/>
  <c r="AB33" i="70"/>
  <c r="AA33" i="70"/>
  <c r="Z33" i="70"/>
  <c r="Y33" i="70"/>
  <c r="X33" i="70"/>
  <c r="W33" i="70"/>
  <c r="V33" i="70"/>
  <c r="U33" i="70"/>
  <c r="T33" i="70"/>
  <c r="S33" i="70"/>
  <c r="R33" i="70"/>
  <c r="Q33" i="70"/>
  <c r="P33" i="70"/>
  <c r="O33" i="70"/>
  <c r="N33" i="70"/>
  <c r="M33" i="70"/>
  <c r="L33" i="70"/>
  <c r="AP25" i="70"/>
  <c r="AO25" i="70"/>
  <c r="AN25" i="70"/>
  <c r="AM25" i="70"/>
  <c r="AL25" i="70"/>
  <c r="AK25" i="70"/>
  <c r="AJ25" i="70"/>
  <c r="AI25" i="70"/>
  <c r="AH25" i="70"/>
  <c r="AG25" i="70"/>
  <c r="AF25" i="70"/>
  <c r="AE25" i="70"/>
  <c r="AD25" i="70"/>
  <c r="AC25" i="70"/>
  <c r="AB25" i="70"/>
  <c r="AA25" i="70"/>
  <c r="Z25" i="70"/>
  <c r="Y25" i="70"/>
  <c r="X25" i="70"/>
  <c r="W25" i="70"/>
  <c r="V25" i="70"/>
  <c r="U25" i="70"/>
  <c r="T25" i="70"/>
  <c r="S25" i="70"/>
  <c r="R25" i="70"/>
  <c r="Q25" i="70"/>
  <c r="P25" i="70"/>
  <c r="O25" i="70"/>
  <c r="N25" i="70"/>
  <c r="M25" i="70"/>
  <c r="L25" i="70"/>
  <c r="AP17" i="70"/>
  <c r="AO17" i="70"/>
  <c r="AN17" i="70"/>
  <c r="AM17" i="70"/>
  <c r="AL17" i="70"/>
  <c r="AK17" i="70"/>
  <c r="AJ17" i="70"/>
  <c r="AI17" i="70"/>
  <c r="AH17" i="70"/>
  <c r="AG17" i="70"/>
  <c r="AF17" i="70"/>
  <c r="AE17" i="70"/>
  <c r="AD17" i="70"/>
  <c r="AC17" i="70"/>
  <c r="AB17" i="70"/>
  <c r="AA17" i="70"/>
  <c r="Z17" i="70"/>
  <c r="Y17" i="70"/>
  <c r="X17" i="70"/>
  <c r="W17" i="70"/>
  <c r="V17" i="70"/>
  <c r="U17" i="70"/>
  <c r="T17" i="70"/>
  <c r="S17" i="70"/>
  <c r="R17" i="70"/>
  <c r="Q17" i="70"/>
  <c r="P17" i="70"/>
  <c r="O17" i="70"/>
  <c r="N17" i="70"/>
  <c r="M17" i="70"/>
  <c r="L17" i="70"/>
  <c r="A5" i="102"/>
  <c r="A329" i="102"/>
  <c r="A293" i="102"/>
  <c r="A257" i="102"/>
  <c r="A221" i="102"/>
  <c r="A185" i="102"/>
  <c r="A149" i="102"/>
  <c r="A113" i="102"/>
  <c r="A77" i="102"/>
  <c r="A41" i="102"/>
  <c r="G1129" i="102"/>
  <c r="F1129" i="102"/>
  <c r="C1129" i="102"/>
  <c r="B1129" i="102"/>
  <c r="E1128" i="102"/>
  <c r="D1128" i="102"/>
  <c r="A1128" i="102"/>
  <c r="E1127" i="102"/>
  <c r="D1127" i="102"/>
  <c r="A1127" i="102"/>
  <c r="E1126" i="102"/>
  <c r="D1126" i="102"/>
  <c r="A1126" i="102"/>
  <c r="E1125" i="102"/>
  <c r="D1125" i="102"/>
  <c r="A1125" i="102"/>
  <c r="E1124" i="102"/>
  <c r="D1124" i="102"/>
  <c r="A1124" i="102"/>
  <c r="E1123" i="102"/>
  <c r="D1123" i="102"/>
  <c r="A1123" i="102"/>
  <c r="E1122" i="102"/>
  <c r="D1122" i="102"/>
  <c r="A1122" i="102"/>
  <c r="E1121" i="102"/>
  <c r="D1121" i="102"/>
  <c r="A1121" i="102"/>
  <c r="E1120" i="102"/>
  <c r="D1120" i="102"/>
  <c r="A1120" i="102"/>
  <c r="E1119" i="102"/>
  <c r="D1119" i="102"/>
  <c r="A1119" i="102"/>
  <c r="E1118" i="102"/>
  <c r="D1118" i="102"/>
  <c r="A1118" i="102"/>
  <c r="E1117" i="102"/>
  <c r="D1117" i="102"/>
  <c r="A1117" i="102"/>
  <c r="E1116" i="102"/>
  <c r="D1116" i="102"/>
  <c r="A1116" i="102"/>
  <c r="E1115" i="102"/>
  <c r="D1115" i="102"/>
  <c r="A1115" i="102"/>
  <c r="A1114" i="102"/>
  <c r="E1113" i="102"/>
  <c r="D1113" i="102"/>
  <c r="A1113" i="102"/>
  <c r="E1112" i="102"/>
  <c r="D1112" i="102"/>
  <c r="A1112" i="102"/>
  <c r="E1111" i="102"/>
  <c r="D1111" i="102"/>
  <c r="A1111" i="102"/>
  <c r="E1110" i="102"/>
  <c r="D1110" i="102"/>
  <c r="A1110" i="102"/>
  <c r="E1109" i="102"/>
  <c r="D1109" i="102"/>
  <c r="A1109" i="102"/>
  <c r="E1108" i="102"/>
  <c r="D1108" i="102"/>
  <c r="A1108" i="102"/>
  <c r="E1107" i="102"/>
  <c r="D1107" i="102"/>
  <c r="A1107" i="102"/>
  <c r="E1106" i="102"/>
  <c r="E1129" i="102" s="1"/>
  <c r="D1106" i="102"/>
  <c r="D1129" i="102" s="1"/>
  <c r="A1106" i="102"/>
  <c r="E1105" i="102"/>
  <c r="D1105" i="102"/>
  <c r="G1094" i="102"/>
  <c r="F1094" i="102"/>
  <c r="C1094" i="102"/>
  <c r="B1094" i="102"/>
  <c r="E1093" i="102"/>
  <c r="D1093" i="102"/>
  <c r="A1093" i="102"/>
  <c r="E1092" i="102"/>
  <c r="D1092" i="102"/>
  <c r="A1092" i="102"/>
  <c r="E1091" i="102"/>
  <c r="D1091" i="102"/>
  <c r="A1091" i="102"/>
  <c r="E1090" i="102"/>
  <c r="D1090" i="102"/>
  <c r="A1090" i="102"/>
  <c r="E1089" i="102"/>
  <c r="D1089" i="102"/>
  <c r="A1089" i="102"/>
  <c r="E1088" i="102"/>
  <c r="D1088" i="102"/>
  <c r="A1088" i="102"/>
  <c r="E1087" i="102"/>
  <c r="D1087" i="102"/>
  <c r="A1087" i="102"/>
  <c r="E1086" i="102"/>
  <c r="D1086" i="102"/>
  <c r="A1086" i="102"/>
  <c r="E1085" i="102"/>
  <c r="D1085" i="102"/>
  <c r="A1085" i="102"/>
  <c r="E1084" i="102"/>
  <c r="D1084" i="102"/>
  <c r="A1084" i="102"/>
  <c r="E1083" i="102"/>
  <c r="D1083" i="102"/>
  <c r="A1083" i="102"/>
  <c r="E1082" i="102"/>
  <c r="D1082" i="102"/>
  <c r="A1082" i="102"/>
  <c r="E1081" i="102"/>
  <c r="D1081" i="102"/>
  <c r="D1094" i="102" s="1"/>
  <c r="A1081" i="102"/>
  <c r="E1080" i="102"/>
  <c r="D1080" i="102"/>
  <c r="A1080" i="102"/>
  <c r="A1079" i="102"/>
  <c r="E1078" i="102"/>
  <c r="D1078" i="102"/>
  <c r="A1078" i="102"/>
  <c r="E1077" i="102"/>
  <c r="D1077" i="102"/>
  <c r="A1077" i="102"/>
  <c r="E1076" i="102"/>
  <c r="D1076" i="102"/>
  <c r="A1076" i="102"/>
  <c r="E1075" i="102"/>
  <c r="D1075" i="102"/>
  <c r="A1075" i="102"/>
  <c r="E1074" i="102"/>
  <c r="D1074" i="102"/>
  <c r="A1074" i="102"/>
  <c r="E1073" i="102"/>
  <c r="D1073" i="102"/>
  <c r="A1073" i="102"/>
  <c r="E1072" i="102"/>
  <c r="E1094" i="102" s="1"/>
  <c r="D1072" i="102"/>
  <c r="A1072" i="102"/>
  <c r="E1071" i="102"/>
  <c r="D1071" i="102"/>
  <c r="A1071" i="102"/>
  <c r="E1070" i="102"/>
  <c r="D1070" i="102"/>
  <c r="G1059" i="102"/>
  <c r="F1059" i="102"/>
  <c r="D1059" i="102"/>
  <c r="C1059" i="102"/>
  <c r="B1059" i="102"/>
  <c r="E1058" i="102"/>
  <c r="D1058" i="102"/>
  <c r="A1058" i="102"/>
  <c r="E1057" i="102"/>
  <c r="D1057" i="102"/>
  <c r="A1057" i="102"/>
  <c r="E1056" i="102"/>
  <c r="D1056" i="102"/>
  <c r="A1056" i="102"/>
  <c r="E1055" i="102"/>
  <c r="D1055" i="102"/>
  <c r="A1055" i="102"/>
  <c r="E1054" i="102"/>
  <c r="D1054" i="102"/>
  <c r="A1054" i="102"/>
  <c r="E1053" i="102"/>
  <c r="D1053" i="102"/>
  <c r="A1053" i="102"/>
  <c r="E1052" i="102"/>
  <c r="D1052" i="102"/>
  <c r="A1052" i="102"/>
  <c r="E1051" i="102"/>
  <c r="D1051" i="102"/>
  <c r="A1051" i="102"/>
  <c r="E1050" i="102"/>
  <c r="D1050" i="102"/>
  <c r="A1050" i="102"/>
  <c r="E1049" i="102"/>
  <c r="D1049" i="102"/>
  <c r="A1049" i="102"/>
  <c r="E1048" i="102"/>
  <c r="D1048" i="102"/>
  <c r="A1048" i="102"/>
  <c r="E1047" i="102"/>
  <c r="E1059" i="102" s="1"/>
  <c r="D1047" i="102"/>
  <c r="E1046" i="102"/>
  <c r="D1046" i="102"/>
  <c r="A1046" i="102"/>
  <c r="E1045" i="102"/>
  <c r="D1045" i="102"/>
  <c r="A1045" i="102"/>
  <c r="A1044" i="102"/>
  <c r="E1043" i="102"/>
  <c r="D1043" i="102"/>
  <c r="A1043" i="102"/>
  <c r="E1042" i="102"/>
  <c r="D1042" i="102"/>
  <c r="A1042" i="102"/>
  <c r="E1041" i="102"/>
  <c r="D1041" i="102"/>
  <c r="A1041" i="102"/>
  <c r="E1040" i="102"/>
  <c r="D1040" i="102"/>
  <c r="A1040" i="102"/>
  <c r="E1039" i="102"/>
  <c r="D1039" i="102"/>
  <c r="A1039" i="102"/>
  <c r="E1038" i="102"/>
  <c r="D1038" i="102"/>
  <c r="A1038" i="102"/>
  <c r="E1037" i="102"/>
  <c r="D1037" i="102"/>
  <c r="A1037" i="102"/>
  <c r="E1036" i="102"/>
  <c r="D1036" i="102"/>
  <c r="A1036" i="102"/>
  <c r="E1035" i="102"/>
  <c r="D1035" i="102"/>
  <c r="G1024" i="102"/>
  <c r="F1024" i="102"/>
  <c r="C1024" i="102"/>
  <c r="B1024" i="102"/>
  <c r="E1023" i="102"/>
  <c r="D1023" i="102"/>
  <c r="A1023" i="102"/>
  <c r="E1022" i="102"/>
  <c r="D1022" i="102"/>
  <c r="A1022" i="102"/>
  <c r="E1021" i="102"/>
  <c r="D1021" i="102"/>
  <c r="A1021" i="102"/>
  <c r="E1020" i="102"/>
  <c r="D1020" i="102"/>
  <c r="A1020" i="102"/>
  <c r="E1019" i="102"/>
  <c r="D1019" i="102"/>
  <c r="A1019" i="102"/>
  <c r="E1018" i="102"/>
  <c r="D1018" i="102"/>
  <c r="A1018" i="102"/>
  <c r="E1017" i="102"/>
  <c r="D1017" i="102"/>
  <c r="A1017" i="102"/>
  <c r="E1016" i="102"/>
  <c r="D1016" i="102"/>
  <c r="A1016" i="102"/>
  <c r="E1015" i="102"/>
  <c r="D1015" i="102"/>
  <c r="A1015" i="102"/>
  <c r="E1014" i="102"/>
  <c r="D1014" i="102"/>
  <c r="A1014" i="102"/>
  <c r="E1013" i="102"/>
  <c r="D1013" i="102"/>
  <c r="A1013" i="102"/>
  <c r="E1012" i="102"/>
  <c r="D1012" i="102"/>
  <c r="A1012" i="102"/>
  <c r="E1011" i="102"/>
  <c r="D1011" i="102"/>
  <c r="A1011" i="102"/>
  <c r="A1047" i="102" s="1"/>
  <c r="E1010" i="102"/>
  <c r="D1010" i="102"/>
  <c r="A1010" i="102"/>
  <c r="A1009" i="102"/>
  <c r="E1008" i="102"/>
  <c r="D1008" i="102"/>
  <c r="A1008" i="102"/>
  <c r="E1007" i="102"/>
  <c r="D1007" i="102"/>
  <c r="A1007" i="102"/>
  <c r="E1006" i="102"/>
  <c r="D1006" i="102"/>
  <c r="A1006" i="102"/>
  <c r="E1005" i="102"/>
  <c r="D1005" i="102"/>
  <c r="A1005" i="102"/>
  <c r="E1004" i="102"/>
  <c r="D1004" i="102"/>
  <c r="A1004" i="102"/>
  <c r="E1003" i="102"/>
  <c r="D1003" i="102"/>
  <c r="A1003" i="102"/>
  <c r="E1002" i="102"/>
  <c r="D1002" i="102"/>
  <c r="A1002" i="102"/>
  <c r="E1001" i="102"/>
  <c r="E1024" i="102" s="1"/>
  <c r="D1001" i="102"/>
  <c r="D1024" i="102" s="1"/>
  <c r="A1001" i="102"/>
  <c r="E1000" i="102"/>
  <c r="D1000" i="102"/>
  <c r="G989" i="102"/>
  <c r="F989" i="102"/>
  <c r="C989" i="102"/>
  <c r="B989" i="102"/>
  <c r="E988" i="102"/>
  <c r="D988" i="102"/>
  <c r="A988" i="102"/>
  <c r="E987" i="102"/>
  <c r="D987" i="102"/>
  <c r="A987" i="102"/>
  <c r="E986" i="102"/>
  <c r="D986" i="102"/>
  <c r="A986" i="102"/>
  <c r="E985" i="102"/>
  <c r="D985" i="102"/>
  <c r="A985" i="102"/>
  <c r="E984" i="102"/>
  <c r="D984" i="102"/>
  <c r="A984" i="102"/>
  <c r="E983" i="102"/>
  <c r="D983" i="102"/>
  <c r="A983" i="102"/>
  <c r="E982" i="102"/>
  <c r="D982" i="102"/>
  <c r="A982" i="102"/>
  <c r="E981" i="102"/>
  <c r="D981" i="102"/>
  <c r="A981" i="102"/>
  <c r="E980" i="102"/>
  <c r="D980" i="102"/>
  <c r="A980" i="102"/>
  <c r="E979" i="102"/>
  <c r="D979" i="102"/>
  <c r="A979" i="102"/>
  <c r="E978" i="102"/>
  <c r="D978" i="102"/>
  <c r="A978" i="102"/>
  <c r="E977" i="102"/>
  <c r="D977" i="102"/>
  <c r="A977" i="102"/>
  <c r="E976" i="102"/>
  <c r="D976" i="102"/>
  <c r="D989" i="102" s="1"/>
  <c r="A976" i="102"/>
  <c r="E975" i="102"/>
  <c r="D975" i="102"/>
  <c r="A975" i="102"/>
  <c r="A974" i="102"/>
  <c r="E973" i="102"/>
  <c r="D973" i="102"/>
  <c r="A973" i="102"/>
  <c r="E972" i="102"/>
  <c r="D972" i="102"/>
  <c r="A972" i="102"/>
  <c r="E971" i="102"/>
  <c r="D971" i="102"/>
  <c r="A971" i="102"/>
  <c r="E970" i="102"/>
  <c r="D970" i="102"/>
  <c r="A970" i="102"/>
  <c r="E969" i="102"/>
  <c r="D969" i="102"/>
  <c r="A969" i="102"/>
  <c r="E968" i="102"/>
  <c r="D968" i="102"/>
  <c r="A968" i="102"/>
  <c r="E967" i="102"/>
  <c r="E989" i="102" s="1"/>
  <c r="D967" i="102"/>
  <c r="A967" i="102"/>
  <c r="E966" i="102"/>
  <c r="D966" i="102"/>
  <c r="A966" i="102"/>
  <c r="E965" i="102"/>
  <c r="D965" i="102"/>
  <c r="G954" i="102"/>
  <c r="F954" i="102"/>
  <c r="D954" i="102"/>
  <c r="C954" i="102"/>
  <c r="B954" i="102"/>
  <c r="E953" i="102"/>
  <c r="D953" i="102"/>
  <c r="A953" i="102"/>
  <c r="E952" i="102"/>
  <c r="D952" i="102"/>
  <c r="A952" i="102"/>
  <c r="E951" i="102"/>
  <c r="D951" i="102"/>
  <c r="A951" i="102"/>
  <c r="E950" i="102"/>
  <c r="D950" i="102"/>
  <c r="A950" i="102"/>
  <c r="E949" i="102"/>
  <c r="D949" i="102"/>
  <c r="A949" i="102"/>
  <c r="E948" i="102"/>
  <c r="D948" i="102"/>
  <c r="A948" i="102"/>
  <c r="E947" i="102"/>
  <c r="D947" i="102"/>
  <c r="A947" i="102"/>
  <c r="E946" i="102"/>
  <c r="D946" i="102"/>
  <c r="A946" i="102"/>
  <c r="E945" i="102"/>
  <c r="D945" i="102"/>
  <c r="A945" i="102"/>
  <c r="E944" i="102"/>
  <c r="D944" i="102"/>
  <c r="A944" i="102"/>
  <c r="E943" i="102"/>
  <c r="D943" i="102"/>
  <c r="A943" i="102"/>
  <c r="E942" i="102"/>
  <c r="E954" i="102" s="1"/>
  <c r="D942" i="102"/>
  <c r="E941" i="102"/>
  <c r="D941" i="102"/>
  <c r="A941" i="102"/>
  <c r="E940" i="102"/>
  <c r="D940" i="102"/>
  <c r="A940" i="102"/>
  <c r="A939" i="102"/>
  <c r="E938" i="102"/>
  <c r="D938" i="102"/>
  <c r="A938" i="102"/>
  <c r="E937" i="102"/>
  <c r="D937" i="102"/>
  <c r="A937" i="102"/>
  <c r="E936" i="102"/>
  <c r="D936" i="102"/>
  <c r="A936" i="102"/>
  <c r="E935" i="102"/>
  <c r="D935" i="102"/>
  <c r="A935" i="102"/>
  <c r="E934" i="102"/>
  <c r="D934" i="102"/>
  <c r="A934" i="102"/>
  <c r="E933" i="102"/>
  <c r="D933" i="102"/>
  <c r="A933" i="102"/>
  <c r="E932" i="102"/>
  <c r="D932" i="102"/>
  <c r="A932" i="102"/>
  <c r="E931" i="102"/>
  <c r="D931" i="102"/>
  <c r="A931" i="102"/>
  <c r="E930" i="102"/>
  <c r="D930" i="102"/>
  <c r="G919" i="102"/>
  <c r="F919" i="102"/>
  <c r="C919" i="102"/>
  <c r="B919" i="102"/>
  <c r="E918" i="102"/>
  <c r="D918" i="102"/>
  <c r="A918" i="102"/>
  <c r="E917" i="102"/>
  <c r="D917" i="102"/>
  <c r="A917" i="102"/>
  <c r="E916" i="102"/>
  <c r="D916" i="102"/>
  <c r="A916" i="102"/>
  <c r="E915" i="102"/>
  <c r="D915" i="102"/>
  <c r="A915" i="102"/>
  <c r="E914" i="102"/>
  <c r="D914" i="102"/>
  <c r="A914" i="102"/>
  <c r="E913" i="102"/>
  <c r="D913" i="102"/>
  <c r="A913" i="102"/>
  <c r="E912" i="102"/>
  <c r="D912" i="102"/>
  <c r="A912" i="102"/>
  <c r="E911" i="102"/>
  <c r="D911" i="102"/>
  <c r="A911" i="102"/>
  <c r="E910" i="102"/>
  <c r="D910" i="102"/>
  <c r="A910" i="102"/>
  <c r="E909" i="102"/>
  <c r="D909" i="102"/>
  <c r="A909" i="102"/>
  <c r="E908" i="102"/>
  <c r="D908" i="102"/>
  <c r="A908" i="102"/>
  <c r="E907" i="102"/>
  <c r="D907" i="102"/>
  <c r="A907" i="102"/>
  <c r="E906" i="102"/>
  <c r="D906" i="102"/>
  <c r="A906" i="102"/>
  <c r="A942" i="102" s="1"/>
  <c r="E905" i="102"/>
  <c r="D905" i="102"/>
  <c r="A905" i="102"/>
  <c r="A904" i="102"/>
  <c r="E903" i="102"/>
  <c r="D903" i="102"/>
  <c r="A903" i="102"/>
  <c r="E902" i="102"/>
  <c r="D902" i="102"/>
  <c r="A902" i="102"/>
  <c r="E901" i="102"/>
  <c r="D901" i="102"/>
  <c r="A901" i="102"/>
  <c r="E900" i="102"/>
  <c r="D900" i="102"/>
  <c r="A900" i="102"/>
  <c r="E899" i="102"/>
  <c r="D899" i="102"/>
  <c r="A899" i="102"/>
  <c r="E898" i="102"/>
  <c r="D898" i="102"/>
  <c r="A898" i="102"/>
  <c r="E897" i="102"/>
  <c r="D897" i="102"/>
  <c r="A897" i="102"/>
  <c r="E896" i="102"/>
  <c r="E919" i="102" s="1"/>
  <c r="D896" i="102"/>
  <c r="D919" i="102" s="1"/>
  <c r="A896" i="102"/>
  <c r="E895" i="102"/>
  <c r="D895" i="102"/>
  <c r="G884" i="102"/>
  <c r="F884" i="102"/>
  <c r="C884" i="102"/>
  <c r="B884" i="102"/>
  <c r="E883" i="102"/>
  <c r="D883" i="102"/>
  <c r="A883" i="102"/>
  <c r="E882" i="102"/>
  <c r="D882" i="102"/>
  <c r="A882" i="102"/>
  <c r="E881" i="102"/>
  <c r="D881" i="102"/>
  <c r="A881" i="102"/>
  <c r="E880" i="102"/>
  <c r="D880" i="102"/>
  <c r="A880" i="102"/>
  <c r="E879" i="102"/>
  <c r="D879" i="102"/>
  <c r="A879" i="102"/>
  <c r="E878" i="102"/>
  <c r="D878" i="102"/>
  <c r="A878" i="102"/>
  <c r="E877" i="102"/>
  <c r="D877" i="102"/>
  <c r="A877" i="102"/>
  <c r="E876" i="102"/>
  <c r="D876" i="102"/>
  <c r="A876" i="102"/>
  <c r="E875" i="102"/>
  <c r="D875" i="102"/>
  <c r="A875" i="102"/>
  <c r="E874" i="102"/>
  <c r="D874" i="102"/>
  <c r="A874" i="102"/>
  <c r="E873" i="102"/>
  <c r="D873" i="102"/>
  <c r="A873" i="102"/>
  <c r="E872" i="102"/>
  <c r="D872" i="102"/>
  <c r="A872" i="102"/>
  <c r="E871" i="102"/>
  <c r="D871" i="102"/>
  <c r="D884" i="102" s="1"/>
  <c r="A871" i="102"/>
  <c r="E870" i="102"/>
  <c r="D870" i="102"/>
  <c r="A870" i="102"/>
  <c r="A869" i="102"/>
  <c r="E868" i="102"/>
  <c r="D868" i="102"/>
  <c r="A868" i="102"/>
  <c r="E867" i="102"/>
  <c r="D867" i="102"/>
  <c r="A867" i="102"/>
  <c r="E866" i="102"/>
  <c r="D866" i="102"/>
  <c r="A866" i="102"/>
  <c r="E865" i="102"/>
  <c r="D865" i="102"/>
  <c r="A865" i="102"/>
  <c r="E864" i="102"/>
  <c r="D864" i="102"/>
  <c r="A864" i="102"/>
  <c r="E863" i="102"/>
  <c r="D863" i="102"/>
  <c r="A863" i="102"/>
  <c r="E862" i="102"/>
  <c r="E884" i="102" s="1"/>
  <c r="D862" i="102"/>
  <c r="A862" i="102"/>
  <c r="E861" i="102"/>
  <c r="D861" i="102"/>
  <c r="A861" i="102"/>
  <c r="E860" i="102"/>
  <c r="D860" i="102"/>
  <c r="G849" i="102"/>
  <c r="F849" i="102"/>
  <c r="D849" i="102"/>
  <c r="C849" i="102"/>
  <c r="B849" i="102"/>
  <c r="E848" i="102"/>
  <c r="D848" i="102"/>
  <c r="A848" i="102"/>
  <c r="E847" i="102"/>
  <c r="D847" i="102"/>
  <c r="A847" i="102"/>
  <c r="E846" i="102"/>
  <c r="D846" i="102"/>
  <c r="A846" i="102"/>
  <c r="E845" i="102"/>
  <c r="D845" i="102"/>
  <c r="A845" i="102"/>
  <c r="E844" i="102"/>
  <c r="D844" i="102"/>
  <c r="A844" i="102"/>
  <c r="E843" i="102"/>
  <c r="D843" i="102"/>
  <c r="A843" i="102"/>
  <c r="E842" i="102"/>
  <c r="D842" i="102"/>
  <c r="A842" i="102"/>
  <c r="E841" i="102"/>
  <c r="D841" i="102"/>
  <c r="A841" i="102"/>
  <c r="E840" i="102"/>
  <c r="D840" i="102"/>
  <c r="A840" i="102"/>
  <c r="E839" i="102"/>
  <c r="D839" i="102"/>
  <c r="A839" i="102"/>
  <c r="E838" i="102"/>
  <c r="D838" i="102"/>
  <c r="A838" i="102"/>
  <c r="E837" i="102"/>
  <c r="E849" i="102" s="1"/>
  <c r="D837" i="102"/>
  <c r="E836" i="102"/>
  <c r="D836" i="102"/>
  <c r="A836" i="102"/>
  <c r="E835" i="102"/>
  <c r="D835" i="102"/>
  <c r="A835" i="102"/>
  <c r="A834" i="102"/>
  <c r="E833" i="102"/>
  <c r="D833" i="102"/>
  <c r="A833" i="102"/>
  <c r="E832" i="102"/>
  <c r="D832" i="102"/>
  <c r="A832" i="102"/>
  <c r="E831" i="102"/>
  <c r="D831" i="102"/>
  <c r="A831" i="102"/>
  <c r="E830" i="102"/>
  <c r="D830" i="102"/>
  <c r="A830" i="102"/>
  <c r="E829" i="102"/>
  <c r="D829" i="102"/>
  <c r="A829" i="102"/>
  <c r="E828" i="102"/>
  <c r="D828" i="102"/>
  <c r="A828" i="102"/>
  <c r="E827" i="102"/>
  <c r="D827" i="102"/>
  <c r="A827" i="102"/>
  <c r="E826" i="102"/>
  <c r="D826" i="102"/>
  <c r="A826" i="102"/>
  <c r="E825" i="102"/>
  <c r="D825" i="102"/>
  <c r="G814" i="102"/>
  <c r="F814" i="102"/>
  <c r="C814" i="102"/>
  <c r="B814" i="102"/>
  <c r="E813" i="102"/>
  <c r="D813" i="102"/>
  <c r="A813" i="102"/>
  <c r="E812" i="102"/>
  <c r="D812" i="102"/>
  <c r="A812" i="102"/>
  <c r="E811" i="102"/>
  <c r="D811" i="102"/>
  <c r="A811" i="102"/>
  <c r="E810" i="102"/>
  <c r="D810" i="102"/>
  <c r="A810" i="102"/>
  <c r="E809" i="102"/>
  <c r="D809" i="102"/>
  <c r="A809" i="102"/>
  <c r="E808" i="102"/>
  <c r="D808" i="102"/>
  <c r="A808" i="102"/>
  <c r="E807" i="102"/>
  <c r="D807" i="102"/>
  <c r="A807" i="102"/>
  <c r="E806" i="102"/>
  <c r="D806" i="102"/>
  <c r="A806" i="102"/>
  <c r="E805" i="102"/>
  <c r="D805" i="102"/>
  <c r="A805" i="102"/>
  <c r="E804" i="102"/>
  <c r="D804" i="102"/>
  <c r="A804" i="102"/>
  <c r="E803" i="102"/>
  <c r="D803" i="102"/>
  <c r="A803" i="102"/>
  <c r="E802" i="102"/>
  <c r="D802" i="102"/>
  <c r="A802" i="102"/>
  <c r="E801" i="102"/>
  <c r="D801" i="102"/>
  <c r="A801" i="102"/>
  <c r="A837" i="102" s="1"/>
  <c r="E800" i="102"/>
  <c r="D800" i="102"/>
  <c r="A800" i="102"/>
  <c r="A799" i="102"/>
  <c r="E798" i="102"/>
  <c r="D798" i="102"/>
  <c r="A798" i="102"/>
  <c r="E797" i="102"/>
  <c r="D797" i="102"/>
  <c r="A797" i="102"/>
  <c r="E796" i="102"/>
  <c r="D796" i="102"/>
  <c r="A796" i="102"/>
  <c r="E795" i="102"/>
  <c r="D795" i="102"/>
  <c r="A795" i="102"/>
  <c r="E794" i="102"/>
  <c r="D794" i="102"/>
  <c r="A794" i="102"/>
  <c r="E793" i="102"/>
  <c r="D793" i="102"/>
  <c r="A793" i="102"/>
  <c r="E792" i="102"/>
  <c r="D792" i="102"/>
  <c r="A792" i="102"/>
  <c r="E791" i="102"/>
  <c r="E814" i="102" s="1"/>
  <c r="D791" i="102"/>
  <c r="D814" i="102" s="1"/>
  <c r="A791" i="102"/>
  <c r="E790" i="102"/>
  <c r="D790" i="102"/>
  <c r="G779" i="102"/>
  <c r="F779" i="102"/>
  <c r="C779" i="102"/>
  <c r="B779" i="102"/>
  <c r="E778" i="102"/>
  <c r="D778" i="102"/>
  <c r="A778" i="102"/>
  <c r="E777" i="102"/>
  <c r="D777" i="102"/>
  <c r="A777" i="102"/>
  <c r="E776" i="102"/>
  <c r="D776" i="102"/>
  <c r="A776" i="102"/>
  <c r="E775" i="102"/>
  <c r="D775" i="102"/>
  <c r="A775" i="102"/>
  <c r="E774" i="102"/>
  <c r="D774" i="102"/>
  <c r="A774" i="102"/>
  <c r="E773" i="102"/>
  <c r="D773" i="102"/>
  <c r="A773" i="102"/>
  <c r="E772" i="102"/>
  <c r="D772" i="102"/>
  <c r="A772" i="102"/>
  <c r="E771" i="102"/>
  <c r="D771" i="102"/>
  <c r="A771" i="102"/>
  <c r="E770" i="102"/>
  <c r="D770" i="102"/>
  <c r="A770" i="102"/>
  <c r="E769" i="102"/>
  <c r="D769" i="102"/>
  <c r="A769" i="102"/>
  <c r="E768" i="102"/>
  <c r="D768" i="102"/>
  <c r="A768" i="102"/>
  <c r="E767" i="102"/>
  <c r="D767" i="102"/>
  <c r="A767" i="102"/>
  <c r="E766" i="102"/>
  <c r="D766" i="102"/>
  <c r="D779" i="102" s="1"/>
  <c r="A766" i="102"/>
  <c r="E765" i="102"/>
  <c r="D765" i="102"/>
  <c r="A765" i="102"/>
  <c r="A764" i="102"/>
  <c r="E763" i="102"/>
  <c r="D763" i="102"/>
  <c r="A763" i="102"/>
  <c r="E762" i="102"/>
  <c r="D762" i="102"/>
  <c r="A762" i="102"/>
  <c r="E761" i="102"/>
  <c r="D761" i="102"/>
  <c r="A761" i="102"/>
  <c r="E760" i="102"/>
  <c r="D760" i="102"/>
  <c r="A760" i="102"/>
  <c r="E759" i="102"/>
  <c r="D759" i="102"/>
  <c r="A759" i="102"/>
  <c r="E758" i="102"/>
  <c r="D758" i="102"/>
  <c r="A758" i="102"/>
  <c r="E757" i="102"/>
  <c r="E779" i="102" s="1"/>
  <c r="D757" i="102"/>
  <c r="A757" i="102"/>
  <c r="E756" i="102"/>
  <c r="D756" i="102"/>
  <c r="A756" i="102"/>
  <c r="E755" i="102"/>
  <c r="D755" i="102"/>
  <c r="G744" i="102"/>
  <c r="F744" i="102"/>
  <c r="D744" i="102"/>
  <c r="C744" i="102"/>
  <c r="B744" i="102"/>
  <c r="E743" i="102"/>
  <c r="D743" i="102"/>
  <c r="A743" i="102"/>
  <c r="E742" i="102"/>
  <c r="D742" i="102"/>
  <c r="A742" i="102"/>
  <c r="E741" i="102"/>
  <c r="D741" i="102"/>
  <c r="A741" i="102"/>
  <c r="E740" i="102"/>
  <c r="D740" i="102"/>
  <c r="A740" i="102"/>
  <c r="E739" i="102"/>
  <c r="D739" i="102"/>
  <c r="A739" i="102"/>
  <c r="E738" i="102"/>
  <c r="D738" i="102"/>
  <c r="A738" i="102"/>
  <c r="E737" i="102"/>
  <c r="D737" i="102"/>
  <c r="A737" i="102"/>
  <c r="E736" i="102"/>
  <c r="D736" i="102"/>
  <c r="A736" i="102"/>
  <c r="E735" i="102"/>
  <c r="D735" i="102"/>
  <c r="A735" i="102"/>
  <c r="E734" i="102"/>
  <c r="D734" i="102"/>
  <c r="A734" i="102"/>
  <c r="E733" i="102"/>
  <c r="D733" i="102"/>
  <c r="A733" i="102"/>
  <c r="E732" i="102"/>
  <c r="E744" i="102" s="1"/>
  <c r="D732" i="102"/>
  <c r="E731" i="102"/>
  <c r="D731" i="102"/>
  <c r="A731" i="102"/>
  <c r="E730" i="102"/>
  <c r="D730" i="102"/>
  <c r="A730" i="102"/>
  <c r="A729" i="102"/>
  <c r="E728" i="102"/>
  <c r="D728" i="102"/>
  <c r="A728" i="102"/>
  <c r="E727" i="102"/>
  <c r="D727" i="102"/>
  <c r="A727" i="102"/>
  <c r="E726" i="102"/>
  <c r="D726" i="102"/>
  <c r="A726" i="102"/>
  <c r="E725" i="102"/>
  <c r="D725" i="102"/>
  <c r="A725" i="102"/>
  <c r="E724" i="102"/>
  <c r="D724" i="102"/>
  <c r="A724" i="102"/>
  <c r="E723" i="102"/>
  <c r="D723" i="102"/>
  <c r="A723" i="102"/>
  <c r="E722" i="102"/>
  <c r="D722" i="102"/>
  <c r="A722" i="102"/>
  <c r="E721" i="102"/>
  <c r="D721" i="102"/>
  <c r="A721" i="102"/>
  <c r="E720" i="102"/>
  <c r="D720" i="102"/>
  <c r="G709" i="102"/>
  <c r="F709" i="102"/>
  <c r="C709" i="102"/>
  <c r="B709" i="102"/>
  <c r="E708" i="102"/>
  <c r="D708" i="102"/>
  <c r="A708" i="102"/>
  <c r="E707" i="102"/>
  <c r="D707" i="102"/>
  <c r="A707" i="102"/>
  <c r="E706" i="102"/>
  <c r="D706" i="102"/>
  <c r="A706" i="102"/>
  <c r="E705" i="102"/>
  <c r="D705" i="102"/>
  <c r="A705" i="102"/>
  <c r="E704" i="102"/>
  <c r="D704" i="102"/>
  <c r="A704" i="102"/>
  <c r="E703" i="102"/>
  <c r="D703" i="102"/>
  <c r="A703" i="102"/>
  <c r="E702" i="102"/>
  <c r="D702" i="102"/>
  <c r="A702" i="102"/>
  <c r="E701" i="102"/>
  <c r="D701" i="102"/>
  <c r="A701" i="102"/>
  <c r="E700" i="102"/>
  <c r="D700" i="102"/>
  <c r="A700" i="102"/>
  <c r="E699" i="102"/>
  <c r="D699" i="102"/>
  <c r="A699" i="102"/>
  <c r="E698" i="102"/>
  <c r="D698" i="102"/>
  <c r="A698" i="102"/>
  <c r="E697" i="102"/>
  <c r="D697" i="102"/>
  <c r="A697" i="102"/>
  <c r="E696" i="102"/>
  <c r="D696" i="102"/>
  <c r="A696" i="102"/>
  <c r="A732" i="102" s="1"/>
  <c r="E695" i="102"/>
  <c r="D695" i="102"/>
  <c r="A695" i="102"/>
  <c r="A694" i="102"/>
  <c r="E693" i="102"/>
  <c r="D693" i="102"/>
  <c r="A693" i="102"/>
  <c r="E692" i="102"/>
  <c r="D692" i="102"/>
  <c r="A692" i="102"/>
  <c r="E691" i="102"/>
  <c r="D691" i="102"/>
  <c r="A691" i="102"/>
  <c r="E690" i="102"/>
  <c r="D690" i="102"/>
  <c r="A690" i="102"/>
  <c r="E689" i="102"/>
  <c r="D689" i="102"/>
  <c r="A689" i="102"/>
  <c r="E688" i="102"/>
  <c r="D688" i="102"/>
  <c r="A688" i="102"/>
  <c r="E687" i="102"/>
  <c r="D687" i="102"/>
  <c r="A687" i="102"/>
  <c r="E686" i="102"/>
  <c r="E709" i="102" s="1"/>
  <c r="D686" i="102"/>
  <c r="D709" i="102" s="1"/>
  <c r="A686" i="102"/>
  <c r="E685" i="102"/>
  <c r="D685" i="102"/>
  <c r="G674" i="102"/>
  <c r="F674" i="102"/>
  <c r="C674" i="102"/>
  <c r="B674" i="102"/>
  <c r="E673" i="102"/>
  <c r="D673" i="102"/>
  <c r="A673" i="102"/>
  <c r="E672" i="102"/>
  <c r="D672" i="102"/>
  <c r="A672" i="102"/>
  <c r="E671" i="102"/>
  <c r="D671" i="102"/>
  <c r="A671" i="102"/>
  <c r="E670" i="102"/>
  <c r="D670" i="102"/>
  <c r="A670" i="102"/>
  <c r="E669" i="102"/>
  <c r="D669" i="102"/>
  <c r="A669" i="102"/>
  <c r="E668" i="102"/>
  <c r="D668" i="102"/>
  <c r="A668" i="102"/>
  <c r="E667" i="102"/>
  <c r="D667" i="102"/>
  <c r="A667" i="102"/>
  <c r="E666" i="102"/>
  <c r="D666" i="102"/>
  <c r="A666" i="102"/>
  <c r="E665" i="102"/>
  <c r="D665" i="102"/>
  <c r="A665" i="102"/>
  <c r="E664" i="102"/>
  <c r="D664" i="102"/>
  <c r="A664" i="102"/>
  <c r="E663" i="102"/>
  <c r="D663" i="102"/>
  <c r="A663" i="102"/>
  <c r="E662" i="102"/>
  <c r="D662" i="102"/>
  <c r="A662" i="102"/>
  <c r="E661" i="102"/>
  <c r="D661" i="102"/>
  <c r="D674" i="102" s="1"/>
  <c r="A661" i="102"/>
  <c r="E660" i="102"/>
  <c r="D660" i="102"/>
  <c r="A660" i="102"/>
  <c r="A659" i="102"/>
  <c r="E658" i="102"/>
  <c r="D658" i="102"/>
  <c r="A658" i="102"/>
  <c r="E657" i="102"/>
  <c r="D657" i="102"/>
  <c r="A657" i="102"/>
  <c r="E656" i="102"/>
  <c r="D656" i="102"/>
  <c r="A656" i="102"/>
  <c r="E655" i="102"/>
  <c r="D655" i="102"/>
  <c r="A655" i="102"/>
  <c r="E654" i="102"/>
  <c r="D654" i="102"/>
  <c r="A654" i="102"/>
  <c r="E653" i="102"/>
  <c r="D653" i="102"/>
  <c r="A653" i="102"/>
  <c r="E652" i="102"/>
  <c r="E674" i="102" s="1"/>
  <c r="D652" i="102"/>
  <c r="A652" i="102"/>
  <c r="E651" i="102"/>
  <c r="D651" i="102"/>
  <c r="A651" i="102"/>
  <c r="E650" i="102"/>
  <c r="D650" i="102"/>
  <c r="G639" i="102"/>
  <c r="F639" i="102"/>
  <c r="D639" i="102"/>
  <c r="C639" i="102"/>
  <c r="B639" i="102"/>
  <c r="E638" i="102"/>
  <c r="D638" i="102"/>
  <c r="A638" i="102"/>
  <c r="E637" i="102"/>
  <c r="D637" i="102"/>
  <c r="A637" i="102"/>
  <c r="E636" i="102"/>
  <c r="D636" i="102"/>
  <c r="A636" i="102"/>
  <c r="E635" i="102"/>
  <c r="D635" i="102"/>
  <c r="A635" i="102"/>
  <c r="E634" i="102"/>
  <c r="D634" i="102"/>
  <c r="A634" i="102"/>
  <c r="E633" i="102"/>
  <c r="D633" i="102"/>
  <c r="A633" i="102"/>
  <c r="E632" i="102"/>
  <c r="D632" i="102"/>
  <c r="A632" i="102"/>
  <c r="E631" i="102"/>
  <c r="D631" i="102"/>
  <c r="A631" i="102"/>
  <c r="E630" i="102"/>
  <c r="D630" i="102"/>
  <c r="A630" i="102"/>
  <c r="E629" i="102"/>
  <c r="D629" i="102"/>
  <c r="A629" i="102"/>
  <c r="E628" i="102"/>
  <c r="D628" i="102"/>
  <c r="A628" i="102"/>
  <c r="E627" i="102"/>
  <c r="E639" i="102" s="1"/>
  <c r="D627" i="102"/>
  <c r="E626" i="102"/>
  <c r="D626" i="102"/>
  <c r="A626" i="102"/>
  <c r="E625" i="102"/>
  <c r="D625" i="102"/>
  <c r="A625" i="102"/>
  <c r="A624" i="102"/>
  <c r="E623" i="102"/>
  <c r="D623" i="102"/>
  <c r="A623" i="102"/>
  <c r="E622" i="102"/>
  <c r="D622" i="102"/>
  <c r="A622" i="102"/>
  <c r="E621" i="102"/>
  <c r="D621" i="102"/>
  <c r="A621" i="102"/>
  <c r="E620" i="102"/>
  <c r="D620" i="102"/>
  <c r="A620" i="102"/>
  <c r="E619" i="102"/>
  <c r="D619" i="102"/>
  <c r="A619" i="102"/>
  <c r="E618" i="102"/>
  <c r="D618" i="102"/>
  <c r="A618" i="102"/>
  <c r="E617" i="102"/>
  <c r="D617" i="102"/>
  <c r="A617" i="102"/>
  <c r="E616" i="102"/>
  <c r="D616" i="102"/>
  <c r="A616" i="102"/>
  <c r="E615" i="102"/>
  <c r="D615" i="102"/>
  <c r="G604" i="102"/>
  <c r="F604" i="102"/>
  <c r="C604" i="102"/>
  <c r="B604" i="102"/>
  <c r="E603" i="102"/>
  <c r="D603" i="102"/>
  <c r="A603" i="102"/>
  <c r="E602" i="102"/>
  <c r="D602" i="102"/>
  <c r="A602" i="102"/>
  <c r="E601" i="102"/>
  <c r="D601" i="102"/>
  <c r="A601" i="102"/>
  <c r="E600" i="102"/>
  <c r="D600" i="102"/>
  <c r="A600" i="102"/>
  <c r="E599" i="102"/>
  <c r="D599" i="102"/>
  <c r="A599" i="102"/>
  <c r="E598" i="102"/>
  <c r="D598" i="102"/>
  <c r="A598" i="102"/>
  <c r="E597" i="102"/>
  <c r="D597" i="102"/>
  <c r="A597" i="102"/>
  <c r="E596" i="102"/>
  <c r="D596" i="102"/>
  <c r="A596" i="102"/>
  <c r="E595" i="102"/>
  <c r="D595" i="102"/>
  <c r="A595" i="102"/>
  <c r="E594" i="102"/>
  <c r="D594" i="102"/>
  <c r="A594" i="102"/>
  <c r="E593" i="102"/>
  <c r="D593" i="102"/>
  <c r="A593" i="102"/>
  <c r="E592" i="102"/>
  <c r="D592" i="102"/>
  <c r="A592" i="102"/>
  <c r="E591" i="102"/>
  <c r="D591" i="102"/>
  <c r="A591" i="102"/>
  <c r="A627" i="102" s="1"/>
  <c r="E590" i="102"/>
  <c r="D590" i="102"/>
  <c r="A590" i="102"/>
  <c r="A589" i="102"/>
  <c r="E588" i="102"/>
  <c r="D588" i="102"/>
  <c r="A588" i="102"/>
  <c r="E587" i="102"/>
  <c r="D587" i="102"/>
  <c r="A587" i="102"/>
  <c r="E586" i="102"/>
  <c r="D586" i="102"/>
  <c r="A586" i="102"/>
  <c r="E585" i="102"/>
  <c r="D585" i="102"/>
  <c r="A585" i="102"/>
  <c r="E584" i="102"/>
  <c r="D584" i="102"/>
  <c r="A584" i="102"/>
  <c r="E583" i="102"/>
  <c r="D583" i="102"/>
  <c r="A583" i="102"/>
  <c r="E582" i="102"/>
  <c r="D582" i="102"/>
  <c r="A582" i="102"/>
  <c r="E581" i="102"/>
  <c r="E604" i="102" s="1"/>
  <c r="D581" i="102"/>
  <c r="D604" i="102" s="1"/>
  <c r="A581" i="102"/>
  <c r="E580" i="102"/>
  <c r="D580" i="102"/>
  <c r="G569" i="102"/>
  <c r="F569" i="102"/>
  <c r="C569" i="102"/>
  <c r="B569" i="102"/>
  <c r="E568" i="102"/>
  <c r="D568" i="102"/>
  <c r="A568" i="102"/>
  <c r="E567" i="102"/>
  <c r="D567" i="102"/>
  <c r="A567" i="102"/>
  <c r="E566" i="102"/>
  <c r="D566" i="102"/>
  <c r="A566" i="102"/>
  <c r="E565" i="102"/>
  <c r="D565" i="102"/>
  <c r="A565" i="102"/>
  <c r="E564" i="102"/>
  <c r="D564" i="102"/>
  <c r="A564" i="102"/>
  <c r="E563" i="102"/>
  <c r="D563" i="102"/>
  <c r="A563" i="102"/>
  <c r="E562" i="102"/>
  <c r="D562" i="102"/>
  <c r="A562" i="102"/>
  <c r="E561" i="102"/>
  <c r="D561" i="102"/>
  <c r="A561" i="102"/>
  <c r="E560" i="102"/>
  <c r="D560" i="102"/>
  <c r="A560" i="102"/>
  <c r="E559" i="102"/>
  <c r="D559" i="102"/>
  <c r="A559" i="102"/>
  <c r="E558" i="102"/>
  <c r="D558" i="102"/>
  <c r="A558" i="102"/>
  <c r="E557" i="102"/>
  <c r="D557" i="102"/>
  <c r="A557" i="102"/>
  <c r="E556" i="102"/>
  <c r="D556" i="102"/>
  <c r="D569" i="102" s="1"/>
  <c r="A556" i="102"/>
  <c r="E555" i="102"/>
  <c r="D555" i="102"/>
  <c r="A555" i="102"/>
  <c r="A554" i="102"/>
  <c r="E553" i="102"/>
  <c r="D553" i="102"/>
  <c r="A553" i="102"/>
  <c r="E552" i="102"/>
  <c r="D552" i="102"/>
  <c r="A552" i="102"/>
  <c r="E551" i="102"/>
  <c r="D551" i="102"/>
  <c r="A551" i="102"/>
  <c r="E550" i="102"/>
  <c r="D550" i="102"/>
  <c r="A550" i="102"/>
  <c r="E549" i="102"/>
  <c r="D549" i="102"/>
  <c r="A549" i="102"/>
  <c r="E548" i="102"/>
  <c r="D548" i="102"/>
  <c r="A548" i="102"/>
  <c r="E547" i="102"/>
  <c r="E569" i="102" s="1"/>
  <c r="D547" i="102"/>
  <c r="A547" i="102"/>
  <c r="E546" i="102"/>
  <c r="D546" i="102"/>
  <c r="A546" i="102"/>
  <c r="E545" i="102"/>
  <c r="D545" i="102"/>
  <c r="G534" i="102"/>
  <c r="F534" i="102"/>
  <c r="D534" i="102"/>
  <c r="C534" i="102"/>
  <c r="B534" i="102"/>
  <c r="E533" i="102"/>
  <c r="D533" i="102"/>
  <c r="A533" i="102"/>
  <c r="E532" i="102"/>
  <c r="D532" i="102"/>
  <c r="A532" i="102"/>
  <c r="E531" i="102"/>
  <c r="D531" i="102"/>
  <c r="A531" i="102"/>
  <c r="E530" i="102"/>
  <c r="D530" i="102"/>
  <c r="A530" i="102"/>
  <c r="E529" i="102"/>
  <c r="D529" i="102"/>
  <c r="A529" i="102"/>
  <c r="E528" i="102"/>
  <c r="D528" i="102"/>
  <c r="A528" i="102"/>
  <c r="E527" i="102"/>
  <c r="D527" i="102"/>
  <c r="A527" i="102"/>
  <c r="E526" i="102"/>
  <c r="D526" i="102"/>
  <c r="A526" i="102"/>
  <c r="E525" i="102"/>
  <c r="D525" i="102"/>
  <c r="A525" i="102"/>
  <c r="E524" i="102"/>
  <c r="D524" i="102"/>
  <c r="A524" i="102"/>
  <c r="E523" i="102"/>
  <c r="D523" i="102"/>
  <c r="A523" i="102"/>
  <c r="E522" i="102"/>
  <c r="E534" i="102" s="1"/>
  <c r="D522" i="102"/>
  <c r="E521" i="102"/>
  <c r="D521" i="102"/>
  <c r="A521" i="102"/>
  <c r="E520" i="102"/>
  <c r="D520" i="102"/>
  <c r="A520" i="102"/>
  <c r="A519" i="102"/>
  <c r="E518" i="102"/>
  <c r="D518" i="102"/>
  <c r="A518" i="102"/>
  <c r="E517" i="102"/>
  <c r="D517" i="102"/>
  <c r="A517" i="102"/>
  <c r="E516" i="102"/>
  <c r="D516" i="102"/>
  <c r="A516" i="102"/>
  <c r="E515" i="102"/>
  <c r="D515" i="102"/>
  <c r="A515" i="102"/>
  <c r="E514" i="102"/>
  <c r="D514" i="102"/>
  <c r="A514" i="102"/>
  <c r="E513" i="102"/>
  <c r="D513" i="102"/>
  <c r="A513" i="102"/>
  <c r="E512" i="102"/>
  <c r="D512" i="102"/>
  <c r="A512" i="102"/>
  <c r="E511" i="102"/>
  <c r="D511" i="102"/>
  <c r="A511" i="102"/>
  <c r="E510" i="102"/>
  <c r="D510" i="102"/>
  <c r="G498" i="102"/>
  <c r="F498" i="102"/>
  <c r="C498" i="102"/>
  <c r="B498" i="102"/>
  <c r="E497" i="102"/>
  <c r="D497" i="102"/>
  <c r="A497" i="102"/>
  <c r="E496" i="102"/>
  <c r="D496" i="102"/>
  <c r="A496" i="102"/>
  <c r="E495" i="102"/>
  <c r="D495" i="102"/>
  <c r="A495" i="102"/>
  <c r="E494" i="102"/>
  <c r="D494" i="102"/>
  <c r="A494" i="102"/>
  <c r="E493" i="102"/>
  <c r="D493" i="102"/>
  <c r="A493" i="102"/>
  <c r="E492" i="102"/>
  <c r="D492" i="102"/>
  <c r="A492" i="102"/>
  <c r="E491" i="102"/>
  <c r="D491" i="102"/>
  <c r="A491" i="102"/>
  <c r="E490" i="102"/>
  <c r="D490" i="102"/>
  <c r="A490" i="102"/>
  <c r="E489" i="102"/>
  <c r="D489" i="102"/>
  <c r="A489" i="102"/>
  <c r="E488" i="102"/>
  <c r="D488" i="102"/>
  <c r="A488" i="102"/>
  <c r="E487" i="102"/>
  <c r="D487" i="102"/>
  <c r="A487" i="102"/>
  <c r="E486" i="102"/>
  <c r="D486" i="102"/>
  <c r="E485" i="102"/>
  <c r="D485" i="102"/>
  <c r="A485" i="102"/>
  <c r="E484" i="102"/>
  <c r="D484" i="102"/>
  <c r="A484" i="102"/>
  <c r="A483" i="102"/>
  <c r="E482" i="102"/>
  <c r="D482" i="102"/>
  <c r="A482" i="102"/>
  <c r="E481" i="102"/>
  <c r="D481" i="102"/>
  <c r="A481" i="102"/>
  <c r="E480" i="102"/>
  <c r="D480" i="102"/>
  <c r="A480" i="102"/>
  <c r="E479" i="102"/>
  <c r="D479" i="102"/>
  <c r="A479" i="102"/>
  <c r="E478" i="102"/>
  <c r="D478" i="102"/>
  <c r="A478" i="102"/>
  <c r="E477" i="102"/>
  <c r="D477" i="102"/>
  <c r="A477" i="102"/>
  <c r="E476" i="102"/>
  <c r="D476" i="102"/>
  <c r="A476" i="102"/>
  <c r="E475" i="102"/>
  <c r="E498" i="102" s="1"/>
  <c r="D475" i="102"/>
  <c r="D498" i="102" s="1"/>
  <c r="A475" i="102"/>
  <c r="E474" i="102"/>
  <c r="D474" i="102"/>
  <c r="G462" i="102"/>
  <c r="F462" i="102"/>
  <c r="C462" i="102"/>
  <c r="B462" i="102"/>
  <c r="E461" i="102"/>
  <c r="D461" i="102"/>
  <c r="A461" i="102"/>
  <c r="E460" i="102"/>
  <c r="D460" i="102"/>
  <c r="A460" i="102"/>
  <c r="E459" i="102"/>
  <c r="D459" i="102"/>
  <c r="A459" i="102"/>
  <c r="E458" i="102"/>
  <c r="D458" i="102"/>
  <c r="A458" i="102"/>
  <c r="E457" i="102"/>
  <c r="D457" i="102"/>
  <c r="A457" i="102"/>
  <c r="E456" i="102"/>
  <c r="D456" i="102"/>
  <c r="A456" i="102"/>
  <c r="E455" i="102"/>
  <c r="D455" i="102"/>
  <c r="A455" i="102"/>
  <c r="E454" i="102"/>
  <c r="D454" i="102"/>
  <c r="A454" i="102"/>
  <c r="E453" i="102"/>
  <c r="D453" i="102"/>
  <c r="A453" i="102"/>
  <c r="E452" i="102"/>
  <c r="D452" i="102"/>
  <c r="A452" i="102"/>
  <c r="E451" i="102"/>
  <c r="D451" i="102"/>
  <c r="A451" i="102"/>
  <c r="E450" i="102"/>
  <c r="D450" i="102"/>
  <c r="E449" i="102"/>
  <c r="D449" i="102"/>
  <c r="D462" i="102" s="1"/>
  <c r="A449" i="102"/>
  <c r="E448" i="102"/>
  <c r="D448" i="102"/>
  <c r="A448" i="102"/>
  <c r="A447" i="102"/>
  <c r="E446" i="102"/>
  <c r="D446" i="102"/>
  <c r="A446" i="102"/>
  <c r="E445" i="102"/>
  <c r="D445" i="102"/>
  <c r="A445" i="102"/>
  <c r="E444" i="102"/>
  <c r="D444" i="102"/>
  <c r="A444" i="102"/>
  <c r="E443" i="102"/>
  <c r="D443" i="102"/>
  <c r="A443" i="102"/>
  <c r="E442" i="102"/>
  <c r="D442" i="102"/>
  <c r="A442" i="102"/>
  <c r="E441" i="102"/>
  <c r="D441" i="102"/>
  <c r="A441" i="102"/>
  <c r="E440" i="102"/>
  <c r="E462" i="102" s="1"/>
  <c r="D440" i="102"/>
  <c r="A440" i="102"/>
  <c r="E439" i="102"/>
  <c r="D439" i="102"/>
  <c r="A439" i="102"/>
  <c r="E438" i="102"/>
  <c r="D438" i="102"/>
  <c r="G426" i="102"/>
  <c r="F426" i="102"/>
  <c r="D426" i="102"/>
  <c r="C426" i="102"/>
  <c r="B426" i="102"/>
  <c r="E425" i="102"/>
  <c r="D425" i="102"/>
  <c r="A425" i="102"/>
  <c r="E424" i="102"/>
  <c r="D424" i="102"/>
  <c r="A424" i="102"/>
  <c r="E423" i="102"/>
  <c r="D423" i="102"/>
  <c r="A423" i="102"/>
  <c r="E422" i="102"/>
  <c r="D422" i="102"/>
  <c r="A422" i="102"/>
  <c r="E421" i="102"/>
  <c r="D421" i="102"/>
  <c r="A421" i="102"/>
  <c r="E420" i="102"/>
  <c r="D420" i="102"/>
  <c r="A420" i="102"/>
  <c r="E419" i="102"/>
  <c r="D419" i="102"/>
  <c r="A419" i="102"/>
  <c r="E418" i="102"/>
  <c r="D418" i="102"/>
  <c r="A418" i="102"/>
  <c r="E417" i="102"/>
  <c r="D417" i="102"/>
  <c r="A417" i="102"/>
  <c r="E416" i="102"/>
  <c r="D416" i="102"/>
  <c r="A416" i="102"/>
  <c r="E415" i="102"/>
  <c r="D415" i="102"/>
  <c r="A415" i="102"/>
  <c r="E414" i="102"/>
  <c r="E426" i="102" s="1"/>
  <c r="D414" i="102"/>
  <c r="E413" i="102"/>
  <c r="D413" i="102"/>
  <c r="A413" i="102"/>
  <c r="E412" i="102"/>
  <c r="D412" i="102"/>
  <c r="A412" i="102"/>
  <c r="A411" i="102"/>
  <c r="E410" i="102"/>
  <c r="D410" i="102"/>
  <c r="A410" i="102"/>
  <c r="E409" i="102"/>
  <c r="D409" i="102"/>
  <c r="A409" i="102"/>
  <c r="E408" i="102"/>
  <c r="D408" i="102"/>
  <c r="A408" i="102"/>
  <c r="E407" i="102"/>
  <c r="D407" i="102"/>
  <c r="A407" i="102"/>
  <c r="E406" i="102"/>
  <c r="D406" i="102"/>
  <c r="A406" i="102"/>
  <c r="E405" i="102"/>
  <c r="D405" i="102"/>
  <c r="A405" i="102"/>
  <c r="E404" i="102"/>
  <c r="D404" i="102"/>
  <c r="A404" i="102"/>
  <c r="E403" i="102"/>
  <c r="D403" i="102"/>
  <c r="A403" i="102"/>
  <c r="E402" i="102"/>
  <c r="D402" i="102"/>
  <c r="G390" i="102"/>
  <c r="F390" i="102"/>
  <c r="C390" i="102"/>
  <c r="B390" i="102"/>
  <c r="E389" i="102"/>
  <c r="D389" i="102"/>
  <c r="A389" i="102"/>
  <c r="E388" i="102"/>
  <c r="D388" i="102"/>
  <c r="A388" i="102"/>
  <c r="E387" i="102"/>
  <c r="D387" i="102"/>
  <c r="A387" i="102"/>
  <c r="E386" i="102"/>
  <c r="D386" i="102"/>
  <c r="A386" i="102"/>
  <c r="E385" i="102"/>
  <c r="D385" i="102"/>
  <c r="A385" i="102"/>
  <c r="E384" i="102"/>
  <c r="D384" i="102"/>
  <c r="A384" i="102"/>
  <c r="E383" i="102"/>
  <c r="D383" i="102"/>
  <c r="A383" i="102"/>
  <c r="E382" i="102"/>
  <c r="D382" i="102"/>
  <c r="A382" i="102"/>
  <c r="E381" i="102"/>
  <c r="D381" i="102"/>
  <c r="A381" i="102"/>
  <c r="E380" i="102"/>
  <c r="D380" i="102"/>
  <c r="A380" i="102"/>
  <c r="E379" i="102"/>
  <c r="D379" i="102"/>
  <c r="A379" i="102"/>
  <c r="E378" i="102"/>
  <c r="D378" i="102"/>
  <c r="E377" i="102"/>
  <c r="D377" i="102"/>
  <c r="A377" i="102"/>
  <c r="E376" i="102"/>
  <c r="D376" i="102"/>
  <c r="A376" i="102"/>
  <c r="A375" i="102"/>
  <c r="E374" i="102"/>
  <c r="D374" i="102"/>
  <c r="A374" i="102"/>
  <c r="E373" i="102"/>
  <c r="D373" i="102"/>
  <c r="A373" i="102"/>
  <c r="E372" i="102"/>
  <c r="D372" i="102"/>
  <c r="A372" i="102"/>
  <c r="E371" i="102"/>
  <c r="D371" i="102"/>
  <c r="A371" i="102"/>
  <c r="E370" i="102"/>
  <c r="D370" i="102"/>
  <c r="A370" i="102"/>
  <c r="E369" i="102"/>
  <c r="D369" i="102"/>
  <c r="A369" i="102"/>
  <c r="E368" i="102"/>
  <c r="D368" i="102"/>
  <c r="A368" i="102"/>
  <c r="E367" i="102"/>
  <c r="E390" i="102" s="1"/>
  <c r="D367" i="102"/>
  <c r="D390" i="102" s="1"/>
  <c r="A367" i="102"/>
  <c r="E366" i="102"/>
  <c r="D366" i="102"/>
  <c r="G354" i="102"/>
  <c r="F354" i="102"/>
  <c r="C354" i="102"/>
  <c r="B354" i="102"/>
  <c r="E353" i="102"/>
  <c r="D353" i="102"/>
  <c r="A353" i="102"/>
  <c r="E352" i="102"/>
  <c r="D352" i="102"/>
  <c r="A352" i="102"/>
  <c r="E351" i="102"/>
  <c r="D351" i="102"/>
  <c r="A351" i="102"/>
  <c r="E350" i="102"/>
  <c r="D350" i="102"/>
  <c r="A350" i="102"/>
  <c r="E349" i="102"/>
  <c r="D349" i="102"/>
  <c r="A349" i="102"/>
  <c r="E348" i="102"/>
  <c r="D348" i="102"/>
  <c r="A348" i="102"/>
  <c r="E347" i="102"/>
  <c r="D347" i="102"/>
  <c r="A347" i="102"/>
  <c r="E346" i="102"/>
  <c r="D346" i="102"/>
  <c r="A346" i="102"/>
  <c r="E345" i="102"/>
  <c r="D345" i="102"/>
  <c r="A345" i="102"/>
  <c r="E344" i="102"/>
  <c r="D344" i="102"/>
  <c r="A344" i="102"/>
  <c r="E343" i="102"/>
  <c r="D343" i="102"/>
  <c r="A343" i="102"/>
  <c r="E342" i="102"/>
  <c r="D342" i="102"/>
  <c r="E341" i="102"/>
  <c r="D341" i="102"/>
  <c r="D354" i="102" s="1"/>
  <c r="A341" i="102"/>
  <c r="E340" i="102"/>
  <c r="D340" i="102"/>
  <c r="A340" i="102"/>
  <c r="A339" i="102"/>
  <c r="E338" i="102"/>
  <c r="D338" i="102"/>
  <c r="A338" i="102"/>
  <c r="E337" i="102"/>
  <c r="D337" i="102"/>
  <c r="A337" i="102"/>
  <c r="E336" i="102"/>
  <c r="D336" i="102"/>
  <c r="A336" i="102"/>
  <c r="E335" i="102"/>
  <c r="D335" i="102"/>
  <c r="A335" i="102"/>
  <c r="E334" i="102"/>
  <c r="D334" i="102"/>
  <c r="A334" i="102"/>
  <c r="E333" i="102"/>
  <c r="D333" i="102"/>
  <c r="A333" i="102"/>
  <c r="E332" i="102"/>
  <c r="E354" i="102" s="1"/>
  <c r="D332" i="102"/>
  <c r="A332" i="102"/>
  <c r="E331" i="102"/>
  <c r="D331" i="102"/>
  <c r="A331" i="102"/>
  <c r="E330" i="102"/>
  <c r="D330" i="102"/>
  <c r="G318" i="102"/>
  <c r="F318" i="102"/>
  <c r="D318" i="102"/>
  <c r="C318" i="102"/>
  <c r="B318" i="102"/>
  <c r="E317" i="102"/>
  <c r="D317" i="102"/>
  <c r="A317" i="102"/>
  <c r="E316" i="102"/>
  <c r="D316" i="102"/>
  <c r="A316" i="102"/>
  <c r="E315" i="102"/>
  <c r="D315" i="102"/>
  <c r="A315" i="102"/>
  <c r="E314" i="102"/>
  <c r="D314" i="102"/>
  <c r="A314" i="102"/>
  <c r="E313" i="102"/>
  <c r="D313" i="102"/>
  <c r="A313" i="102"/>
  <c r="E312" i="102"/>
  <c r="D312" i="102"/>
  <c r="A312" i="102"/>
  <c r="E311" i="102"/>
  <c r="D311" i="102"/>
  <c r="A311" i="102"/>
  <c r="E310" i="102"/>
  <c r="D310" i="102"/>
  <c r="A310" i="102"/>
  <c r="E309" i="102"/>
  <c r="D309" i="102"/>
  <c r="A309" i="102"/>
  <c r="E308" i="102"/>
  <c r="D308" i="102"/>
  <c r="A308" i="102"/>
  <c r="E307" i="102"/>
  <c r="D307" i="102"/>
  <c r="A307" i="102"/>
  <c r="E306" i="102"/>
  <c r="E318" i="102" s="1"/>
  <c r="D306" i="102"/>
  <c r="E305" i="102"/>
  <c r="D305" i="102"/>
  <c r="A305" i="102"/>
  <c r="E304" i="102"/>
  <c r="D304" i="102"/>
  <c r="A304" i="102"/>
  <c r="A303" i="102"/>
  <c r="E302" i="102"/>
  <c r="D302" i="102"/>
  <c r="A302" i="102"/>
  <c r="E301" i="102"/>
  <c r="D301" i="102"/>
  <c r="A301" i="102"/>
  <c r="E300" i="102"/>
  <c r="D300" i="102"/>
  <c r="A300" i="102"/>
  <c r="E299" i="102"/>
  <c r="D299" i="102"/>
  <c r="A299" i="102"/>
  <c r="E298" i="102"/>
  <c r="D298" i="102"/>
  <c r="A298" i="102"/>
  <c r="E297" i="102"/>
  <c r="D297" i="102"/>
  <c r="A297" i="102"/>
  <c r="E296" i="102"/>
  <c r="D296" i="102"/>
  <c r="A296" i="102"/>
  <c r="E295" i="102"/>
  <c r="D295" i="102"/>
  <c r="A295" i="102"/>
  <c r="E294" i="102"/>
  <c r="D294" i="102"/>
  <c r="G282" i="102"/>
  <c r="F282" i="102"/>
  <c r="C282" i="102"/>
  <c r="B282" i="102"/>
  <c r="E281" i="102"/>
  <c r="D281" i="102"/>
  <c r="A281" i="102"/>
  <c r="E280" i="102"/>
  <c r="D280" i="102"/>
  <c r="A280" i="102"/>
  <c r="E279" i="102"/>
  <c r="D279" i="102"/>
  <c r="A279" i="102"/>
  <c r="E278" i="102"/>
  <c r="D278" i="102"/>
  <c r="A278" i="102"/>
  <c r="E277" i="102"/>
  <c r="D277" i="102"/>
  <c r="A277" i="102"/>
  <c r="E276" i="102"/>
  <c r="D276" i="102"/>
  <c r="A276" i="102"/>
  <c r="E275" i="102"/>
  <c r="D275" i="102"/>
  <c r="A275" i="102"/>
  <c r="E274" i="102"/>
  <c r="D274" i="102"/>
  <c r="A274" i="102"/>
  <c r="E273" i="102"/>
  <c r="D273" i="102"/>
  <c r="A273" i="102"/>
  <c r="E272" i="102"/>
  <c r="D272" i="102"/>
  <c r="A272" i="102"/>
  <c r="E271" i="102"/>
  <c r="D271" i="102"/>
  <c r="A271" i="102"/>
  <c r="E270" i="102"/>
  <c r="D270" i="102"/>
  <c r="E269" i="102"/>
  <c r="D269" i="102"/>
  <c r="A269" i="102"/>
  <c r="E268" i="102"/>
  <c r="D268" i="102"/>
  <c r="A268" i="102"/>
  <c r="A267" i="102"/>
  <c r="E266" i="102"/>
  <c r="D266" i="102"/>
  <c r="A266" i="102"/>
  <c r="E265" i="102"/>
  <c r="D265" i="102"/>
  <c r="A265" i="102"/>
  <c r="E264" i="102"/>
  <c r="D264" i="102"/>
  <c r="A264" i="102"/>
  <c r="E263" i="102"/>
  <c r="D263" i="102"/>
  <c r="A263" i="102"/>
  <c r="E262" i="102"/>
  <c r="D262" i="102"/>
  <c r="A262" i="102"/>
  <c r="E261" i="102"/>
  <c r="D261" i="102"/>
  <c r="A261" i="102"/>
  <c r="E260" i="102"/>
  <c r="D260" i="102"/>
  <c r="A260" i="102"/>
  <c r="E259" i="102"/>
  <c r="E282" i="102" s="1"/>
  <c r="D259" i="102"/>
  <c r="D282" i="102" s="1"/>
  <c r="A259" i="102"/>
  <c r="E258" i="102"/>
  <c r="D258" i="102"/>
  <c r="G246" i="102"/>
  <c r="F246" i="102"/>
  <c r="C246" i="102"/>
  <c r="B246" i="102"/>
  <c r="E245" i="102"/>
  <c r="D245" i="102"/>
  <c r="A245" i="102"/>
  <c r="E244" i="102"/>
  <c r="D244" i="102"/>
  <c r="A244" i="102"/>
  <c r="E243" i="102"/>
  <c r="D243" i="102"/>
  <c r="A243" i="102"/>
  <c r="E242" i="102"/>
  <c r="D242" i="102"/>
  <c r="A242" i="102"/>
  <c r="E241" i="102"/>
  <c r="D241" i="102"/>
  <c r="A241" i="102"/>
  <c r="E240" i="102"/>
  <c r="D240" i="102"/>
  <c r="A240" i="102"/>
  <c r="E239" i="102"/>
  <c r="D239" i="102"/>
  <c r="A239" i="102"/>
  <c r="E238" i="102"/>
  <c r="D238" i="102"/>
  <c r="A238" i="102"/>
  <c r="E237" i="102"/>
  <c r="D237" i="102"/>
  <c r="A237" i="102"/>
  <c r="E236" i="102"/>
  <c r="D236" i="102"/>
  <c r="A236" i="102"/>
  <c r="E235" i="102"/>
  <c r="D235" i="102"/>
  <c r="A235" i="102"/>
  <c r="E234" i="102"/>
  <c r="D234" i="102"/>
  <c r="E233" i="102"/>
  <c r="D233" i="102"/>
  <c r="D246" i="102" s="1"/>
  <c r="A233" i="102"/>
  <c r="E232" i="102"/>
  <c r="D232" i="102"/>
  <c r="A232" i="102"/>
  <c r="A231" i="102"/>
  <c r="E230" i="102"/>
  <c r="D230" i="102"/>
  <c r="A230" i="102"/>
  <c r="E229" i="102"/>
  <c r="D229" i="102"/>
  <c r="A229" i="102"/>
  <c r="E228" i="102"/>
  <c r="D228" i="102"/>
  <c r="A228" i="102"/>
  <c r="E227" i="102"/>
  <c r="D227" i="102"/>
  <c r="A227" i="102"/>
  <c r="E226" i="102"/>
  <c r="D226" i="102"/>
  <c r="A226" i="102"/>
  <c r="E225" i="102"/>
  <c r="D225" i="102"/>
  <c r="A225" i="102"/>
  <c r="E224" i="102"/>
  <c r="E246" i="102" s="1"/>
  <c r="D224" i="102"/>
  <c r="A224" i="102"/>
  <c r="E223" i="102"/>
  <c r="D223" i="102"/>
  <c r="A223" i="102"/>
  <c r="E222" i="102"/>
  <c r="D222" i="102"/>
  <c r="G210" i="102"/>
  <c r="F210" i="102"/>
  <c r="D210" i="102"/>
  <c r="C210" i="102"/>
  <c r="B210" i="102"/>
  <c r="E209" i="102"/>
  <c r="D209" i="102"/>
  <c r="A209" i="102"/>
  <c r="E208" i="102"/>
  <c r="D208" i="102"/>
  <c r="A208" i="102"/>
  <c r="E207" i="102"/>
  <c r="D207" i="102"/>
  <c r="A207" i="102"/>
  <c r="E206" i="102"/>
  <c r="D206" i="102"/>
  <c r="A206" i="102"/>
  <c r="E205" i="102"/>
  <c r="D205" i="102"/>
  <c r="A205" i="102"/>
  <c r="E204" i="102"/>
  <c r="D204" i="102"/>
  <c r="A204" i="102"/>
  <c r="E203" i="102"/>
  <c r="D203" i="102"/>
  <c r="A203" i="102"/>
  <c r="E202" i="102"/>
  <c r="D202" i="102"/>
  <c r="A202" i="102"/>
  <c r="E201" i="102"/>
  <c r="D201" i="102"/>
  <c r="A201" i="102"/>
  <c r="E200" i="102"/>
  <c r="D200" i="102"/>
  <c r="A200" i="102"/>
  <c r="E199" i="102"/>
  <c r="D199" i="102"/>
  <c r="A199" i="102"/>
  <c r="E198" i="102"/>
  <c r="E210" i="102" s="1"/>
  <c r="D198" i="102"/>
  <c r="E197" i="102"/>
  <c r="D197" i="102"/>
  <c r="A197" i="102"/>
  <c r="E196" i="102"/>
  <c r="D196" i="102"/>
  <c r="A196" i="102"/>
  <c r="A195" i="102"/>
  <c r="E194" i="102"/>
  <c r="D194" i="102"/>
  <c r="A194" i="102"/>
  <c r="E193" i="102"/>
  <c r="D193" i="102"/>
  <c r="A193" i="102"/>
  <c r="E192" i="102"/>
  <c r="D192" i="102"/>
  <c r="A192" i="102"/>
  <c r="E191" i="102"/>
  <c r="D191" i="102"/>
  <c r="A191" i="102"/>
  <c r="E190" i="102"/>
  <c r="D190" i="102"/>
  <c r="A190" i="102"/>
  <c r="E189" i="102"/>
  <c r="D189" i="102"/>
  <c r="A189" i="102"/>
  <c r="E188" i="102"/>
  <c r="D188" i="102"/>
  <c r="A188" i="102"/>
  <c r="E187" i="102"/>
  <c r="D187" i="102"/>
  <c r="A187" i="102"/>
  <c r="E186" i="102"/>
  <c r="D186" i="102"/>
  <c r="G174" i="102"/>
  <c r="F174" i="102"/>
  <c r="C174" i="102"/>
  <c r="B174" i="102"/>
  <c r="E173" i="102"/>
  <c r="D173" i="102"/>
  <c r="A173" i="102"/>
  <c r="E172" i="102"/>
  <c r="D172" i="102"/>
  <c r="A172" i="102"/>
  <c r="E171" i="102"/>
  <c r="D171" i="102"/>
  <c r="A171" i="102"/>
  <c r="E170" i="102"/>
  <c r="D170" i="102"/>
  <c r="A170" i="102"/>
  <c r="E169" i="102"/>
  <c r="D169" i="102"/>
  <c r="A169" i="102"/>
  <c r="E168" i="102"/>
  <c r="D168" i="102"/>
  <c r="A168" i="102"/>
  <c r="E167" i="102"/>
  <c r="D167" i="102"/>
  <c r="A167" i="102"/>
  <c r="E166" i="102"/>
  <c r="D166" i="102"/>
  <c r="A166" i="102"/>
  <c r="E165" i="102"/>
  <c r="D165" i="102"/>
  <c r="A165" i="102"/>
  <c r="E164" i="102"/>
  <c r="D164" i="102"/>
  <c r="A164" i="102"/>
  <c r="A163" i="102"/>
  <c r="E162" i="102"/>
  <c r="D162" i="102"/>
  <c r="E161" i="102"/>
  <c r="D161" i="102"/>
  <c r="A161" i="102"/>
  <c r="E160" i="102"/>
  <c r="D160" i="102"/>
  <c r="A160" i="102"/>
  <c r="A159" i="102"/>
  <c r="E158" i="102"/>
  <c r="D158" i="102"/>
  <c r="A158" i="102"/>
  <c r="E157" i="102"/>
  <c r="D157" i="102"/>
  <c r="A157" i="102"/>
  <c r="E156" i="102"/>
  <c r="D156" i="102"/>
  <c r="A156" i="102"/>
  <c r="E155" i="102"/>
  <c r="D155" i="102"/>
  <c r="A155" i="102"/>
  <c r="E154" i="102"/>
  <c r="D154" i="102"/>
  <c r="A154" i="102"/>
  <c r="E153" i="102"/>
  <c r="D153" i="102"/>
  <c r="A153" i="102"/>
  <c r="E152" i="102"/>
  <c r="D152" i="102"/>
  <c r="A152" i="102"/>
  <c r="E151" i="102"/>
  <c r="E174" i="102" s="1"/>
  <c r="D151" i="102"/>
  <c r="D174" i="102" s="1"/>
  <c r="A151" i="102"/>
  <c r="E150" i="102"/>
  <c r="D150" i="102"/>
  <c r="G138" i="102"/>
  <c r="F138" i="102"/>
  <c r="C138" i="102"/>
  <c r="B138" i="102"/>
  <c r="E137" i="102"/>
  <c r="D137" i="102"/>
  <c r="A137" i="102"/>
  <c r="E136" i="102"/>
  <c r="D136" i="102"/>
  <c r="A136" i="102"/>
  <c r="E135" i="102"/>
  <c r="D135" i="102"/>
  <c r="A135" i="102"/>
  <c r="E134" i="102"/>
  <c r="D134" i="102"/>
  <c r="A134" i="102"/>
  <c r="E133" i="102"/>
  <c r="D133" i="102"/>
  <c r="A133" i="102"/>
  <c r="E132" i="102"/>
  <c r="D132" i="102"/>
  <c r="A132" i="102"/>
  <c r="E131" i="102"/>
  <c r="D131" i="102"/>
  <c r="A131" i="102"/>
  <c r="E130" i="102"/>
  <c r="D130" i="102"/>
  <c r="A130" i="102"/>
  <c r="E129" i="102"/>
  <c r="D129" i="102"/>
  <c r="A129" i="102"/>
  <c r="E128" i="102"/>
  <c r="D128" i="102"/>
  <c r="A128" i="102"/>
  <c r="A127" i="102"/>
  <c r="E126" i="102"/>
  <c r="D126" i="102"/>
  <c r="E125" i="102"/>
  <c r="D125" i="102"/>
  <c r="A125" i="102"/>
  <c r="E124" i="102"/>
  <c r="D124" i="102"/>
  <c r="A124" i="102"/>
  <c r="A123" i="102"/>
  <c r="E122" i="102"/>
  <c r="D122" i="102"/>
  <c r="A122" i="102"/>
  <c r="E121" i="102"/>
  <c r="D121" i="102"/>
  <c r="A121" i="102"/>
  <c r="E120" i="102"/>
  <c r="D120" i="102"/>
  <c r="A120" i="102"/>
  <c r="E119" i="102"/>
  <c r="D119" i="102"/>
  <c r="A119" i="102"/>
  <c r="E118" i="102"/>
  <c r="D118" i="102"/>
  <c r="A118" i="102"/>
  <c r="E117" i="102"/>
  <c r="D117" i="102"/>
  <c r="A117" i="102"/>
  <c r="E116" i="102"/>
  <c r="E138" i="102" s="1"/>
  <c r="D116" i="102"/>
  <c r="D138" i="102" s="1"/>
  <c r="A116" i="102"/>
  <c r="A115" i="102"/>
  <c r="E114" i="102"/>
  <c r="D114" i="102"/>
  <c r="G102" i="102"/>
  <c r="F102" i="102"/>
  <c r="C102" i="102"/>
  <c r="B102" i="102"/>
  <c r="E101" i="102"/>
  <c r="D101" i="102"/>
  <c r="A101" i="102"/>
  <c r="E100" i="102"/>
  <c r="D100" i="102"/>
  <c r="A100" i="102"/>
  <c r="E99" i="102"/>
  <c r="D99" i="102"/>
  <c r="A99" i="102"/>
  <c r="E98" i="102"/>
  <c r="D98" i="102"/>
  <c r="A98" i="102"/>
  <c r="E97" i="102"/>
  <c r="D97" i="102"/>
  <c r="A97" i="102"/>
  <c r="E96" i="102"/>
  <c r="D96" i="102"/>
  <c r="A96" i="102"/>
  <c r="E95" i="102"/>
  <c r="D95" i="102"/>
  <c r="A95" i="102"/>
  <c r="E94" i="102"/>
  <c r="D94" i="102"/>
  <c r="A94" i="102"/>
  <c r="E93" i="102"/>
  <c r="D93" i="102"/>
  <c r="A93" i="102"/>
  <c r="E92" i="102"/>
  <c r="D92" i="102"/>
  <c r="A92" i="102"/>
  <c r="A91" i="102"/>
  <c r="E90" i="102"/>
  <c r="D90" i="102"/>
  <c r="E89" i="102"/>
  <c r="D89" i="102"/>
  <c r="A89" i="102"/>
  <c r="E88" i="102"/>
  <c r="D88" i="102"/>
  <c r="A88" i="102"/>
  <c r="A87" i="102"/>
  <c r="E86" i="102"/>
  <c r="D86" i="102"/>
  <c r="A86" i="102"/>
  <c r="E85" i="102"/>
  <c r="D85" i="102"/>
  <c r="A85" i="102"/>
  <c r="E84" i="102"/>
  <c r="D84" i="102"/>
  <c r="A84" i="102"/>
  <c r="E83" i="102"/>
  <c r="D83" i="102"/>
  <c r="A83" i="102"/>
  <c r="E82" i="102"/>
  <c r="D82" i="102"/>
  <c r="A82" i="102"/>
  <c r="E81" i="102"/>
  <c r="D81" i="102"/>
  <c r="A81" i="102"/>
  <c r="E80" i="102"/>
  <c r="D80" i="102"/>
  <c r="A80" i="102"/>
  <c r="E79" i="102"/>
  <c r="E102" i="102" s="1"/>
  <c r="D79" i="102"/>
  <c r="D102" i="102" s="1"/>
  <c r="A79" i="102"/>
  <c r="E78" i="102"/>
  <c r="D78" i="102"/>
  <c r="G66" i="102"/>
  <c r="F66" i="102"/>
  <c r="C66" i="102"/>
  <c r="B66" i="102"/>
  <c r="E65" i="102"/>
  <c r="D65" i="102"/>
  <c r="A65" i="102"/>
  <c r="E64" i="102"/>
  <c r="D64" i="102"/>
  <c r="A64" i="102"/>
  <c r="E63" i="102"/>
  <c r="D63" i="102"/>
  <c r="A63" i="102"/>
  <c r="E62" i="102"/>
  <c r="D62" i="102"/>
  <c r="A62" i="102"/>
  <c r="E61" i="102"/>
  <c r="D61" i="102"/>
  <c r="A61" i="102"/>
  <c r="E60" i="102"/>
  <c r="D60" i="102"/>
  <c r="A60" i="102"/>
  <c r="E59" i="102"/>
  <c r="D59" i="102"/>
  <c r="A59" i="102"/>
  <c r="E58" i="102"/>
  <c r="D58" i="102"/>
  <c r="A58" i="102"/>
  <c r="E57" i="102"/>
  <c r="D57" i="102"/>
  <c r="A57" i="102"/>
  <c r="E56" i="102"/>
  <c r="D56" i="102"/>
  <c r="A56" i="102"/>
  <c r="A55" i="102"/>
  <c r="E54" i="102"/>
  <c r="D54" i="102"/>
  <c r="A54" i="102"/>
  <c r="A90" i="102" s="1"/>
  <c r="E53" i="102"/>
  <c r="D53" i="102"/>
  <c r="A53" i="102"/>
  <c r="E52" i="102"/>
  <c r="D52" i="102"/>
  <c r="A52" i="102"/>
  <c r="S8" i="102" s="1"/>
  <c r="A51" i="102"/>
  <c r="E50" i="102"/>
  <c r="D50" i="102"/>
  <c r="A50" i="102"/>
  <c r="E49" i="102"/>
  <c r="D49" i="102"/>
  <c r="A49" i="102"/>
  <c r="E48" i="102"/>
  <c r="D48" i="102"/>
  <c r="A48" i="102"/>
  <c r="E47" i="102"/>
  <c r="D47" i="102"/>
  <c r="A47" i="102"/>
  <c r="E46" i="102"/>
  <c r="D46" i="102"/>
  <c r="A46" i="102"/>
  <c r="E45" i="102"/>
  <c r="E66" i="102" s="1"/>
  <c r="D45" i="102"/>
  <c r="A45" i="102"/>
  <c r="E44" i="102"/>
  <c r="D44" i="102"/>
  <c r="D66" i="102" s="1"/>
  <c r="A44" i="102"/>
  <c r="E43" i="102"/>
  <c r="D43" i="102"/>
  <c r="A43" i="102"/>
  <c r="E42" i="102"/>
  <c r="D42" i="102"/>
  <c r="G30" i="102"/>
  <c r="F30" i="102"/>
  <c r="C30" i="102"/>
  <c r="B30" i="102"/>
  <c r="R29" i="102"/>
  <c r="E29" i="102"/>
  <c r="D29" i="102"/>
  <c r="R28" i="102"/>
  <c r="E28" i="102"/>
  <c r="D28" i="102"/>
  <c r="R27" i="102"/>
  <c r="E27" i="102"/>
  <c r="D27" i="102"/>
  <c r="R26" i="102"/>
  <c r="E26" i="102"/>
  <c r="D26" i="102"/>
  <c r="R25" i="102"/>
  <c r="E25" i="102"/>
  <c r="D25" i="102"/>
  <c r="R24" i="102"/>
  <c r="E24" i="102"/>
  <c r="D24" i="102"/>
  <c r="R23" i="102"/>
  <c r="E23" i="102"/>
  <c r="D23" i="102"/>
  <c r="R22" i="102"/>
  <c r="E22" i="102"/>
  <c r="D22" i="102"/>
  <c r="R21" i="102"/>
  <c r="E21" i="102"/>
  <c r="D21" i="102"/>
  <c r="R20" i="102"/>
  <c r="E20" i="102"/>
  <c r="D20" i="102"/>
  <c r="R19" i="102"/>
  <c r="R18" i="102"/>
  <c r="E18" i="102"/>
  <c r="D18" i="102"/>
  <c r="R17" i="102"/>
  <c r="E17" i="102"/>
  <c r="D17" i="102"/>
  <c r="R16" i="102"/>
  <c r="E16" i="102"/>
  <c r="D16" i="102"/>
  <c r="R15" i="102"/>
  <c r="R14" i="102"/>
  <c r="E14" i="102"/>
  <c r="D14" i="102"/>
  <c r="R13" i="102"/>
  <c r="E13" i="102"/>
  <c r="D13" i="102"/>
  <c r="R12" i="102"/>
  <c r="E12" i="102"/>
  <c r="D12" i="102"/>
  <c r="R11" i="102"/>
  <c r="E11" i="102"/>
  <c r="D11" i="102"/>
  <c r="R10" i="102"/>
  <c r="E10" i="102"/>
  <c r="D10" i="102"/>
  <c r="R9" i="102"/>
  <c r="E9" i="102"/>
  <c r="D9" i="102"/>
  <c r="R8" i="102"/>
  <c r="E8" i="102"/>
  <c r="D8" i="102"/>
  <c r="V7" i="102"/>
  <c r="U7" i="102"/>
  <c r="R7" i="102"/>
  <c r="E7" i="102"/>
  <c r="E30" i="102" s="1"/>
  <c r="D7" i="102"/>
  <c r="D30" i="102" s="1"/>
  <c r="V6" i="102"/>
  <c r="U6" i="102"/>
  <c r="E6" i="102"/>
  <c r="D6" i="102"/>
  <c r="E1128" i="103"/>
  <c r="D1128" i="103"/>
  <c r="E1127" i="103"/>
  <c r="D1127" i="103"/>
  <c r="E1126" i="103"/>
  <c r="D1126" i="103"/>
  <c r="E1125" i="103"/>
  <c r="D1125" i="103"/>
  <c r="E1124" i="103"/>
  <c r="D1124" i="103"/>
  <c r="E1123" i="103"/>
  <c r="D1123" i="103"/>
  <c r="E1122" i="103"/>
  <c r="D1122" i="103"/>
  <c r="E1121" i="103"/>
  <c r="D1121" i="103"/>
  <c r="E1120" i="103"/>
  <c r="D1120" i="103"/>
  <c r="E1119" i="103"/>
  <c r="D1119" i="103"/>
  <c r="E1118" i="103"/>
  <c r="D1118" i="103"/>
  <c r="E1117" i="103"/>
  <c r="D1117" i="103"/>
  <c r="E1116" i="103"/>
  <c r="D1116" i="103"/>
  <c r="E1115" i="103"/>
  <c r="D1115" i="103"/>
  <c r="E1113" i="103"/>
  <c r="D1113" i="103"/>
  <c r="E1112" i="103"/>
  <c r="D1112" i="103"/>
  <c r="E1111" i="103"/>
  <c r="D1111" i="103"/>
  <c r="E1110" i="103"/>
  <c r="D1110" i="103"/>
  <c r="E1109" i="103"/>
  <c r="D1109" i="103"/>
  <c r="E1108" i="103"/>
  <c r="D1108" i="103"/>
  <c r="E1107" i="103"/>
  <c r="D1107" i="103"/>
  <c r="E1093" i="103"/>
  <c r="D1093" i="103"/>
  <c r="E1092" i="103"/>
  <c r="D1092" i="103"/>
  <c r="E1091" i="103"/>
  <c r="D1091" i="103"/>
  <c r="E1090" i="103"/>
  <c r="D1090" i="103"/>
  <c r="E1089" i="103"/>
  <c r="D1089" i="103"/>
  <c r="E1088" i="103"/>
  <c r="D1088" i="103"/>
  <c r="E1087" i="103"/>
  <c r="D1087" i="103"/>
  <c r="E1086" i="103"/>
  <c r="D1086" i="103"/>
  <c r="E1085" i="103"/>
  <c r="D1085" i="103"/>
  <c r="E1084" i="103"/>
  <c r="D1084" i="103"/>
  <c r="E1083" i="103"/>
  <c r="D1083" i="103"/>
  <c r="E1082" i="103"/>
  <c r="D1082" i="103"/>
  <c r="E1081" i="103"/>
  <c r="D1081" i="103"/>
  <c r="E1080" i="103"/>
  <c r="D1080" i="103"/>
  <c r="E1078" i="103"/>
  <c r="D1078" i="103"/>
  <c r="E1077" i="103"/>
  <c r="D1077" i="103"/>
  <c r="E1076" i="103"/>
  <c r="D1076" i="103"/>
  <c r="E1075" i="103"/>
  <c r="D1075" i="103"/>
  <c r="E1074" i="103"/>
  <c r="D1074" i="103"/>
  <c r="E1073" i="103"/>
  <c r="D1073" i="103"/>
  <c r="E1072" i="103"/>
  <c r="D1072" i="103"/>
  <c r="E1058" i="103"/>
  <c r="D1058" i="103"/>
  <c r="E1057" i="103"/>
  <c r="D1057" i="103"/>
  <c r="E1056" i="103"/>
  <c r="D1056" i="103"/>
  <c r="E1055" i="103"/>
  <c r="D1055" i="103"/>
  <c r="E1054" i="103"/>
  <c r="D1054" i="103"/>
  <c r="E1053" i="103"/>
  <c r="D1053" i="103"/>
  <c r="E1052" i="103"/>
  <c r="D1052" i="103"/>
  <c r="E1051" i="103"/>
  <c r="D1051" i="103"/>
  <c r="E1050" i="103"/>
  <c r="D1050" i="103"/>
  <c r="E1049" i="103"/>
  <c r="D1049" i="103"/>
  <c r="E1048" i="103"/>
  <c r="D1048" i="103"/>
  <c r="E1047" i="103"/>
  <c r="D1047" i="103"/>
  <c r="E1046" i="103"/>
  <c r="D1046" i="103"/>
  <c r="E1045" i="103"/>
  <c r="D1045" i="103"/>
  <c r="E1043" i="103"/>
  <c r="D1043" i="103"/>
  <c r="E1042" i="103"/>
  <c r="D1042" i="103"/>
  <c r="E1041" i="103"/>
  <c r="D1041" i="103"/>
  <c r="E1040" i="103"/>
  <c r="D1040" i="103"/>
  <c r="E1039" i="103"/>
  <c r="D1039" i="103"/>
  <c r="E1038" i="103"/>
  <c r="D1038" i="103"/>
  <c r="E1037" i="103"/>
  <c r="D1037" i="103"/>
  <c r="E1023" i="103"/>
  <c r="D1023" i="103"/>
  <c r="E1022" i="103"/>
  <c r="D1022" i="103"/>
  <c r="E1021" i="103"/>
  <c r="D1021" i="103"/>
  <c r="E1020" i="103"/>
  <c r="D1020" i="103"/>
  <c r="E1019" i="103"/>
  <c r="D1019" i="103"/>
  <c r="E1018" i="103"/>
  <c r="D1018" i="103"/>
  <c r="E1017" i="103"/>
  <c r="D1017" i="103"/>
  <c r="E1016" i="103"/>
  <c r="D1016" i="103"/>
  <c r="E1015" i="103"/>
  <c r="D1015" i="103"/>
  <c r="E1014" i="103"/>
  <c r="D1014" i="103"/>
  <c r="E1013" i="103"/>
  <c r="D1013" i="103"/>
  <c r="E1012" i="103"/>
  <c r="D1012" i="103"/>
  <c r="E1011" i="103"/>
  <c r="D1011" i="103"/>
  <c r="E1010" i="103"/>
  <c r="D1010" i="103"/>
  <c r="E1008" i="103"/>
  <c r="D1008" i="103"/>
  <c r="E1007" i="103"/>
  <c r="D1007" i="103"/>
  <c r="E1006" i="103"/>
  <c r="D1006" i="103"/>
  <c r="E1005" i="103"/>
  <c r="D1005" i="103"/>
  <c r="E1004" i="103"/>
  <c r="D1004" i="103"/>
  <c r="E1003" i="103"/>
  <c r="D1003" i="103"/>
  <c r="E1002" i="103"/>
  <c r="D1002" i="103"/>
  <c r="E988" i="103"/>
  <c r="D988" i="103"/>
  <c r="E987" i="103"/>
  <c r="D987" i="103"/>
  <c r="E986" i="103"/>
  <c r="D986" i="103"/>
  <c r="E985" i="103"/>
  <c r="D985" i="103"/>
  <c r="E984" i="103"/>
  <c r="D984" i="103"/>
  <c r="E983" i="103"/>
  <c r="D983" i="103"/>
  <c r="E982" i="103"/>
  <c r="D982" i="103"/>
  <c r="E981" i="103"/>
  <c r="D981" i="103"/>
  <c r="E980" i="103"/>
  <c r="D980" i="103"/>
  <c r="E979" i="103"/>
  <c r="D979" i="103"/>
  <c r="E978" i="103"/>
  <c r="D978" i="103"/>
  <c r="E977" i="103"/>
  <c r="D977" i="103"/>
  <c r="E976" i="103"/>
  <c r="D976" i="103"/>
  <c r="E975" i="103"/>
  <c r="D975" i="103"/>
  <c r="E973" i="103"/>
  <c r="D973" i="103"/>
  <c r="E972" i="103"/>
  <c r="D972" i="103"/>
  <c r="E971" i="103"/>
  <c r="D971" i="103"/>
  <c r="E970" i="103"/>
  <c r="D970" i="103"/>
  <c r="E969" i="103"/>
  <c r="D969" i="103"/>
  <c r="E968" i="103"/>
  <c r="D968" i="103"/>
  <c r="E967" i="103"/>
  <c r="D967" i="103"/>
  <c r="E953" i="103"/>
  <c r="D953" i="103"/>
  <c r="E952" i="103"/>
  <c r="D952" i="103"/>
  <c r="E951" i="103"/>
  <c r="D951" i="103"/>
  <c r="E950" i="103"/>
  <c r="D950" i="103"/>
  <c r="E949" i="103"/>
  <c r="D949" i="103"/>
  <c r="E948" i="103"/>
  <c r="D948" i="103"/>
  <c r="E947" i="103"/>
  <c r="D947" i="103"/>
  <c r="E946" i="103"/>
  <c r="D946" i="103"/>
  <c r="E945" i="103"/>
  <c r="D945" i="103"/>
  <c r="E944" i="103"/>
  <c r="D944" i="103"/>
  <c r="E943" i="103"/>
  <c r="D943" i="103"/>
  <c r="E942" i="103"/>
  <c r="D942" i="103"/>
  <c r="E941" i="103"/>
  <c r="D941" i="103"/>
  <c r="E940" i="103"/>
  <c r="D940" i="103"/>
  <c r="E938" i="103"/>
  <c r="D938" i="103"/>
  <c r="E937" i="103"/>
  <c r="D937" i="103"/>
  <c r="E936" i="103"/>
  <c r="D936" i="103"/>
  <c r="E935" i="103"/>
  <c r="D935" i="103"/>
  <c r="E934" i="103"/>
  <c r="D934" i="103"/>
  <c r="E933" i="103"/>
  <c r="D933" i="103"/>
  <c r="E932" i="103"/>
  <c r="D932" i="103"/>
  <c r="E918" i="103"/>
  <c r="D918" i="103"/>
  <c r="E917" i="103"/>
  <c r="D917" i="103"/>
  <c r="E916" i="103"/>
  <c r="D916" i="103"/>
  <c r="E915" i="103"/>
  <c r="D915" i="103"/>
  <c r="E914" i="103"/>
  <c r="D914" i="103"/>
  <c r="E913" i="103"/>
  <c r="D913" i="103"/>
  <c r="E912" i="103"/>
  <c r="D912" i="103"/>
  <c r="E911" i="103"/>
  <c r="D911" i="103"/>
  <c r="E910" i="103"/>
  <c r="D910" i="103"/>
  <c r="E909" i="103"/>
  <c r="D909" i="103"/>
  <c r="E908" i="103"/>
  <c r="D908" i="103"/>
  <c r="E907" i="103"/>
  <c r="D907" i="103"/>
  <c r="E906" i="103"/>
  <c r="D906" i="103"/>
  <c r="E905" i="103"/>
  <c r="D905" i="103"/>
  <c r="E903" i="103"/>
  <c r="D903" i="103"/>
  <c r="E902" i="103"/>
  <c r="D902" i="103"/>
  <c r="E901" i="103"/>
  <c r="D901" i="103"/>
  <c r="E900" i="103"/>
  <c r="D900" i="103"/>
  <c r="E899" i="103"/>
  <c r="D899" i="103"/>
  <c r="E898" i="103"/>
  <c r="D898" i="103"/>
  <c r="E897" i="103"/>
  <c r="D897" i="103"/>
  <c r="E883" i="103"/>
  <c r="D883" i="103"/>
  <c r="E882" i="103"/>
  <c r="D882" i="103"/>
  <c r="E881" i="103"/>
  <c r="D881" i="103"/>
  <c r="E880" i="103"/>
  <c r="D880" i="103"/>
  <c r="E879" i="103"/>
  <c r="D879" i="103"/>
  <c r="E878" i="103"/>
  <c r="D878" i="103"/>
  <c r="E877" i="103"/>
  <c r="D877" i="103"/>
  <c r="E876" i="103"/>
  <c r="D876" i="103"/>
  <c r="E875" i="103"/>
  <c r="D875" i="103"/>
  <c r="E874" i="103"/>
  <c r="D874" i="103"/>
  <c r="E873" i="103"/>
  <c r="D873" i="103"/>
  <c r="E872" i="103"/>
  <c r="D872" i="103"/>
  <c r="E871" i="103"/>
  <c r="D871" i="103"/>
  <c r="E870" i="103"/>
  <c r="D870" i="103"/>
  <c r="E868" i="103"/>
  <c r="D868" i="103"/>
  <c r="E867" i="103"/>
  <c r="D867" i="103"/>
  <c r="E866" i="103"/>
  <c r="D866" i="103"/>
  <c r="E865" i="103"/>
  <c r="D865" i="103"/>
  <c r="E864" i="103"/>
  <c r="D864" i="103"/>
  <c r="E863" i="103"/>
  <c r="D863" i="103"/>
  <c r="E862" i="103"/>
  <c r="D862" i="103"/>
  <c r="E848" i="103"/>
  <c r="D848" i="103"/>
  <c r="E847" i="103"/>
  <c r="D847" i="103"/>
  <c r="E846" i="103"/>
  <c r="D846" i="103"/>
  <c r="E845" i="103"/>
  <c r="D845" i="103"/>
  <c r="E844" i="103"/>
  <c r="D844" i="103"/>
  <c r="E843" i="103"/>
  <c r="D843" i="103"/>
  <c r="E842" i="103"/>
  <c r="D842" i="103"/>
  <c r="E841" i="103"/>
  <c r="D841" i="103"/>
  <c r="E840" i="103"/>
  <c r="D840" i="103"/>
  <c r="E839" i="103"/>
  <c r="D839" i="103"/>
  <c r="E838" i="103"/>
  <c r="D838" i="103"/>
  <c r="E837" i="103"/>
  <c r="D837" i="103"/>
  <c r="E836" i="103"/>
  <c r="D836" i="103"/>
  <c r="E835" i="103"/>
  <c r="D835" i="103"/>
  <c r="E833" i="103"/>
  <c r="D833" i="103"/>
  <c r="E832" i="103"/>
  <c r="D832" i="103"/>
  <c r="E831" i="103"/>
  <c r="D831" i="103"/>
  <c r="E830" i="103"/>
  <c r="D830" i="103"/>
  <c r="E829" i="103"/>
  <c r="D829" i="103"/>
  <c r="E828" i="103"/>
  <c r="D828" i="103"/>
  <c r="E827" i="103"/>
  <c r="D827" i="103"/>
  <c r="E813" i="103"/>
  <c r="D813" i="103"/>
  <c r="E812" i="103"/>
  <c r="D812" i="103"/>
  <c r="E811" i="103"/>
  <c r="D811" i="103"/>
  <c r="E810" i="103"/>
  <c r="D810" i="103"/>
  <c r="E809" i="103"/>
  <c r="D809" i="103"/>
  <c r="E808" i="103"/>
  <c r="D808" i="103"/>
  <c r="E807" i="103"/>
  <c r="D807" i="103"/>
  <c r="E806" i="103"/>
  <c r="D806" i="103"/>
  <c r="E805" i="103"/>
  <c r="D805" i="103"/>
  <c r="E804" i="103"/>
  <c r="D804" i="103"/>
  <c r="E803" i="103"/>
  <c r="D803" i="103"/>
  <c r="E802" i="103"/>
  <c r="D802" i="103"/>
  <c r="E801" i="103"/>
  <c r="D801" i="103"/>
  <c r="E800" i="103"/>
  <c r="D800" i="103"/>
  <c r="E798" i="103"/>
  <c r="D798" i="103"/>
  <c r="E797" i="103"/>
  <c r="D797" i="103"/>
  <c r="E796" i="103"/>
  <c r="D796" i="103"/>
  <c r="E795" i="103"/>
  <c r="D795" i="103"/>
  <c r="E794" i="103"/>
  <c r="D794" i="103"/>
  <c r="E793" i="103"/>
  <c r="D793" i="103"/>
  <c r="E792" i="103"/>
  <c r="D792" i="103"/>
  <c r="E778" i="103"/>
  <c r="D778" i="103"/>
  <c r="E777" i="103"/>
  <c r="D777" i="103"/>
  <c r="E776" i="103"/>
  <c r="D776" i="103"/>
  <c r="E775" i="103"/>
  <c r="D775" i="103"/>
  <c r="E774" i="103"/>
  <c r="D774" i="103"/>
  <c r="E773" i="103"/>
  <c r="D773" i="103"/>
  <c r="E772" i="103"/>
  <c r="D772" i="103"/>
  <c r="E771" i="103"/>
  <c r="D771" i="103"/>
  <c r="E770" i="103"/>
  <c r="D770" i="103"/>
  <c r="E769" i="103"/>
  <c r="D769" i="103"/>
  <c r="E768" i="103"/>
  <c r="D768" i="103"/>
  <c r="E767" i="103"/>
  <c r="D767" i="103"/>
  <c r="E766" i="103"/>
  <c r="D766" i="103"/>
  <c r="E765" i="103"/>
  <c r="D765" i="103"/>
  <c r="E763" i="103"/>
  <c r="D763" i="103"/>
  <c r="E762" i="103"/>
  <c r="D762" i="103"/>
  <c r="E761" i="103"/>
  <c r="D761" i="103"/>
  <c r="E760" i="103"/>
  <c r="D760" i="103"/>
  <c r="E759" i="103"/>
  <c r="D759" i="103"/>
  <c r="E758" i="103"/>
  <c r="D758" i="103"/>
  <c r="E757" i="103"/>
  <c r="D757" i="103"/>
  <c r="E743" i="103"/>
  <c r="D743" i="103"/>
  <c r="E742" i="103"/>
  <c r="D742" i="103"/>
  <c r="E741" i="103"/>
  <c r="D741" i="103"/>
  <c r="E740" i="103"/>
  <c r="D740" i="103"/>
  <c r="E739" i="103"/>
  <c r="D739" i="103"/>
  <c r="E738" i="103"/>
  <c r="D738" i="103"/>
  <c r="E737" i="103"/>
  <c r="D737" i="103"/>
  <c r="E736" i="103"/>
  <c r="D736" i="103"/>
  <c r="E735" i="103"/>
  <c r="D735" i="103"/>
  <c r="E734" i="103"/>
  <c r="D734" i="103"/>
  <c r="E733" i="103"/>
  <c r="D733" i="103"/>
  <c r="E732" i="103"/>
  <c r="D732" i="103"/>
  <c r="E731" i="103"/>
  <c r="D731" i="103"/>
  <c r="E730" i="103"/>
  <c r="D730" i="103"/>
  <c r="E728" i="103"/>
  <c r="D728" i="103"/>
  <c r="E727" i="103"/>
  <c r="D727" i="103"/>
  <c r="E726" i="103"/>
  <c r="D726" i="103"/>
  <c r="E725" i="103"/>
  <c r="D725" i="103"/>
  <c r="E724" i="103"/>
  <c r="D724" i="103"/>
  <c r="E723" i="103"/>
  <c r="D723" i="103"/>
  <c r="E722" i="103"/>
  <c r="D722" i="103"/>
  <c r="E708" i="103"/>
  <c r="D708" i="103"/>
  <c r="E707" i="103"/>
  <c r="D707" i="103"/>
  <c r="E706" i="103"/>
  <c r="D706" i="103"/>
  <c r="E705" i="103"/>
  <c r="D705" i="103"/>
  <c r="E704" i="103"/>
  <c r="D704" i="103"/>
  <c r="E703" i="103"/>
  <c r="D703" i="103"/>
  <c r="E702" i="103"/>
  <c r="D702" i="103"/>
  <c r="E701" i="103"/>
  <c r="D701" i="103"/>
  <c r="E700" i="103"/>
  <c r="D700" i="103"/>
  <c r="E699" i="103"/>
  <c r="D699" i="103"/>
  <c r="E698" i="103"/>
  <c r="D698" i="103"/>
  <c r="E697" i="103"/>
  <c r="D697" i="103"/>
  <c r="E696" i="103"/>
  <c r="D696" i="103"/>
  <c r="E695" i="103"/>
  <c r="D695" i="103"/>
  <c r="E693" i="103"/>
  <c r="D693" i="103"/>
  <c r="E692" i="103"/>
  <c r="D692" i="103"/>
  <c r="E691" i="103"/>
  <c r="D691" i="103"/>
  <c r="E690" i="103"/>
  <c r="D690" i="103"/>
  <c r="E689" i="103"/>
  <c r="D689" i="103"/>
  <c r="E688" i="103"/>
  <c r="D688" i="103"/>
  <c r="E687" i="103"/>
  <c r="D687" i="103"/>
  <c r="E673" i="103"/>
  <c r="D673" i="103"/>
  <c r="E672" i="103"/>
  <c r="D672" i="103"/>
  <c r="E671" i="103"/>
  <c r="D671" i="103"/>
  <c r="E670" i="103"/>
  <c r="D670" i="103"/>
  <c r="E669" i="103"/>
  <c r="D669" i="103"/>
  <c r="E668" i="103"/>
  <c r="D668" i="103"/>
  <c r="E667" i="103"/>
  <c r="D667" i="103"/>
  <c r="E666" i="103"/>
  <c r="D666" i="103"/>
  <c r="E665" i="103"/>
  <c r="D665" i="103"/>
  <c r="E664" i="103"/>
  <c r="D664" i="103"/>
  <c r="E663" i="103"/>
  <c r="D663" i="103"/>
  <c r="E662" i="103"/>
  <c r="D662" i="103"/>
  <c r="E661" i="103"/>
  <c r="D661" i="103"/>
  <c r="E660" i="103"/>
  <c r="D660" i="103"/>
  <c r="E658" i="103"/>
  <c r="D658" i="103"/>
  <c r="E657" i="103"/>
  <c r="D657" i="103"/>
  <c r="E656" i="103"/>
  <c r="D656" i="103"/>
  <c r="E655" i="103"/>
  <c r="D655" i="103"/>
  <c r="E654" i="103"/>
  <c r="D654" i="103"/>
  <c r="E653" i="103"/>
  <c r="D653" i="103"/>
  <c r="E652" i="103"/>
  <c r="D652" i="103"/>
  <c r="E638" i="103"/>
  <c r="D638" i="103"/>
  <c r="E637" i="103"/>
  <c r="D637" i="103"/>
  <c r="E636" i="103"/>
  <c r="D636" i="103"/>
  <c r="E635" i="103"/>
  <c r="D635" i="103"/>
  <c r="E634" i="103"/>
  <c r="D634" i="103"/>
  <c r="E633" i="103"/>
  <c r="D633" i="103"/>
  <c r="E632" i="103"/>
  <c r="D632" i="103"/>
  <c r="E631" i="103"/>
  <c r="D631" i="103"/>
  <c r="E630" i="103"/>
  <c r="D630" i="103"/>
  <c r="E629" i="103"/>
  <c r="D629" i="103"/>
  <c r="E628" i="103"/>
  <c r="D628" i="103"/>
  <c r="E627" i="103"/>
  <c r="D627" i="103"/>
  <c r="E626" i="103"/>
  <c r="D626" i="103"/>
  <c r="E625" i="103"/>
  <c r="D625" i="103"/>
  <c r="E623" i="103"/>
  <c r="D623" i="103"/>
  <c r="E622" i="103"/>
  <c r="D622" i="103"/>
  <c r="E621" i="103"/>
  <c r="D621" i="103"/>
  <c r="E620" i="103"/>
  <c r="D620" i="103"/>
  <c r="E619" i="103"/>
  <c r="D619" i="103"/>
  <c r="E618" i="103"/>
  <c r="D618" i="103"/>
  <c r="E617" i="103"/>
  <c r="D617" i="103"/>
  <c r="E603" i="103"/>
  <c r="D603" i="103"/>
  <c r="E602" i="103"/>
  <c r="D602" i="103"/>
  <c r="E601" i="103"/>
  <c r="D601" i="103"/>
  <c r="E600" i="103"/>
  <c r="D600" i="103"/>
  <c r="E599" i="103"/>
  <c r="D599" i="103"/>
  <c r="E598" i="103"/>
  <c r="D598" i="103"/>
  <c r="E597" i="103"/>
  <c r="D597" i="103"/>
  <c r="E596" i="103"/>
  <c r="D596" i="103"/>
  <c r="E595" i="103"/>
  <c r="D595" i="103"/>
  <c r="E594" i="103"/>
  <c r="D594" i="103"/>
  <c r="E593" i="103"/>
  <c r="D593" i="103"/>
  <c r="E592" i="103"/>
  <c r="D592" i="103"/>
  <c r="E591" i="103"/>
  <c r="D591" i="103"/>
  <c r="E590" i="103"/>
  <c r="D590" i="103"/>
  <c r="E588" i="103"/>
  <c r="D588" i="103"/>
  <c r="E587" i="103"/>
  <c r="D587" i="103"/>
  <c r="E586" i="103"/>
  <c r="D586" i="103"/>
  <c r="E585" i="103"/>
  <c r="D585" i="103"/>
  <c r="E584" i="103"/>
  <c r="D584" i="103"/>
  <c r="E583" i="103"/>
  <c r="D583" i="103"/>
  <c r="E582" i="103"/>
  <c r="D582" i="103"/>
  <c r="E568" i="103"/>
  <c r="D568" i="103"/>
  <c r="E567" i="103"/>
  <c r="D567" i="103"/>
  <c r="E566" i="103"/>
  <c r="D566" i="103"/>
  <c r="E565" i="103"/>
  <c r="D565" i="103"/>
  <c r="E564" i="103"/>
  <c r="D564" i="103"/>
  <c r="E563" i="103"/>
  <c r="D563" i="103"/>
  <c r="E562" i="103"/>
  <c r="D562" i="103"/>
  <c r="E561" i="103"/>
  <c r="D561" i="103"/>
  <c r="E560" i="103"/>
  <c r="D560" i="103"/>
  <c r="E559" i="103"/>
  <c r="D559" i="103"/>
  <c r="E558" i="103"/>
  <c r="D558" i="103"/>
  <c r="E557" i="103"/>
  <c r="D557" i="103"/>
  <c r="E556" i="103"/>
  <c r="D556" i="103"/>
  <c r="E555" i="103"/>
  <c r="D555" i="103"/>
  <c r="E553" i="103"/>
  <c r="D553" i="103"/>
  <c r="E552" i="103"/>
  <c r="D552" i="103"/>
  <c r="E551" i="103"/>
  <c r="D551" i="103"/>
  <c r="E550" i="103"/>
  <c r="D550" i="103"/>
  <c r="E549" i="103"/>
  <c r="D549" i="103"/>
  <c r="E548" i="103"/>
  <c r="D548" i="103"/>
  <c r="E547" i="103"/>
  <c r="D547" i="103"/>
  <c r="E533" i="103"/>
  <c r="D533" i="103"/>
  <c r="E532" i="103"/>
  <c r="D532" i="103"/>
  <c r="E531" i="103"/>
  <c r="D531" i="103"/>
  <c r="E530" i="103"/>
  <c r="D530" i="103"/>
  <c r="E529" i="103"/>
  <c r="D529" i="103"/>
  <c r="E528" i="103"/>
  <c r="D528" i="103"/>
  <c r="E527" i="103"/>
  <c r="D527" i="103"/>
  <c r="E526" i="103"/>
  <c r="D526" i="103"/>
  <c r="E525" i="103"/>
  <c r="D525" i="103"/>
  <c r="E524" i="103"/>
  <c r="D524" i="103"/>
  <c r="E523" i="103"/>
  <c r="D523" i="103"/>
  <c r="E522" i="103"/>
  <c r="D522" i="103"/>
  <c r="E521" i="103"/>
  <c r="D521" i="103"/>
  <c r="E520" i="103"/>
  <c r="D520" i="103"/>
  <c r="E518" i="103"/>
  <c r="D518" i="103"/>
  <c r="E517" i="103"/>
  <c r="D517" i="103"/>
  <c r="E516" i="103"/>
  <c r="D516" i="103"/>
  <c r="E515" i="103"/>
  <c r="D515" i="103"/>
  <c r="E514" i="103"/>
  <c r="D514" i="103"/>
  <c r="E513" i="103"/>
  <c r="D513" i="103"/>
  <c r="E512" i="103"/>
  <c r="D512" i="103"/>
  <c r="E497" i="103"/>
  <c r="D497" i="103"/>
  <c r="E496" i="103"/>
  <c r="D496" i="103"/>
  <c r="E495" i="103"/>
  <c r="D495" i="103"/>
  <c r="E494" i="103"/>
  <c r="D494" i="103"/>
  <c r="E493" i="103"/>
  <c r="D493" i="103"/>
  <c r="E492" i="103"/>
  <c r="D492" i="103"/>
  <c r="E491" i="103"/>
  <c r="D491" i="103"/>
  <c r="E490" i="103"/>
  <c r="D490" i="103"/>
  <c r="E489" i="103"/>
  <c r="D489" i="103"/>
  <c r="E488" i="103"/>
  <c r="D488" i="103"/>
  <c r="E487" i="103"/>
  <c r="D487" i="103"/>
  <c r="E486" i="103"/>
  <c r="D486" i="103"/>
  <c r="E485" i="103"/>
  <c r="D485" i="103"/>
  <c r="E484" i="103"/>
  <c r="D484" i="103"/>
  <c r="E482" i="103"/>
  <c r="D482" i="103"/>
  <c r="E481" i="103"/>
  <c r="D481" i="103"/>
  <c r="E480" i="103"/>
  <c r="D480" i="103"/>
  <c r="E479" i="103"/>
  <c r="D479" i="103"/>
  <c r="E478" i="103"/>
  <c r="D478" i="103"/>
  <c r="E477" i="103"/>
  <c r="D477" i="103"/>
  <c r="E476" i="103"/>
  <c r="D476" i="103"/>
  <c r="E461" i="103"/>
  <c r="D461" i="103"/>
  <c r="E460" i="103"/>
  <c r="D460" i="103"/>
  <c r="E459" i="103"/>
  <c r="D459" i="103"/>
  <c r="E458" i="103"/>
  <c r="D458" i="103"/>
  <c r="E457" i="103"/>
  <c r="D457" i="103"/>
  <c r="E456" i="103"/>
  <c r="D456" i="103"/>
  <c r="E455" i="103"/>
  <c r="D455" i="103"/>
  <c r="E454" i="103"/>
  <c r="D454" i="103"/>
  <c r="E453" i="103"/>
  <c r="D453" i="103"/>
  <c r="E452" i="103"/>
  <c r="D452" i="103"/>
  <c r="E451" i="103"/>
  <c r="D451" i="103"/>
  <c r="E450" i="103"/>
  <c r="D450" i="103"/>
  <c r="E449" i="103"/>
  <c r="D449" i="103"/>
  <c r="E448" i="103"/>
  <c r="D448" i="103"/>
  <c r="E446" i="103"/>
  <c r="D446" i="103"/>
  <c r="E445" i="103"/>
  <c r="D445" i="103"/>
  <c r="E444" i="103"/>
  <c r="D444" i="103"/>
  <c r="E443" i="103"/>
  <c r="D443" i="103"/>
  <c r="E442" i="103"/>
  <c r="D442" i="103"/>
  <c r="E441" i="103"/>
  <c r="D441" i="103"/>
  <c r="E440" i="103"/>
  <c r="D440" i="103"/>
  <c r="E425" i="103"/>
  <c r="D425" i="103"/>
  <c r="E424" i="103"/>
  <c r="D424" i="103"/>
  <c r="E423" i="103"/>
  <c r="D423" i="103"/>
  <c r="E422" i="103"/>
  <c r="D422" i="103"/>
  <c r="E421" i="103"/>
  <c r="D421" i="103"/>
  <c r="E420" i="103"/>
  <c r="D420" i="103"/>
  <c r="E419" i="103"/>
  <c r="D419" i="103"/>
  <c r="E418" i="103"/>
  <c r="D418" i="103"/>
  <c r="E417" i="103"/>
  <c r="D417" i="103"/>
  <c r="E416" i="103"/>
  <c r="D416" i="103"/>
  <c r="E415" i="103"/>
  <c r="D415" i="103"/>
  <c r="E414" i="103"/>
  <c r="D414" i="103"/>
  <c r="E413" i="103"/>
  <c r="D413" i="103"/>
  <c r="E412" i="103"/>
  <c r="D412" i="103"/>
  <c r="E410" i="103"/>
  <c r="D410" i="103"/>
  <c r="E409" i="103"/>
  <c r="D409" i="103"/>
  <c r="E408" i="103"/>
  <c r="D408" i="103"/>
  <c r="E407" i="103"/>
  <c r="D407" i="103"/>
  <c r="E406" i="103"/>
  <c r="D406" i="103"/>
  <c r="E405" i="103"/>
  <c r="D405" i="103"/>
  <c r="E404" i="103"/>
  <c r="D404" i="103"/>
  <c r="E389" i="103"/>
  <c r="D389" i="103"/>
  <c r="E388" i="103"/>
  <c r="D388" i="103"/>
  <c r="E387" i="103"/>
  <c r="D387" i="103"/>
  <c r="E386" i="103"/>
  <c r="D386" i="103"/>
  <c r="E385" i="103"/>
  <c r="D385" i="103"/>
  <c r="E384" i="103"/>
  <c r="D384" i="103"/>
  <c r="E383" i="103"/>
  <c r="D383" i="103"/>
  <c r="E382" i="103"/>
  <c r="D382" i="103"/>
  <c r="E381" i="103"/>
  <c r="D381" i="103"/>
  <c r="E380" i="103"/>
  <c r="D380" i="103"/>
  <c r="E379" i="103"/>
  <c r="D379" i="103"/>
  <c r="E378" i="103"/>
  <c r="D378" i="103"/>
  <c r="E377" i="103"/>
  <c r="D377" i="103"/>
  <c r="E376" i="103"/>
  <c r="D376" i="103"/>
  <c r="E374" i="103"/>
  <c r="D374" i="103"/>
  <c r="E373" i="103"/>
  <c r="D373" i="103"/>
  <c r="E372" i="103"/>
  <c r="D372" i="103"/>
  <c r="E371" i="103"/>
  <c r="D371" i="103"/>
  <c r="E370" i="103"/>
  <c r="D370" i="103"/>
  <c r="E369" i="103"/>
  <c r="D369" i="103"/>
  <c r="E368" i="103"/>
  <c r="D368" i="103"/>
  <c r="E353" i="103"/>
  <c r="D353" i="103"/>
  <c r="E352" i="103"/>
  <c r="D352" i="103"/>
  <c r="E351" i="103"/>
  <c r="D351" i="103"/>
  <c r="E350" i="103"/>
  <c r="D350" i="103"/>
  <c r="E349" i="103"/>
  <c r="D349" i="103"/>
  <c r="E348" i="103"/>
  <c r="D348" i="103"/>
  <c r="E347" i="103"/>
  <c r="D347" i="103"/>
  <c r="E346" i="103"/>
  <c r="D346" i="103"/>
  <c r="E345" i="103"/>
  <c r="D345" i="103"/>
  <c r="E344" i="103"/>
  <c r="D344" i="103"/>
  <c r="E343" i="103"/>
  <c r="D343" i="103"/>
  <c r="E342" i="103"/>
  <c r="D342" i="103"/>
  <c r="E341" i="103"/>
  <c r="D341" i="103"/>
  <c r="E340" i="103"/>
  <c r="D340" i="103"/>
  <c r="E338" i="103"/>
  <c r="D338" i="103"/>
  <c r="E337" i="103"/>
  <c r="D337" i="103"/>
  <c r="E336" i="103"/>
  <c r="D336" i="103"/>
  <c r="E335" i="103"/>
  <c r="D335" i="103"/>
  <c r="E334" i="103"/>
  <c r="D334" i="103"/>
  <c r="E333" i="103"/>
  <c r="D333" i="103"/>
  <c r="E332" i="103"/>
  <c r="D332" i="103"/>
  <c r="E317" i="103"/>
  <c r="D317" i="103"/>
  <c r="E316" i="103"/>
  <c r="D316" i="103"/>
  <c r="E315" i="103"/>
  <c r="D315" i="103"/>
  <c r="E314" i="103"/>
  <c r="D314" i="103"/>
  <c r="E313" i="103"/>
  <c r="D313" i="103"/>
  <c r="E312" i="103"/>
  <c r="D312" i="103"/>
  <c r="E311" i="103"/>
  <c r="D311" i="103"/>
  <c r="E310" i="103"/>
  <c r="D310" i="103"/>
  <c r="E309" i="103"/>
  <c r="D309" i="103"/>
  <c r="E308" i="103"/>
  <c r="D308" i="103"/>
  <c r="E307" i="103"/>
  <c r="D307" i="103"/>
  <c r="E306" i="103"/>
  <c r="D306" i="103"/>
  <c r="E305" i="103"/>
  <c r="D305" i="103"/>
  <c r="E304" i="103"/>
  <c r="D304" i="103"/>
  <c r="E302" i="103"/>
  <c r="D302" i="103"/>
  <c r="E301" i="103"/>
  <c r="D301" i="103"/>
  <c r="E300" i="103"/>
  <c r="D300" i="103"/>
  <c r="E299" i="103"/>
  <c r="D299" i="103"/>
  <c r="E298" i="103"/>
  <c r="D298" i="103"/>
  <c r="E297" i="103"/>
  <c r="D297" i="103"/>
  <c r="E296" i="103"/>
  <c r="D296" i="103"/>
  <c r="E281" i="103"/>
  <c r="D281" i="103"/>
  <c r="E280" i="103"/>
  <c r="D280" i="103"/>
  <c r="E279" i="103"/>
  <c r="D279" i="103"/>
  <c r="E278" i="103"/>
  <c r="D278" i="103"/>
  <c r="E277" i="103"/>
  <c r="D277" i="103"/>
  <c r="E276" i="103"/>
  <c r="D276" i="103"/>
  <c r="E275" i="103"/>
  <c r="D275" i="103"/>
  <c r="E274" i="103"/>
  <c r="D274" i="103"/>
  <c r="E273" i="103"/>
  <c r="D273" i="103"/>
  <c r="E272" i="103"/>
  <c r="D272" i="103"/>
  <c r="E271" i="103"/>
  <c r="D271" i="103"/>
  <c r="E270" i="103"/>
  <c r="D270" i="103"/>
  <c r="E269" i="103"/>
  <c r="D269" i="103"/>
  <c r="E268" i="103"/>
  <c r="D268" i="103"/>
  <c r="E266" i="103"/>
  <c r="D266" i="103"/>
  <c r="E265" i="103"/>
  <c r="D265" i="103"/>
  <c r="E264" i="103"/>
  <c r="D264" i="103"/>
  <c r="E263" i="103"/>
  <c r="D263" i="103"/>
  <c r="E262" i="103"/>
  <c r="D262" i="103"/>
  <c r="E261" i="103"/>
  <c r="D261" i="103"/>
  <c r="E260" i="103"/>
  <c r="D260" i="103"/>
  <c r="M49" i="70" l="1"/>
  <c r="M53" i="70" s="1"/>
  <c r="M59" i="70" s="1"/>
  <c r="AM49" i="70"/>
  <c r="AM53" i="70" s="1"/>
  <c r="AM59" i="70" s="1"/>
  <c r="AN49" i="70"/>
  <c r="AN53" i="70" s="1"/>
  <c r="AN59" i="70" s="1"/>
  <c r="AJ49" i="70"/>
  <c r="AJ53" i="70" s="1"/>
  <c r="AJ59" i="70" s="1"/>
  <c r="AJ66" i="70" s="1"/>
  <c r="AK49" i="70"/>
  <c r="AK53" i="70" s="1"/>
  <c r="AK59" i="70" s="1"/>
  <c r="AK61" i="70" s="1"/>
  <c r="L49" i="70"/>
  <c r="L53" i="70" s="1"/>
  <c r="L59" i="70" s="1"/>
  <c r="L61" i="70" s="1"/>
  <c r="Z49" i="70"/>
  <c r="Z53" i="70" s="1"/>
  <c r="Z59" i="70" s="1"/>
  <c r="Z66" i="70" s="1"/>
  <c r="N49" i="70"/>
  <c r="N53" i="70" s="1"/>
  <c r="N59" i="70" s="1"/>
  <c r="N66" i="70" s="1"/>
  <c r="O49" i="70"/>
  <c r="O53" i="70" s="1"/>
  <c r="O59" i="70" s="1"/>
  <c r="AL49" i="70"/>
  <c r="AL53" i="70" s="1"/>
  <c r="AL59" i="70" s="1"/>
  <c r="AL66" i="70" s="1"/>
  <c r="P49" i="70"/>
  <c r="P53" i="70" s="1"/>
  <c r="P59" i="70" s="1"/>
  <c r="P61" i="70" s="1"/>
  <c r="AI49" i="70"/>
  <c r="AI53" i="70" s="1"/>
  <c r="AI59" i="70" s="1"/>
  <c r="AI61" i="70" s="1"/>
  <c r="AB49" i="70"/>
  <c r="AB53" i="70" s="1"/>
  <c r="AB59" i="70" s="1"/>
  <c r="AB66" i="70" s="1"/>
  <c r="Q49" i="70"/>
  <c r="Q53" i="70" s="1"/>
  <c r="Q59" i="70" s="1"/>
  <c r="Q62" i="70" s="1"/>
  <c r="AC49" i="70"/>
  <c r="AC53" i="70" s="1"/>
  <c r="AC59" i="70" s="1"/>
  <c r="AC66" i="70" s="1"/>
  <c r="AO49" i="70"/>
  <c r="AO53" i="70" s="1"/>
  <c r="AO59" i="70" s="1"/>
  <c r="M62" i="70"/>
  <c r="M66" i="70"/>
  <c r="M61" i="70"/>
  <c r="AM66" i="70"/>
  <c r="AM62" i="70"/>
  <c r="AM61" i="70"/>
  <c r="Y49" i="70"/>
  <c r="Y53" i="70" s="1"/>
  <c r="Y59" i="70" s="1"/>
  <c r="Z62" i="70"/>
  <c r="O66" i="70"/>
  <c r="O62" i="70"/>
  <c r="O61" i="70"/>
  <c r="AA49" i="70"/>
  <c r="AA53" i="70" s="1"/>
  <c r="AA59" i="70" s="1"/>
  <c r="P66" i="70"/>
  <c r="P62" i="70"/>
  <c r="X49" i="70"/>
  <c r="X53" i="70" s="1"/>
  <c r="X59" i="70" s="1"/>
  <c r="AJ62" i="70"/>
  <c r="AJ61" i="70"/>
  <c r="AN66" i="70"/>
  <c r="AN62" i="70"/>
  <c r="AN61" i="70"/>
  <c r="L66" i="70"/>
  <c r="L62" i="70"/>
  <c r="V49" i="70"/>
  <c r="V53" i="70" s="1"/>
  <c r="V59" i="70" s="1"/>
  <c r="AH49" i="70"/>
  <c r="AH53" i="70" s="1"/>
  <c r="AH59" i="70" s="1"/>
  <c r="W49" i="70"/>
  <c r="W53" i="70" s="1"/>
  <c r="W59" i="70" s="1"/>
  <c r="AI66" i="70"/>
  <c r="AI62" i="70"/>
  <c r="AO66" i="70"/>
  <c r="AO62" i="70"/>
  <c r="AO61" i="70"/>
  <c r="AD49" i="70"/>
  <c r="AD53" i="70" s="1"/>
  <c r="AD59" i="70" s="1"/>
  <c r="T49" i="70"/>
  <c r="T53" i="70" s="1"/>
  <c r="T59" i="70" s="1"/>
  <c r="R49" i="70"/>
  <c r="R53" i="70" s="1"/>
  <c r="R59" i="70" s="1"/>
  <c r="AP49" i="70"/>
  <c r="AP53" i="70" s="1"/>
  <c r="AP59" i="70" s="1"/>
  <c r="S49" i="70"/>
  <c r="S53" i="70" s="1"/>
  <c r="S59" i="70" s="1"/>
  <c r="AE49" i="70"/>
  <c r="AE53" i="70" s="1"/>
  <c r="AE59" i="70" s="1"/>
  <c r="AF49" i="70"/>
  <c r="AF53" i="70" s="1"/>
  <c r="AF59" i="70" s="1"/>
  <c r="U49" i="70"/>
  <c r="U53" i="70" s="1"/>
  <c r="U59" i="70" s="1"/>
  <c r="AG49" i="70"/>
  <c r="AG53" i="70" s="1"/>
  <c r="AG59" i="70" s="1"/>
  <c r="W12" i="102"/>
  <c r="S17" i="102"/>
  <c r="U17" i="102" s="1"/>
  <c r="X9" i="102"/>
  <c r="W10" i="102"/>
  <c r="W8" i="102"/>
  <c r="W17" i="102"/>
  <c r="T16" i="102"/>
  <c r="V16" i="102" s="1"/>
  <c r="S29" i="102"/>
  <c r="U29" i="102" s="1"/>
  <c r="X12" i="102"/>
  <c r="A126" i="102"/>
  <c r="A162" i="102" s="1"/>
  <c r="A198" i="102" s="1"/>
  <c r="A234" i="102" s="1"/>
  <c r="A270" i="102" s="1"/>
  <c r="A306" i="102" s="1"/>
  <c r="A342" i="102" s="1"/>
  <c r="A378" i="102" s="1"/>
  <c r="A414" i="102" s="1"/>
  <c r="A450" i="102" s="1"/>
  <c r="A486" i="102" s="1"/>
  <c r="A522" i="102" s="1"/>
  <c r="S25" i="102"/>
  <c r="U25" i="102" s="1"/>
  <c r="X8" i="102"/>
  <c r="S21" i="102"/>
  <c r="U21" i="102" s="1"/>
  <c r="T13" i="102"/>
  <c r="V13" i="102" s="1"/>
  <c r="T22" i="102"/>
  <c r="V22" i="102" s="1"/>
  <c r="X23" i="102"/>
  <c r="X27" i="102"/>
  <c r="X14" i="102"/>
  <c r="X20" i="102"/>
  <c r="X24" i="102"/>
  <c r="X28" i="102"/>
  <c r="T11" i="102"/>
  <c r="V11" i="102" s="1"/>
  <c r="X18" i="102"/>
  <c r="S16" i="102"/>
  <c r="U16" i="102" s="1"/>
  <c r="W25" i="102"/>
  <c r="X17" i="102"/>
  <c r="W22" i="102"/>
  <c r="W26" i="102"/>
  <c r="S10" i="102"/>
  <c r="U10" i="102" s="1"/>
  <c r="S14" i="102"/>
  <c r="U14" i="102" s="1"/>
  <c r="T21" i="102"/>
  <c r="V21" i="102" s="1"/>
  <c r="T25" i="102"/>
  <c r="V25" i="102" s="1"/>
  <c r="T29" i="102"/>
  <c r="V29" i="102" s="1"/>
  <c r="T10" i="102"/>
  <c r="V10" i="102" s="1"/>
  <c r="W11" i="102"/>
  <c r="T14" i="102"/>
  <c r="V14" i="102" s="1"/>
  <c r="X22" i="102"/>
  <c r="X26" i="102"/>
  <c r="W14" i="102"/>
  <c r="S18" i="102"/>
  <c r="U18" i="102" s="1"/>
  <c r="S27" i="102"/>
  <c r="U27" i="102" s="1"/>
  <c r="W20" i="102"/>
  <c r="T27" i="102"/>
  <c r="V27" i="102" s="1"/>
  <c r="X25" i="102"/>
  <c r="X10" i="102"/>
  <c r="S12" i="102"/>
  <c r="U12" i="102" s="1"/>
  <c r="T23" i="102"/>
  <c r="V23" i="102" s="1"/>
  <c r="W24" i="102"/>
  <c r="W28" i="102"/>
  <c r="T8" i="102"/>
  <c r="W9" i="102"/>
  <c r="T12" i="102"/>
  <c r="V12" i="102" s="1"/>
  <c r="W13" i="102"/>
  <c r="W16" i="102"/>
  <c r="S28" i="102"/>
  <c r="U28" i="102" s="1"/>
  <c r="X16" i="102"/>
  <c r="T24" i="102"/>
  <c r="V24" i="102" s="1"/>
  <c r="W29" i="102"/>
  <c r="X29" i="102"/>
  <c r="S23" i="102"/>
  <c r="U23" i="102" s="1"/>
  <c r="X13" i="102"/>
  <c r="S26" i="102"/>
  <c r="U26" i="102" s="1"/>
  <c r="X11" i="102"/>
  <c r="S24" i="102"/>
  <c r="U24" i="102" s="1"/>
  <c r="T20" i="102"/>
  <c r="V20" i="102" s="1"/>
  <c r="T28" i="102"/>
  <c r="V28" i="102" s="1"/>
  <c r="X21" i="102"/>
  <c r="T17" i="102"/>
  <c r="V17" i="102" s="1"/>
  <c r="W18" i="102"/>
  <c r="T26" i="102"/>
  <c r="V26" i="102" s="1"/>
  <c r="W27" i="102"/>
  <c r="S20" i="102"/>
  <c r="U20" i="102" s="1"/>
  <c r="S9" i="102"/>
  <c r="U9" i="102" s="1"/>
  <c r="S13" i="102"/>
  <c r="U13" i="102" s="1"/>
  <c r="W21" i="102"/>
  <c r="T9" i="102"/>
  <c r="V9" i="102" s="1"/>
  <c r="T18" i="102"/>
  <c r="V18" i="102" s="1"/>
  <c r="S22" i="102"/>
  <c r="U22" i="102" s="1"/>
  <c r="S11" i="102"/>
  <c r="U11" i="102" s="1"/>
  <c r="W23" i="102"/>
  <c r="AC61" i="70" l="1"/>
  <c r="AC62" i="70"/>
  <c r="AK66" i="70"/>
  <c r="Q66" i="70"/>
  <c r="AK62" i="70"/>
  <c r="Z61" i="70"/>
  <c r="AB61" i="70"/>
  <c r="AB62" i="70"/>
  <c r="AL61" i="70"/>
  <c r="AL62" i="70"/>
  <c r="N61" i="70"/>
  <c r="Q61" i="70"/>
  <c r="N62" i="70"/>
  <c r="T61" i="70"/>
  <c r="T66" i="70"/>
  <c r="T62" i="70"/>
  <c r="AG61" i="70"/>
  <c r="AG62" i="70"/>
  <c r="AG66" i="70"/>
  <c r="U61" i="70"/>
  <c r="U66" i="70"/>
  <c r="U62" i="70"/>
  <c r="AE61" i="70"/>
  <c r="AE66" i="70"/>
  <c r="AE62" i="70"/>
  <c r="Y66" i="70"/>
  <c r="Y62" i="70"/>
  <c r="Y61" i="70"/>
  <c r="AD61" i="70"/>
  <c r="AD62" i="70"/>
  <c r="AD66" i="70"/>
  <c r="W61" i="70"/>
  <c r="W66" i="70"/>
  <c r="W62" i="70"/>
  <c r="AH61" i="70"/>
  <c r="AH66" i="70"/>
  <c r="AH62" i="70"/>
  <c r="S61" i="70"/>
  <c r="S66" i="70"/>
  <c r="S62" i="70"/>
  <c r="V61" i="70"/>
  <c r="V66" i="70"/>
  <c r="V62" i="70"/>
  <c r="AA66" i="70"/>
  <c r="AA62" i="70"/>
  <c r="AA61" i="70"/>
  <c r="AP61" i="70"/>
  <c r="AP62" i="70"/>
  <c r="AP66" i="70"/>
  <c r="X66" i="70"/>
  <c r="X62" i="70"/>
  <c r="X61" i="70"/>
  <c r="AF61" i="70"/>
  <c r="AF62" i="70"/>
  <c r="AF66" i="70"/>
  <c r="R61" i="70"/>
  <c r="R62" i="70"/>
  <c r="R66" i="70"/>
  <c r="X30" i="102"/>
  <c r="V8" i="102"/>
  <c r="V30" i="102" s="1"/>
  <c r="T30" i="102"/>
  <c r="W30" i="102"/>
  <c r="U8" i="102"/>
  <c r="U30" i="102" s="1"/>
  <c r="S30" i="102"/>
  <c r="A329" i="103" l="1"/>
  <c r="A293" i="103"/>
  <c r="A257" i="103"/>
  <c r="A221" i="103"/>
  <c r="A185" i="103"/>
  <c r="A149" i="103"/>
  <c r="A113" i="103"/>
  <c r="A77" i="103"/>
  <c r="A41" i="103"/>
  <c r="A5" i="103"/>
  <c r="C62" i="75" l="1"/>
  <c r="D62" i="75"/>
  <c r="E62" i="75"/>
  <c r="F62" i="75"/>
  <c r="G62" i="75"/>
  <c r="H62" i="75"/>
  <c r="I62" i="75"/>
  <c r="J62" i="75"/>
  <c r="K62" i="75"/>
  <c r="L62" i="75"/>
  <c r="B62" i="75"/>
  <c r="C38" i="75"/>
  <c r="D38" i="75"/>
  <c r="E38" i="75"/>
  <c r="F38" i="75"/>
  <c r="G38" i="75"/>
  <c r="H38" i="75"/>
  <c r="I38" i="75"/>
  <c r="J38" i="75"/>
  <c r="K38" i="75"/>
  <c r="L38" i="75"/>
  <c r="C39" i="75"/>
  <c r="D39" i="75"/>
  <c r="E39" i="75"/>
  <c r="F39" i="75"/>
  <c r="G39" i="75"/>
  <c r="H39" i="75"/>
  <c r="I39" i="75"/>
  <c r="J39" i="75"/>
  <c r="K39" i="75"/>
  <c r="L39" i="75"/>
  <c r="B39" i="75"/>
  <c r="B38" i="75"/>
  <c r="B37" i="75"/>
  <c r="C38" i="91"/>
  <c r="D38" i="91"/>
  <c r="E38" i="91"/>
  <c r="F38" i="91"/>
  <c r="G38" i="91"/>
  <c r="H38" i="91"/>
  <c r="I38" i="91"/>
  <c r="J38" i="91"/>
  <c r="K38" i="91"/>
  <c r="L38" i="91"/>
  <c r="C39" i="91"/>
  <c r="D39" i="91"/>
  <c r="E39" i="91"/>
  <c r="F39" i="91"/>
  <c r="G39" i="91"/>
  <c r="H39" i="91"/>
  <c r="I39" i="91"/>
  <c r="J39" i="91"/>
  <c r="K39" i="91"/>
  <c r="L39" i="91"/>
  <c r="B39" i="91"/>
  <c r="B38" i="91"/>
  <c r="B37" i="91"/>
  <c r="C38" i="70"/>
  <c r="D38" i="70"/>
  <c r="E38" i="70"/>
  <c r="F38" i="70"/>
  <c r="G38" i="70"/>
  <c r="H38" i="70"/>
  <c r="I38" i="70"/>
  <c r="J38" i="70"/>
  <c r="K38" i="70"/>
  <c r="C39" i="70"/>
  <c r="D39" i="70"/>
  <c r="E39" i="70"/>
  <c r="F39" i="70"/>
  <c r="G39" i="70"/>
  <c r="H39" i="70"/>
  <c r="I39" i="70"/>
  <c r="J39" i="70"/>
  <c r="K39" i="70"/>
  <c r="B37" i="70"/>
  <c r="C62" i="106"/>
  <c r="D62" i="106"/>
  <c r="E62" i="106"/>
  <c r="F62" i="106"/>
  <c r="G62" i="106"/>
  <c r="H62" i="106"/>
  <c r="I62" i="106"/>
  <c r="J62" i="106"/>
  <c r="K62" i="106"/>
  <c r="L62" i="106"/>
  <c r="B62" i="106"/>
  <c r="C39" i="106"/>
  <c r="D39" i="106"/>
  <c r="E39" i="106"/>
  <c r="F39" i="106"/>
  <c r="G39" i="106"/>
  <c r="H39" i="106"/>
  <c r="I39" i="106"/>
  <c r="J39" i="106"/>
  <c r="K39" i="106"/>
  <c r="L39" i="106"/>
  <c r="B39" i="106"/>
  <c r="B38" i="106"/>
  <c r="D38" i="106"/>
  <c r="E38" i="106"/>
  <c r="F38" i="106"/>
  <c r="G38" i="106"/>
  <c r="H38" i="106"/>
  <c r="I38" i="106"/>
  <c r="J38" i="106"/>
  <c r="K38" i="106"/>
  <c r="L38" i="106"/>
  <c r="C38" i="106"/>
  <c r="B37" i="106"/>
  <c r="A329" i="107" l="1"/>
  <c r="A293" i="107"/>
  <c r="A257" i="107"/>
  <c r="A221" i="107"/>
  <c r="A185" i="107"/>
  <c r="A149" i="107"/>
  <c r="A113" i="107"/>
  <c r="A77" i="107"/>
  <c r="A41" i="107"/>
  <c r="A5" i="107"/>
  <c r="G1129" i="107"/>
  <c r="F1129" i="107"/>
  <c r="C1129" i="107"/>
  <c r="B1129" i="107"/>
  <c r="E1128" i="107"/>
  <c r="D1128" i="107"/>
  <c r="A1128" i="107"/>
  <c r="E1127" i="107"/>
  <c r="D1127" i="107"/>
  <c r="A1127" i="107"/>
  <c r="E1126" i="107"/>
  <c r="D1126" i="107"/>
  <c r="A1126" i="107"/>
  <c r="E1125" i="107"/>
  <c r="D1125" i="107"/>
  <c r="A1125" i="107"/>
  <c r="E1124" i="107"/>
  <c r="D1124" i="107"/>
  <c r="A1124" i="107"/>
  <c r="E1123" i="107"/>
  <c r="D1123" i="107"/>
  <c r="A1123" i="107"/>
  <c r="E1122" i="107"/>
  <c r="D1122" i="107"/>
  <c r="A1122" i="107"/>
  <c r="E1121" i="107"/>
  <c r="D1121" i="107"/>
  <c r="A1121" i="107"/>
  <c r="E1120" i="107"/>
  <c r="D1120" i="107"/>
  <c r="A1120" i="107"/>
  <c r="E1119" i="107"/>
  <c r="D1119" i="107"/>
  <c r="A1119" i="107"/>
  <c r="E1118" i="107"/>
  <c r="D1118" i="107"/>
  <c r="A1118" i="107"/>
  <c r="E1117" i="107"/>
  <c r="D1117" i="107"/>
  <c r="A1117" i="107"/>
  <c r="E1116" i="107"/>
  <c r="D1116" i="107"/>
  <c r="A1116" i="107"/>
  <c r="E1115" i="107"/>
  <c r="D1115" i="107"/>
  <c r="A1115" i="107"/>
  <c r="A1114" i="107"/>
  <c r="E1113" i="107"/>
  <c r="D1113" i="107"/>
  <c r="A1113" i="107"/>
  <c r="E1112" i="107"/>
  <c r="D1112" i="107"/>
  <c r="A1112" i="107"/>
  <c r="E1111" i="107"/>
  <c r="D1111" i="107"/>
  <c r="A1111" i="107"/>
  <c r="E1110" i="107"/>
  <c r="D1110" i="107"/>
  <c r="A1110" i="107"/>
  <c r="E1109" i="107"/>
  <c r="D1109" i="107"/>
  <c r="A1109" i="107"/>
  <c r="E1108" i="107"/>
  <c r="D1108" i="107"/>
  <c r="A1108" i="107"/>
  <c r="E1107" i="107"/>
  <c r="D1107" i="107"/>
  <c r="A1107" i="107"/>
  <c r="E1106" i="107"/>
  <c r="E1129" i="107" s="1"/>
  <c r="D1106" i="107"/>
  <c r="D1129" i="107" s="1"/>
  <c r="A1106" i="107"/>
  <c r="E1105" i="107"/>
  <c r="D1105" i="107"/>
  <c r="G1094" i="107"/>
  <c r="F1094" i="107"/>
  <c r="C1094" i="107"/>
  <c r="B1094" i="107"/>
  <c r="E1093" i="107"/>
  <c r="D1093" i="107"/>
  <c r="A1093" i="107"/>
  <c r="E1092" i="107"/>
  <c r="D1092" i="107"/>
  <c r="A1092" i="107"/>
  <c r="E1091" i="107"/>
  <c r="D1091" i="107"/>
  <c r="A1091" i="107"/>
  <c r="E1090" i="107"/>
  <c r="D1090" i="107"/>
  <c r="A1090" i="107"/>
  <c r="E1089" i="107"/>
  <c r="D1089" i="107"/>
  <c r="A1089" i="107"/>
  <c r="E1088" i="107"/>
  <c r="D1088" i="107"/>
  <c r="A1088" i="107"/>
  <c r="E1087" i="107"/>
  <c r="D1087" i="107"/>
  <c r="A1087" i="107"/>
  <c r="E1086" i="107"/>
  <c r="D1086" i="107"/>
  <c r="A1086" i="107"/>
  <c r="E1085" i="107"/>
  <c r="D1085" i="107"/>
  <c r="A1085" i="107"/>
  <c r="E1084" i="107"/>
  <c r="D1084" i="107"/>
  <c r="A1084" i="107"/>
  <c r="E1083" i="107"/>
  <c r="D1083" i="107"/>
  <c r="A1083" i="107"/>
  <c r="E1082" i="107"/>
  <c r="D1082" i="107"/>
  <c r="A1082" i="107"/>
  <c r="E1081" i="107"/>
  <c r="D1081" i="107"/>
  <c r="A1081" i="107"/>
  <c r="E1080" i="107"/>
  <c r="D1080" i="107"/>
  <c r="A1080" i="107"/>
  <c r="A1079" i="107"/>
  <c r="E1078" i="107"/>
  <c r="D1078" i="107"/>
  <c r="A1078" i="107"/>
  <c r="E1077" i="107"/>
  <c r="D1077" i="107"/>
  <c r="A1077" i="107"/>
  <c r="E1076" i="107"/>
  <c r="D1076" i="107"/>
  <c r="A1076" i="107"/>
  <c r="E1075" i="107"/>
  <c r="D1075" i="107"/>
  <c r="A1075" i="107"/>
  <c r="E1074" i="107"/>
  <c r="D1074" i="107"/>
  <c r="A1074" i="107"/>
  <c r="E1073" i="107"/>
  <c r="D1073" i="107"/>
  <c r="D1094" i="107" s="1"/>
  <c r="A1073" i="107"/>
  <c r="E1072" i="107"/>
  <c r="D1072" i="107"/>
  <c r="A1072" i="107"/>
  <c r="E1071" i="107"/>
  <c r="E1094" i="107" s="1"/>
  <c r="D1071" i="107"/>
  <c r="A1071" i="107"/>
  <c r="E1070" i="107"/>
  <c r="D1070" i="107"/>
  <c r="G1059" i="107"/>
  <c r="F1059" i="107"/>
  <c r="C1059" i="107"/>
  <c r="B1059" i="107"/>
  <c r="E1058" i="107"/>
  <c r="D1058" i="107"/>
  <c r="A1058" i="107"/>
  <c r="E1057" i="107"/>
  <c r="D1057" i="107"/>
  <c r="A1057" i="107"/>
  <c r="E1056" i="107"/>
  <c r="D1056" i="107"/>
  <c r="A1056" i="107"/>
  <c r="E1055" i="107"/>
  <c r="D1055" i="107"/>
  <c r="A1055" i="107"/>
  <c r="E1054" i="107"/>
  <c r="D1054" i="107"/>
  <c r="A1054" i="107"/>
  <c r="E1053" i="107"/>
  <c r="D1053" i="107"/>
  <c r="A1053" i="107"/>
  <c r="E1052" i="107"/>
  <c r="D1052" i="107"/>
  <c r="A1052" i="107"/>
  <c r="E1051" i="107"/>
  <c r="D1051" i="107"/>
  <c r="A1051" i="107"/>
  <c r="E1050" i="107"/>
  <c r="D1050" i="107"/>
  <c r="A1050" i="107"/>
  <c r="E1049" i="107"/>
  <c r="D1049" i="107"/>
  <c r="A1049" i="107"/>
  <c r="E1048" i="107"/>
  <c r="D1048" i="107"/>
  <c r="A1048" i="107"/>
  <c r="E1047" i="107"/>
  <c r="D1047" i="107"/>
  <c r="A1047" i="107"/>
  <c r="E1046" i="107"/>
  <c r="D1046" i="107"/>
  <c r="A1046" i="107"/>
  <c r="E1045" i="107"/>
  <c r="D1045" i="107"/>
  <c r="A1045" i="107"/>
  <c r="A1044" i="107"/>
  <c r="E1043" i="107"/>
  <c r="D1043" i="107"/>
  <c r="A1043" i="107"/>
  <c r="E1042" i="107"/>
  <c r="D1042" i="107"/>
  <c r="A1042" i="107"/>
  <c r="E1041" i="107"/>
  <c r="D1041" i="107"/>
  <c r="A1041" i="107"/>
  <c r="E1040" i="107"/>
  <c r="D1040" i="107"/>
  <c r="A1040" i="107"/>
  <c r="E1039" i="107"/>
  <c r="D1039" i="107"/>
  <c r="A1039" i="107"/>
  <c r="E1038" i="107"/>
  <c r="D1038" i="107"/>
  <c r="A1038" i="107"/>
  <c r="E1037" i="107"/>
  <c r="D1037" i="107"/>
  <c r="A1037" i="107"/>
  <c r="E1036" i="107"/>
  <c r="E1059" i="107" s="1"/>
  <c r="D1036" i="107"/>
  <c r="D1059" i="107" s="1"/>
  <c r="A1036" i="107"/>
  <c r="E1035" i="107"/>
  <c r="D1035" i="107"/>
  <c r="G1024" i="107"/>
  <c r="F1024" i="107"/>
  <c r="C1024" i="107"/>
  <c r="B1024" i="107"/>
  <c r="E1023" i="107"/>
  <c r="D1023" i="107"/>
  <c r="A1023" i="107"/>
  <c r="E1022" i="107"/>
  <c r="D1022" i="107"/>
  <c r="A1022" i="107"/>
  <c r="E1021" i="107"/>
  <c r="D1021" i="107"/>
  <c r="A1021" i="107"/>
  <c r="E1020" i="107"/>
  <c r="D1020" i="107"/>
  <c r="A1020" i="107"/>
  <c r="E1019" i="107"/>
  <c r="D1019" i="107"/>
  <c r="A1019" i="107"/>
  <c r="E1018" i="107"/>
  <c r="D1018" i="107"/>
  <c r="A1018" i="107"/>
  <c r="E1017" i="107"/>
  <c r="D1017" i="107"/>
  <c r="A1017" i="107"/>
  <c r="E1016" i="107"/>
  <c r="D1016" i="107"/>
  <c r="A1016" i="107"/>
  <c r="E1015" i="107"/>
  <c r="D1015" i="107"/>
  <c r="A1015" i="107"/>
  <c r="E1014" i="107"/>
  <c r="D1014" i="107"/>
  <c r="A1014" i="107"/>
  <c r="E1013" i="107"/>
  <c r="D1013" i="107"/>
  <c r="A1013" i="107"/>
  <c r="E1012" i="107"/>
  <c r="D1012" i="107"/>
  <c r="A1012" i="107"/>
  <c r="E1011" i="107"/>
  <c r="D1011" i="107"/>
  <c r="A1011" i="107"/>
  <c r="E1010" i="107"/>
  <c r="D1010" i="107"/>
  <c r="A1010" i="107"/>
  <c r="A1009" i="107"/>
  <c r="E1008" i="107"/>
  <c r="D1008" i="107"/>
  <c r="A1008" i="107"/>
  <c r="E1007" i="107"/>
  <c r="D1007" i="107"/>
  <c r="A1007" i="107"/>
  <c r="E1006" i="107"/>
  <c r="D1006" i="107"/>
  <c r="A1006" i="107"/>
  <c r="E1005" i="107"/>
  <c r="D1005" i="107"/>
  <c r="A1005" i="107"/>
  <c r="E1004" i="107"/>
  <c r="D1004" i="107"/>
  <c r="A1004" i="107"/>
  <c r="E1003" i="107"/>
  <c r="D1003" i="107"/>
  <c r="D1024" i="107" s="1"/>
  <c r="A1003" i="107"/>
  <c r="E1002" i="107"/>
  <c r="D1002" i="107"/>
  <c r="A1002" i="107"/>
  <c r="E1001" i="107"/>
  <c r="E1024" i="107" s="1"/>
  <c r="D1001" i="107"/>
  <c r="A1001" i="107"/>
  <c r="E1000" i="107"/>
  <c r="D1000" i="107"/>
  <c r="G989" i="107"/>
  <c r="F989" i="107"/>
  <c r="C989" i="107"/>
  <c r="B989" i="107"/>
  <c r="E988" i="107"/>
  <c r="D988" i="107"/>
  <c r="A988" i="107"/>
  <c r="E987" i="107"/>
  <c r="D987" i="107"/>
  <c r="A987" i="107"/>
  <c r="E986" i="107"/>
  <c r="D986" i="107"/>
  <c r="A986" i="107"/>
  <c r="E985" i="107"/>
  <c r="D985" i="107"/>
  <c r="A985" i="107"/>
  <c r="E984" i="107"/>
  <c r="D984" i="107"/>
  <c r="A984" i="107"/>
  <c r="E983" i="107"/>
  <c r="D983" i="107"/>
  <c r="A983" i="107"/>
  <c r="E982" i="107"/>
  <c r="D982" i="107"/>
  <c r="A982" i="107"/>
  <c r="E981" i="107"/>
  <c r="D981" i="107"/>
  <c r="A981" i="107"/>
  <c r="E980" i="107"/>
  <c r="D980" i="107"/>
  <c r="A980" i="107"/>
  <c r="E979" i="107"/>
  <c r="D979" i="107"/>
  <c r="A979" i="107"/>
  <c r="E978" i="107"/>
  <c r="D978" i="107"/>
  <c r="A978" i="107"/>
  <c r="E977" i="107"/>
  <c r="D977" i="107"/>
  <c r="A977" i="107"/>
  <c r="E976" i="107"/>
  <c r="D976" i="107"/>
  <c r="A976" i="107"/>
  <c r="E975" i="107"/>
  <c r="D975" i="107"/>
  <c r="A975" i="107"/>
  <c r="A974" i="107"/>
  <c r="E973" i="107"/>
  <c r="D973" i="107"/>
  <c r="A973" i="107"/>
  <c r="E972" i="107"/>
  <c r="D972" i="107"/>
  <c r="A972" i="107"/>
  <c r="E971" i="107"/>
  <c r="D971" i="107"/>
  <c r="A971" i="107"/>
  <c r="E970" i="107"/>
  <c r="D970" i="107"/>
  <c r="A970" i="107"/>
  <c r="E969" i="107"/>
  <c r="D969" i="107"/>
  <c r="A969" i="107"/>
  <c r="E968" i="107"/>
  <c r="D968" i="107"/>
  <c r="A968" i="107"/>
  <c r="E967" i="107"/>
  <c r="D967" i="107"/>
  <c r="A967" i="107"/>
  <c r="E966" i="107"/>
  <c r="E989" i="107" s="1"/>
  <c r="D966" i="107"/>
  <c r="D989" i="107" s="1"/>
  <c r="A966" i="107"/>
  <c r="E965" i="107"/>
  <c r="D965" i="107"/>
  <c r="G954" i="107"/>
  <c r="F954" i="107"/>
  <c r="C954" i="107"/>
  <c r="B954" i="107"/>
  <c r="E953" i="107"/>
  <c r="D953" i="107"/>
  <c r="A953" i="107"/>
  <c r="E952" i="107"/>
  <c r="D952" i="107"/>
  <c r="A952" i="107"/>
  <c r="E951" i="107"/>
  <c r="D951" i="107"/>
  <c r="A951" i="107"/>
  <c r="E950" i="107"/>
  <c r="D950" i="107"/>
  <c r="A950" i="107"/>
  <c r="E949" i="107"/>
  <c r="D949" i="107"/>
  <c r="A949" i="107"/>
  <c r="E948" i="107"/>
  <c r="D948" i="107"/>
  <c r="A948" i="107"/>
  <c r="E947" i="107"/>
  <c r="D947" i="107"/>
  <c r="A947" i="107"/>
  <c r="E946" i="107"/>
  <c r="D946" i="107"/>
  <c r="A946" i="107"/>
  <c r="E945" i="107"/>
  <c r="D945" i="107"/>
  <c r="A945" i="107"/>
  <c r="E944" i="107"/>
  <c r="D944" i="107"/>
  <c r="A944" i="107"/>
  <c r="E943" i="107"/>
  <c r="D943" i="107"/>
  <c r="A943" i="107"/>
  <c r="E942" i="107"/>
  <c r="D942" i="107"/>
  <c r="A942" i="107"/>
  <c r="E941" i="107"/>
  <c r="D941" i="107"/>
  <c r="A941" i="107"/>
  <c r="E940" i="107"/>
  <c r="D940" i="107"/>
  <c r="A940" i="107"/>
  <c r="A939" i="107"/>
  <c r="E938" i="107"/>
  <c r="D938" i="107"/>
  <c r="A938" i="107"/>
  <c r="E937" i="107"/>
  <c r="D937" i="107"/>
  <c r="A937" i="107"/>
  <c r="E936" i="107"/>
  <c r="D936" i="107"/>
  <c r="A936" i="107"/>
  <c r="E935" i="107"/>
  <c r="D935" i="107"/>
  <c r="A935" i="107"/>
  <c r="E934" i="107"/>
  <c r="D934" i="107"/>
  <c r="A934" i="107"/>
  <c r="E933" i="107"/>
  <c r="D933" i="107"/>
  <c r="D954" i="107" s="1"/>
  <c r="A933" i="107"/>
  <c r="E932" i="107"/>
  <c r="D932" i="107"/>
  <c r="A932" i="107"/>
  <c r="E931" i="107"/>
  <c r="E954" i="107" s="1"/>
  <c r="D931" i="107"/>
  <c r="A931" i="107"/>
  <c r="E930" i="107"/>
  <c r="D930" i="107"/>
  <c r="G919" i="107"/>
  <c r="F919" i="107"/>
  <c r="C919" i="107"/>
  <c r="B919" i="107"/>
  <c r="E918" i="107"/>
  <c r="D918" i="107"/>
  <c r="A918" i="107"/>
  <c r="E917" i="107"/>
  <c r="D917" i="107"/>
  <c r="A917" i="107"/>
  <c r="E916" i="107"/>
  <c r="D916" i="107"/>
  <c r="A916" i="107"/>
  <c r="E915" i="107"/>
  <c r="D915" i="107"/>
  <c r="A915" i="107"/>
  <c r="E914" i="107"/>
  <c r="D914" i="107"/>
  <c r="A914" i="107"/>
  <c r="E913" i="107"/>
  <c r="D913" i="107"/>
  <c r="A913" i="107"/>
  <c r="E912" i="107"/>
  <c r="D912" i="107"/>
  <c r="A912" i="107"/>
  <c r="E911" i="107"/>
  <c r="D911" i="107"/>
  <c r="A911" i="107"/>
  <c r="E910" i="107"/>
  <c r="D910" i="107"/>
  <c r="A910" i="107"/>
  <c r="E909" i="107"/>
  <c r="D909" i="107"/>
  <c r="A909" i="107"/>
  <c r="E908" i="107"/>
  <c r="D908" i="107"/>
  <c r="A908" i="107"/>
  <c r="E907" i="107"/>
  <c r="D907" i="107"/>
  <c r="A907" i="107"/>
  <c r="E906" i="107"/>
  <c r="D906" i="107"/>
  <c r="A906" i="107"/>
  <c r="E905" i="107"/>
  <c r="D905" i="107"/>
  <c r="A905" i="107"/>
  <c r="A904" i="107"/>
  <c r="E903" i="107"/>
  <c r="D903" i="107"/>
  <c r="A903" i="107"/>
  <c r="E902" i="107"/>
  <c r="D902" i="107"/>
  <c r="A902" i="107"/>
  <c r="E901" i="107"/>
  <c r="D901" i="107"/>
  <c r="A901" i="107"/>
  <c r="E900" i="107"/>
  <c r="D900" i="107"/>
  <c r="A900" i="107"/>
  <c r="E899" i="107"/>
  <c r="D899" i="107"/>
  <c r="A899" i="107"/>
  <c r="E898" i="107"/>
  <c r="D898" i="107"/>
  <c r="A898" i="107"/>
  <c r="E897" i="107"/>
  <c r="D897" i="107"/>
  <c r="A897" i="107"/>
  <c r="E896" i="107"/>
  <c r="E919" i="107" s="1"/>
  <c r="D896" i="107"/>
  <c r="D919" i="107" s="1"/>
  <c r="A896" i="107"/>
  <c r="E895" i="107"/>
  <c r="D895" i="107"/>
  <c r="G884" i="107"/>
  <c r="F884" i="107"/>
  <c r="C884" i="107"/>
  <c r="B884" i="107"/>
  <c r="E883" i="107"/>
  <c r="D883" i="107"/>
  <c r="A883" i="107"/>
  <c r="E882" i="107"/>
  <c r="D882" i="107"/>
  <c r="A882" i="107"/>
  <c r="E881" i="107"/>
  <c r="D881" i="107"/>
  <c r="A881" i="107"/>
  <c r="E880" i="107"/>
  <c r="D880" i="107"/>
  <c r="A880" i="107"/>
  <c r="E879" i="107"/>
  <c r="D879" i="107"/>
  <c r="A879" i="107"/>
  <c r="E878" i="107"/>
  <c r="D878" i="107"/>
  <c r="A878" i="107"/>
  <c r="E877" i="107"/>
  <c r="D877" i="107"/>
  <c r="A877" i="107"/>
  <c r="E876" i="107"/>
  <c r="D876" i="107"/>
  <c r="A876" i="107"/>
  <c r="E875" i="107"/>
  <c r="D875" i="107"/>
  <c r="A875" i="107"/>
  <c r="E874" i="107"/>
  <c r="D874" i="107"/>
  <c r="A874" i="107"/>
  <c r="E873" i="107"/>
  <c r="D873" i="107"/>
  <c r="A873" i="107"/>
  <c r="E872" i="107"/>
  <c r="D872" i="107"/>
  <c r="A872" i="107"/>
  <c r="E871" i="107"/>
  <c r="D871" i="107"/>
  <c r="A871" i="107"/>
  <c r="E870" i="107"/>
  <c r="D870" i="107"/>
  <c r="A870" i="107"/>
  <c r="A869" i="107"/>
  <c r="E868" i="107"/>
  <c r="D868" i="107"/>
  <c r="A868" i="107"/>
  <c r="E867" i="107"/>
  <c r="D867" i="107"/>
  <c r="A867" i="107"/>
  <c r="E866" i="107"/>
  <c r="D866" i="107"/>
  <c r="A866" i="107"/>
  <c r="E865" i="107"/>
  <c r="D865" i="107"/>
  <c r="A865" i="107"/>
  <c r="E864" i="107"/>
  <c r="D864" i="107"/>
  <c r="A864" i="107"/>
  <c r="E863" i="107"/>
  <c r="D863" i="107"/>
  <c r="D884" i="107" s="1"/>
  <c r="A863" i="107"/>
  <c r="E862" i="107"/>
  <c r="D862" i="107"/>
  <c r="A862" i="107"/>
  <c r="E861" i="107"/>
  <c r="E884" i="107" s="1"/>
  <c r="D861" i="107"/>
  <c r="A861" i="107"/>
  <c r="E860" i="107"/>
  <c r="D860" i="107"/>
  <c r="G849" i="107"/>
  <c r="F849" i="107"/>
  <c r="C849" i="107"/>
  <c r="B849" i="107"/>
  <c r="E848" i="107"/>
  <c r="D848" i="107"/>
  <c r="A848" i="107"/>
  <c r="E847" i="107"/>
  <c r="D847" i="107"/>
  <c r="A847" i="107"/>
  <c r="E846" i="107"/>
  <c r="D846" i="107"/>
  <c r="A846" i="107"/>
  <c r="E845" i="107"/>
  <c r="D845" i="107"/>
  <c r="A845" i="107"/>
  <c r="E844" i="107"/>
  <c r="D844" i="107"/>
  <c r="A844" i="107"/>
  <c r="E843" i="107"/>
  <c r="D843" i="107"/>
  <c r="A843" i="107"/>
  <c r="E842" i="107"/>
  <c r="D842" i="107"/>
  <c r="A842" i="107"/>
  <c r="E841" i="107"/>
  <c r="D841" i="107"/>
  <c r="A841" i="107"/>
  <c r="E840" i="107"/>
  <c r="D840" i="107"/>
  <c r="A840" i="107"/>
  <c r="E839" i="107"/>
  <c r="D839" i="107"/>
  <c r="A839" i="107"/>
  <c r="E838" i="107"/>
  <c r="D838" i="107"/>
  <c r="A838" i="107"/>
  <c r="E837" i="107"/>
  <c r="D837" i="107"/>
  <c r="A837" i="107"/>
  <c r="E836" i="107"/>
  <c r="D836" i="107"/>
  <c r="A836" i="107"/>
  <c r="E835" i="107"/>
  <c r="D835" i="107"/>
  <c r="A835" i="107"/>
  <c r="A834" i="107"/>
  <c r="E833" i="107"/>
  <c r="D833" i="107"/>
  <c r="A833" i="107"/>
  <c r="E832" i="107"/>
  <c r="D832" i="107"/>
  <c r="A832" i="107"/>
  <c r="E831" i="107"/>
  <c r="D831" i="107"/>
  <c r="A831" i="107"/>
  <c r="E830" i="107"/>
  <c r="D830" i="107"/>
  <c r="A830" i="107"/>
  <c r="E829" i="107"/>
  <c r="D829" i="107"/>
  <c r="A829" i="107"/>
  <c r="E828" i="107"/>
  <c r="D828" i="107"/>
  <c r="A828" i="107"/>
  <c r="E827" i="107"/>
  <c r="D827" i="107"/>
  <c r="A827" i="107"/>
  <c r="E826" i="107"/>
  <c r="E849" i="107" s="1"/>
  <c r="D826" i="107"/>
  <c r="D849" i="107" s="1"/>
  <c r="A826" i="107"/>
  <c r="E825" i="107"/>
  <c r="D825" i="107"/>
  <c r="G814" i="107"/>
  <c r="F814" i="107"/>
  <c r="C814" i="107"/>
  <c r="B814" i="107"/>
  <c r="E813" i="107"/>
  <c r="D813" i="107"/>
  <c r="A813" i="107"/>
  <c r="E812" i="107"/>
  <c r="D812" i="107"/>
  <c r="A812" i="107"/>
  <c r="E811" i="107"/>
  <c r="D811" i="107"/>
  <c r="A811" i="107"/>
  <c r="E810" i="107"/>
  <c r="D810" i="107"/>
  <c r="A810" i="107"/>
  <c r="E809" i="107"/>
  <c r="D809" i="107"/>
  <c r="A809" i="107"/>
  <c r="E808" i="107"/>
  <c r="D808" i="107"/>
  <c r="A808" i="107"/>
  <c r="E807" i="107"/>
  <c r="D807" i="107"/>
  <c r="A807" i="107"/>
  <c r="E806" i="107"/>
  <c r="D806" i="107"/>
  <c r="A806" i="107"/>
  <c r="E805" i="107"/>
  <c r="D805" i="107"/>
  <c r="A805" i="107"/>
  <c r="E804" i="107"/>
  <c r="D804" i="107"/>
  <c r="A804" i="107"/>
  <c r="E803" i="107"/>
  <c r="D803" i="107"/>
  <c r="A803" i="107"/>
  <c r="E802" i="107"/>
  <c r="D802" i="107"/>
  <c r="A802" i="107"/>
  <c r="E801" i="107"/>
  <c r="D801" i="107"/>
  <c r="A801" i="107"/>
  <c r="E800" i="107"/>
  <c r="D800" i="107"/>
  <c r="A800" i="107"/>
  <c r="A799" i="107"/>
  <c r="E798" i="107"/>
  <c r="D798" i="107"/>
  <c r="A798" i="107"/>
  <c r="E797" i="107"/>
  <c r="D797" i="107"/>
  <c r="A797" i="107"/>
  <c r="E796" i="107"/>
  <c r="D796" i="107"/>
  <c r="A796" i="107"/>
  <c r="E795" i="107"/>
  <c r="D795" i="107"/>
  <c r="A795" i="107"/>
  <c r="E794" i="107"/>
  <c r="D794" i="107"/>
  <c r="A794" i="107"/>
  <c r="E793" i="107"/>
  <c r="D793" i="107"/>
  <c r="D814" i="107" s="1"/>
  <c r="A793" i="107"/>
  <c r="E792" i="107"/>
  <c r="D792" i="107"/>
  <c r="A792" i="107"/>
  <c r="E791" i="107"/>
  <c r="E814" i="107" s="1"/>
  <c r="D791" i="107"/>
  <c r="A791" i="107"/>
  <c r="E790" i="107"/>
  <c r="D790" i="107"/>
  <c r="G779" i="107"/>
  <c r="F779" i="107"/>
  <c r="C779" i="107"/>
  <c r="B779" i="107"/>
  <c r="E778" i="107"/>
  <c r="D778" i="107"/>
  <c r="A778" i="107"/>
  <c r="E777" i="107"/>
  <c r="D777" i="107"/>
  <c r="A777" i="107"/>
  <c r="E776" i="107"/>
  <c r="D776" i="107"/>
  <c r="A776" i="107"/>
  <c r="E775" i="107"/>
  <c r="D775" i="107"/>
  <c r="A775" i="107"/>
  <c r="E774" i="107"/>
  <c r="D774" i="107"/>
  <c r="A774" i="107"/>
  <c r="E773" i="107"/>
  <c r="D773" i="107"/>
  <c r="A773" i="107"/>
  <c r="E772" i="107"/>
  <c r="D772" i="107"/>
  <c r="A772" i="107"/>
  <c r="E771" i="107"/>
  <c r="D771" i="107"/>
  <c r="A771" i="107"/>
  <c r="E770" i="107"/>
  <c r="D770" i="107"/>
  <c r="A770" i="107"/>
  <c r="E769" i="107"/>
  <c r="D769" i="107"/>
  <c r="A769" i="107"/>
  <c r="E768" i="107"/>
  <c r="D768" i="107"/>
  <c r="A768" i="107"/>
  <c r="E767" i="107"/>
  <c r="D767" i="107"/>
  <c r="A767" i="107"/>
  <c r="E766" i="107"/>
  <c r="D766" i="107"/>
  <c r="A766" i="107"/>
  <c r="E765" i="107"/>
  <c r="D765" i="107"/>
  <c r="A765" i="107"/>
  <c r="A764" i="107"/>
  <c r="E763" i="107"/>
  <c r="D763" i="107"/>
  <c r="A763" i="107"/>
  <c r="E762" i="107"/>
  <c r="D762" i="107"/>
  <c r="A762" i="107"/>
  <c r="E761" i="107"/>
  <c r="D761" i="107"/>
  <c r="A761" i="107"/>
  <c r="E760" i="107"/>
  <c r="D760" i="107"/>
  <c r="A760" i="107"/>
  <c r="E759" i="107"/>
  <c r="D759" i="107"/>
  <c r="A759" i="107"/>
  <c r="E758" i="107"/>
  <c r="D758" i="107"/>
  <c r="A758" i="107"/>
  <c r="E757" i="107"/>
  <c r="D757" i="107"/>
  <c r="A757" i="107"/>
  <c r="E756" i="107"/>
  <c r="E779" i="107" s="1"/>
  <c r="D756" i="107"/>
  <c r="D779" i="107" s="1"/>
  <c r="A756" i="107"/>
  <c r="E755" i="107"/>
  <c r="D755" i="107"/>
  <c r="G744" i="107"/>
  <c r="F744" i="107"/>
  <c r="C744" i="107"/>
  <c r="B744" i="107"/>
  <c r="E743" i="107"/>
  <c r="D743" i="107"/>
  <c r="A743" i="107"/>
  <c r="E742" i="107"/>
  <c r="D742" i="107"/>
  <c r="A742" i="107"/>
  <c r="E741" i="107"/>
  <c r="D741" i="107"/>
  <c r="A741" i="107"/>
  <c r="E740" i="107"/>
  <c r="D740" i="107"/>
  <c r="A740" i="107"/>
  <c r="E739" i="107"/>
  <c r="D739" i="107"/>
  <c r="A739" i="107"/>
  <c r="E738" i="107"/>
  <c r="D738" i="107"/>
  <c r="A738" i="107"/>
  <c r="E737" i="107"/>
  <c r="D737" i="107"/>
  <c r="A737" i="107"/>
  <c r="E736" i="107"/>
  <c r="D736" i="107"/>
  <c r="A736" i="107"/>
  <c r="E735" i="107"/>
  <c r="D735" i="107"/>
  <c r="A735" i="107"/>
  <c r="E734" i="107"/>
  <c r="D734" i="107"/>
  <c r="A734" i="107"/>
  <c r="E733" i="107"/>
  <c r="D733" i="107"/>
  <c r="A733" i="107"/>
  <c r="E732" i="107"/>
  <c r="D732" i="107"/>
  <c r="A732" i="107"/>
  <c r="E731" i="107"/>
  <c r="D731" i="107"/>
  <c r="A731" i="107"/>
  <c r="E730" i="107"/>
  <c r="D730" i="107"/>
  <c r="A730" i="107"/>
  <c r="A729" i="107"/>
  <c r="E728" i="107"/>
  <c r="D728" i="107"/>
  <c r="A728" i="107"/>
  <c r="E727" i="107"/>
  <c r="D727" i="107"/>
  <c r="A727" i="107"/>
  <c r="E726" i="107"/>
  <c r="D726" i="107"/>
  <c r="A726" i="107"/>
  <c r="E725" i="107"/>
  <c r="D725" i="107"/>
  <c r="A725" i="107"/>
  <c r="E724" i="107"/>
  <c r="D724" i="107"/>
  <c r="A724" i="107"/>
  <c r="E723" i="107"/>
  <c r="D723" i="107"/>
  <c r="D744" i="107" s="1"/>
  <c r="A723" i="107"/>
  <c r="E722" i="107"/>
  <c r="D722" i="107"/>
  <c r="A722" i="107"/>
  <c r="E721" i="107"/>
  <c r="E744" i="107" s="1"/>
  <c r="D721" i="107"/>
  <c r="A721" i="107"/>
  <c r="E720" i="107"/>
  <c r="D720" i="107"/>
  <c r="G709" i="107"/>
  <c r="F709" i="107"/>
  <c r="C709" i="107"/>
  <c r="B709" i="107"/>
  <c r="E708" i="107"/>
  <c r="D708" i="107"/>
  <c r="A708" i="107"/>
  <c r="E707" i="107"/>
  <c r="D707" i="107"/>
  <c r="A707" i="107"/>
  <c r="E706" i="107"/>
  <c r="D706" i="107"/>
  <c r="A706" i="107"/>
  <c r="E705" i="107"/>
  <c r="D705" i="107"/>
  <c r="A705" i="107"/>
  <c r="E704" i="107"/>
  <c r="D704" i="107"/>
  <c r="A704" i="107"/>
  <c r="E703" i="107"/>
  <c r="D703" i="107"/>
  <c r="A703" i="107"/>
  <c r="E702" i="107"/>
  <c r="D702" i="107"/>
  <c r="A702" i="107"/>
  <c r="E701" i="107"/>
  <c r="D701" i="107"/>
  <c r="A701" i="107"/>
  <c r="E700" i="107"/>
  <c r="D700" i="107"/>
  <c r="A700" i="107"/>
  <c r="E699" i="107"/>
  <c r="D699" i="107"/>
  <c r="A699" i="107"/>
  <c r="E698" i="107"/>
  <c r="D698" i="107"/>
  <c r="A698" i="107"/>
  <c r="E697" i="107"/>
  <c r="D697" i="107"/>
  <c r="A697" i="107"/>
  <c r="E696" i="107"/>
  <c r="D696" i="107"/>
  <c r="A696" i="107"/>
  <c r="E695" i="107"/>
  <c r="D695" i="107"/>
  <c r="A695" i="107"/>
  <c r="A694" i="107"/>
  <c r="E693" i="107"/>
  <c r="D693" i="107"/>
  <c r="A693" i="107"/>
  <c r="E692" i="107"/>
  <c r="D692" i="107"/>
  <c r="A692" i="107"/>
  <c r="E691" i="107"/>
  <c r="D691" i="107"/>
  <c r="A691" i="107"/>
  <c r="E690" i="107"/>
  <c r="D690" i="107"/>
  <c r="A690" i="107"/>
  <c r="E689" i="107"/>
  <c r="D689" i="107"/>
  <c r="A689" i="107"/>
  <c r="E688" i="107"/>
  <c r="D688" i="107"/>
  <c r="A688" i="107"/>
  <c r="E687" i="107"/>
  <c r="D687" i="107"/>
  <c r="A687" i="107"/>
  <c r="E686" i="107"/>
  <c r="E709" i="107" s="1"/>
  <c r="D686" i="107"/>
  <c r="D709" i="107" s="1"/>
  <c r="A686" i="107"/>
  <c r="E685" i="107"/>
  <c r="D685" i="107"/>
  <c r="G674" i="107"/>
  <c r="F674" i="107"/>
  <c r="C674" i="107"/>
  <c r="B674" i="107"/>
  <c r="E673" i="107"/>
  <c r="D673" i="107"/>
  <c r="A673" i="107"/>
  <c r="E672" i="107"/>
  <c r="D672" i="107"/>
  <c r="A672" i="107"/>
  <c r="E671" i="107"/>
  <c r="D671" i="107"/>
  <c r="A671" i="107"/>
  <c r="E670" i="107"/>
  <c r="D670" i="107"/>
  <c r="A670" i="107"/>
  <c r="E669" i="107"/>
  <c r="D669" i="107"/>
  <c r="A669" i="107"/>
  <c r="E668" i="107"/>
  <c r="D668" i="107"/>
  <c r="A668" i="107"/>
  <c r="E667" i="107"/>
  <c r="D667" i="107"/>
  <c r="A667" i="107"/>
  <c r="E666" i="107"/>
  <c r="D666" i="107"/>
  <c r="A666" i="107"/>
  <c r="E665" i="107"/>
  <c r="D665" i="107"/>
  <c r="A665" i="107"/>
  <c r="E664" i="107"/>
  <c r="D664" i="107"/>
  <c r="A664" i="107"/>
  <c r="E663" i="107"/>
  <c r="D663" i="107"/>
  <c r="A663" i="107"/>
  <c r="E662" i="107"/>
  <c r="D662" i="107"/>
  <c r="A662" i="107"/>
  <c r="E661" i="107"/>
  <c r="D661" i="107"/>
  <c r="A661" i="107"/>
  <c r="E660" i="107"/>
  <c r="D660" i="107"/>
  <c r="A660" i="107"/>
  <c r="A659" i="107"/>
  <c r="E658" i="107"/>
  <c r="D658" i="107"/>
  <c r="A658" i="107"/>
  <c r="E657" i="107"/>
  <c r="D657" i="107"/>
  <c r="A657" i="107"/>
  <c r="E656" i="107"/>
  <c r="D656" i="107"/>
  <c r="A656" i="107"/>
  <c r="E655" i="107"/>
  <c r="D655" i="107"/>
  <c r="A655" i="107"/>
  <c r="E654" i="107"/>
  <c r="D654" i="107"/>
  <c r="A654" i="107"/>
  <c r="E653" i="107"/>
  <c r="D653" i="107"/>
  <c r="D674" i="107" s="1"/>
  <c r="A653" i="107"/>
  <c r="E652" i="107"/>
  <c r="D652" i="107"/>
  <c r="A652" i="107"/>
  <c r="E651" i="107"/>
  <c r="E674" i="107" s="1"/>
  <c r="D651" i="107"/>
  <c r="A651" i="107"/>
  <c r="E650" i="107"/>
  <c r="D650" i="107"/>
  <c r="G639" i="107"/>
  <c r="F639" i="107"/>
  <c r="C639" i="107"/>
  <c r="B639" i="107"/>
  <c r="E638" i="107"/>
  <c r="D638" i="107"/>
  <c r="A638" i="107"/>
  <c r="E637" i="107"/>
  <c r="D637" i="107"/>
  <c r="A637" i="107"/>
  <c r="E636" i="107"/>
  <c r="D636" i="107"/>
  <c r="A636" i="107"/>
  <c r="E635" i="107"/>
  <c r="D635" i="107"/>
  <c r="A635" i="107"/>
  <c r="E634" i="107"/>
  <c r="D634" i="107"/>
  <c r="A634" i="107"/>
  <c r="E633" i="107"/>
  <c r="D633" i="107"/>
  <c r="A633" i="107"/>
  <c r="E632" i="107"/>
  <c r="D632" i="107"/>
  <c r="A632" i="107"/>
  <c r="E631" i="107"/>
  <c r="D631" i="107"/>
  <c r="A631" i="107"/>
  <c r="E630" i="107"/>
  <c r="D630" i="107"/>
  <c r="A630" i="107"/>
  <c r="E629" i="107"/>
  <c r="D629" i="107"/>
  <c r="A629" i="107"/>
  <c r="E628" i="107"/>
  <c r="D628" i="107"/>
  <c r="A628" i="107"/>
  <c r="E627" i="107"/>
  <c r="D627" i="107"/>
  <c r="A627" i="107"/>
  <c r="E626" i="107"/>
  <c r="D626" i="107"/>
  <c r="A626" i="107"/>
  <c r="E625" i="107"/>
  <c r="D625" i="107"/>
  <c r="A625" i="107"/>
  <c r="A624" i="107"/>
  <c r="E623" i="107"/>
  <c r="D623" i="107"/>
  <c r="A623" i="107"/>
  <c r="E622" i="107"/>
  <c r="D622" i="107"/>
  <c r="A622" i="107"/>
  <c r="E621" i="107"/>
  <c r="D621" i="107"/>
  <c r="A621" i="107"/>
  <c r="E620" i="107"/>
  <c r="D620" i="107"/>
  <c r="A620" i="107"/>
  <c r="E619" i="107"/>
  <c r="D619" i="107"/>
  <c r="A619" i="107"/>
  <c r="E618" i="107"/>
  <c r="D618" i="107"/>
  <c r="A618" i="107"/>
  <c r="E617" i="107"/>
  <c r="D617" i="107"/>
  <c r="A617" i="107"/>
  <c r="E616" i="107"/>
  <c r="E639" i="107" s="1"/>
  <c r="D616" i="107"/>
  <c r="D639" i="107" s="1"/>
  <c r="A616" i="107"/>
  <c r="E615" i="107"/>
  <c r="D615" i="107"/>
  <c r="G604" i="107"/>
  <c r="F604" i="107"/>
  <c r="C604" i="107"/>
  <c r="B604" i="107"/>
  <c r="E603" i="107"/>
  <c r="D603" i="107"/>
  <c r="A603" i="107"/>
  <c r="E602" i="107"/>
  <c r="D602" i="107"/>
  <c r="A602" i="107"/>
  <c r="E601" i="107"/>
  <c r="D601" i="107"/>
  <c r="A601" i="107"/>
  <c r="E600" i="107"/>
  <c r="D600" i="107"/>
  <c r="A600" i="107"/>
  <c r="E599" i="107"/>
  <c r="D599" i="107"/>
  <c r="A599" i="107"/>
  <c r="E598" i="107"/>
  <c r="D598" i="107"/>
  <c r="A598" i="107"/>
  <c r="E597" i="107"/>
  <c r="D597" i="107"/>
  <c r="A597" i="107"/>
  <c r="E596" i="107"/>
  <c r="D596" i="107"/>
  <c r="A596" i="107"/>
  <c r="E595" i="107"/>
  <c r="D595" i="107"/>
  <c r="A595" i="107"/>
  <c r="E594" i="107"/>
  <c r="D594" i="107"/>
  <c r="A594" i="107"/>
  <c r="E593" i="107"/>
  <c r="D593" i="107"/>
  <c r="A593" i="107"/>
  <c r="E592" i="107"/>
  <c r="D592" i="107"/>
  <c r="A592" i="107"/>
  <c r="E591" i="107"/>
  <c r="D591" i="107"/>
  <c r="A591" i="107"/>
  <c r="E590" i="107"/>
  <c r="D590" i="107"/>
  <c r="A590" i="107"/>
  <c r="A589" i="107"/>
  <c r="E588" i="107"/>
  <c r="D588" i="107"/>
  <c r="A588" i="107"/>
  <c r="E587" i="107"/>
  <c r="D587" i="107"/>
  <c r="A587" i="107"/>
  <c r="E586" i="107"/>
  <c r="D586" i="107"/>
  <c r="A586" i="107"/>
  <c r="E585" i="107"/>
  <c r="D585" i="107"/>
  <c r="A585" i="107"/>
  <c r="E584" i="107"/>
  <c r="D584" i="107"/>
  <c r="A584" i="107"/>
  <c r="E583" i="107"/>
  <c r="D583" i="107"/>
  <c r="D604" i="107" s="1"/>
  <c r="A583" i="107"/>
  <c r="E582" i="107"/>
  <c r="D582" i="107"/>
  <c r="A582" i="107"/>
  <c r="E581" i="107"/>
  <c r="E604" i="107" s="1"/>
  <c r="D581" i="107"/>
  <c r="A581" i="107"/>
  <c r="E580" i="107"/>
  <c r="D580" i="107"/>
  <c r="G569" i="107"/>
  <c r="F569" i="107"/>
  <c r="C569" i="107"/>
  <c r="B569" i="107"/>
  <c r="E568" i="107"/>
  <c r="D568" i="107"/>
  <c r="A568" i="107"/>
  <c r="E567" i="107"/>
  <c r="D567" i="107"/>
  <c r="A567" i="107"/>
  <c r="E566" i="107"/>
  <c r="D566" i="107"/>
  <c r="A566" i="107"/>
  <c r="E565" i="107"/>
  <c r="D565" i="107"/>
  <c r="A565" i="107"/>
  <c r="E564" i="107"/>
  <c r="D564" i="107"/>
  <c r="A564" i="107"/>
  <c r="E563" i="107"/>
  <c r="D563" i="107"/>
  <c r="A563" i="107"/>
  <c r="E562" i="107"/>
  <c r="D562" i="107"/>
  <c r="A562" i="107"/>
  <c r="E561" i="107"/>
  <c r="D561" i="107"/>
  <c r="A561" i="107"/>
  <c r="E560" i="107"/>
  <c r="D560" i="107"/>
  <c r="A560" i="107"/>
  <c r="E559" i="107"/>
  <c r="D559" i="107"/>
  <c r="A559" i="107"/>
  <c r="E558" i="107"/>
  <c r="D558" i="107"/>
  <c r="A558" i="107"/>
  <c r="E557" i="107"/>
  <c r="D557" i="107"/>
  <c r="A557" i="107"/>
  <c r="E556" i="107"/>
  <c r="D556" i="107"/>
  <c r="A556" i="107"/>
  <c r="E555" i="107"/>
  <c r="D555" i="107"/>
  <c r="A555" i="107"/>
  <c r="A554" i="107"/>
  <c r="E553" i="107"/>
  <c r="D553" i="107"/>
  <c r="A553" i="107"/>
  <c r="E552" i="107"/>
  <c r="D552" i="107"/>
  <c r="A552" i="107"/>
  <c r="E551" i="107"/>
  <c r="D551" i="107"/>
  <c r="A551" i="107"/>
  <c r="E550" i="107"/>
  <c r="D550" i="107"/>
  <c r="A550" i="107"/>
  <c r="E549" i="107"/>
  <c r="D549" i="107"/>
  <c r="A549" i="107"/>
  <c r="E548" i="107"/>
  <c r="D548" i="107"/>
  <c r="A548" i="107"/>
  <c r="E547" i="107"/>
  <c r="D547" i="107"/>
  <c r="A547" i="107"/>
  <c r="E546" i="107"/>
  <c r="E569" i="107" s="1"/>
  <c r="D546" i="107"/>
  <c r="D569" i="107" s="1"/>
  <c r="A546" i="107"/>
  <c r="E545" i="107"/>
  <c r="D545" i="107"/>
  <c r="G534" i="107"/>
  <c r="F534" i="107"/>
  <c r="C534" i="107"/>
  <c r="B534" i="107"/>
  <c r="E533" i="107"/>
  <c r="D533" i="107"/>
  <c r="A533" i="107"/>
  <c r="E532" i="107"/>
  <c r="D532" i="107"/>
  <c r="A532" i="107"/>
  <c r="E531" i="107"/>
  <c r="D531" i="107"/>
  <c r="A531" i="107"/>
  <c r="E530" i="107"/>
  <c r="D530" i="107"/>
  <c r="A530" i="107"/>
  <c r="E529" i="107"/>
  <c r="D529" i="107"/>
  <c r="A529" i="107"/>
  <c r="E528" i="107"/>
  <c r="D528" i="107"/>
  <c r="A528" i="107"/>
  <c r="E527" i="107"/>
  <c r="D527" i="107"/>
  <c r="A527" i="107"/>
  <c r="E526" i="107"/>
  <c r="D526" i="107"/>
  <c r="A526" i="107"/>
  <c r="E525" i="107"/>
  <c r="D525" i="107"/>
  <c r="A525" i="107"/>
  <c r="E524" i="107"/>
  <c r="D524" i="107"/>
  <c r="A524" i="107"/>
  <c r="E523" i="107"/>
  <c r="D523" i="107"/>
  <c r="A523" i="107"/>
  <c r="E522" i="107"/>
  <c r="D522" i="107"/>
  <c r="A522" i="107"/>
  <c r="E521" i="107"/>
  <c r="D521" i="107"/>
  <c r="A521" i="107"/>
  <c r="E520" i="107"/>
  <c r="D520" i="107"/>
  <c r="A520" i="107"/>
  <c r="A519" i="107"/>
  <c r="E518" i="107"/>
  <c r="D518" i="107"/>
  <c r="A518" i="107"/>
  <c r="E517" i="107"/>
  <c r="D517" i="107"/>
  <c r="A517" i="107"/>
  <c r="E516" i="107"/>
  <c r="D516" i="107"/>
  <c r="A516" i="107"/>
  <c r="E515" i="107"/>
  <c r="D515" i="107"/>
  <c r="A515" i="107"/>
  <c r="E514" i="107"/>
  <c r="D514" i="107"/>
  <c r="A514" i="107"/>
  <c r="E513" i="107"/>
  <c r="D513" i="107"/>
  <c r="D534" i="107" s="1"/>
  <c r="A513" i="107"/>
  <c r="E512" i="107"/>
  <c r="D512" i="107"/>
  <c r="A512" i="107"/>
  <c r="E511" i="107"/>
  <c r="E534" i="107" s="1"/>
  <c r="D511" i="107"/>
  <c r="A511" i="107"/>
  <c r="E510" i="107"/>
  <c r="D510" i="107"/>
  <c r="G498" i="107"/>
  <c r="F498" i="107"/>
  <c r="C498" i="107"/>
  <c r="B498" i="107"/>
  <c r="E497" i="107"/>
  <c r="D497" i="107"/>
  <c r="A497" i="107"/>
  <c r="E496" i="107"/>
  <c r="D496" i="107"/>
  <c r="A496" i="107"/>
  <c r="E495" i="107"/>
  <c r="D495" i="107"/>
  <c r="A495" i="107"/>
  <c r="E494" i="107"/>
  <c r="D494" i="107"/>
  <c r="A494" i="107"/>
  <c r="E493" i="107"/>
  <c r="D493" i="107"/>
  <c r="A493" i="107"/>
  <c r="E492" i="107"/>
  <c r="D492" i="107"/>
  <c r="A492" i="107"/>
  <c r="E491" i="107"/>
  <c r="D491" i="107"/>
  <c r="A491" i="107"/>
  <c r="E490" i="107"/>
  <c r="D490" i="107"/>
  <c r="A490" i="107"/>
  <c r="E489" i="107"/>
  <c r="D489" i="107"/>
  <c r="A489" i="107"/>
  <c r="E488" i="107"/>
  <c r="D488" i="107"/>
  <c r="A488" i="107"/>
  <c r="E487" i="107"/>
  <c r="D487" i="107"/>
  <c r="A487" i="107"/>
  <c r="E486" i="107"/>
  <c r="D486" i="107"/>
  <c r="A486" i="107"/>
  <c r="E485" i="107"/>
  <c r="D485" i="107"/>
  <c r="A485" i="107"/>
  <c r="E484" i="107"/>
  <c r="D484" i="107"/>
  <c r="A484" i="107"/>
  <c r="A483" i="107"/>
  <c r="E482" i="107"/>
  <c r="D482" i="107"/>
  <c r="A482" i="107"/>
  <c r="E481" i="107"/>
  <c r="D481" i="107"/>
  <c r="A481" i="107"/>
  <c r="E480" i="107"/>
  <c r="D480" i="107"/>
  <c r="A480" i="107"/>
  <c r="E479" i="107"/>
  <c r="D479" i="107"/>
  <c r="A479" i="107"/>
  <c r="E478" i="107"/>
  <c r="D478" i="107"/>
  <c r="A478" i="107"/>
  <c r="E477" i="107"/>
  <c r="D477" i="107"/>
  <c r="A477" i="107"/>
  <c r="E476" i="107"/>
  <c r="D476" i="107"/>
  <c r="A476" i="107"/>
  <c r="E475" i="107"/>
  <c r="E498" i="107" s="1"/>
  <c r="D475" i="107"/>
  <c r="D498" i="107" s="1"/>
  <c r="A475" i="107"/>
  <c r="E474" i="107"/>
  <c r="D474" i="107"/>
  <c r="G462" i="107"/>
  <c r="F462" i="107"/>
  <c r="C462" i="107"/>
  <c r="B462" i="107"/>
  <c r="E461" i="107"/>
  <c r="D461" i="107"/>
  <c r="A461" i="107"/>
  <c r="E460" i="107"/>
  <c r="D460" i="107"/>
  <c r="A460" i="107"/>
  <c r="E459" i="107"/>
  <c r="D459" i="107"/>
  <c r="A459" i="107"/>
  <c r="E458" i="107"/>
  <c r="D458" i="107"/>
  <c r="A458" i="107"/>
  <c r="E457" i="107"/>
  <c r="D457" i="107"/>
  <c r="A457" i="107"/>
  <c r="E456" i="107"/>
  <c r="D456" i="107"/>
  <c r="A456" i="107"/>
  <c r="E455" i="107"/>
  <c r="D455" i="107"/>
  <c r="A455" i="107"/>
  <c r="E454" i="107"/>
  <c r="D454" i="107"/>
  <c r="A454" i="107"/>
  <c r="E453" i="107"/>
  <c r="D453" i="107"/>
  <c r="A453" i="107"/>
  <c r="E452" i="107"/>
  <c r="D452" i="107"/>
  <c r="A452" i="107"/>
  <c r="E451" i="107"/>
  <c r="D451" i="107"/>
  <c r="A451" i="107"/>
  <c r="E450" i="107"/>
  <c r="D450" i="107"/>
  <c r="A450" i="107"/>
  <c r="E449" i="107"/>
  <c r="D449" i="107"/>
  <c r="A449" i="107"/>
  <c r="E448" i="107"/>
  <c r="D448" i="107"/>
  <c r="A448" i="107"/>
  <c r="A447" i="107"/>
  <c r="E446" i="107"/>
  <c r="D446" i="107"/>
  <c r="A446" i="107"/>
  <c r="E445" i="107"/>
  <c r="D445" i="107"/>
  <c r="A445" i="107"/>
  <c r="E444" i="107"/>
  <c r="D444" i="107"/>
  <c r="A444" i="107"/>
  <c r="E443" i="107"/>
  <c r="D443" i="107"/>
  <c r="A443" i="107"/>
  <c r="E442" i="107"/>
  <c r="D442" i="107"/>
  <c r="A442" i="107"/>
  <c r="E441" i="107"/>
  <c r="D441" i="107"/>
  <c r="D462" i="107" s="1"/>
  <c r="A441" i="107"/>
  <c r="E440" i="107"/>
  <c r="D440" i="107"/>
  <c r="A440" i="107"/>
  <c r="E439" i="107"/>
  <c r="E462" i="107" s="1"/>
  <c r="D439" i="107"/>
  <c r="A439" i="107"/>
  <c r="E438" i="107"/>
  <c r="D438" i="107"/>
  <c r="G426" i="107"/>
  <c r="F426" i="107"/>
  <c r="C426" i="107"/>
  <c r="B426" i="107"/>
  <c r="E425" i="107"/>
  <c r="D425" i="107"/>
  <c r="A425" i="107"/>
  <c r="E424" i="107"/>
  <c r="D424" i="107"/>
  <c r="A424" i="107"/>
  <c r="E423" i="107"/>
  <c r="D423" i="107"/>
  <c r="A423" i="107"/>
  <c r="E422" i="107"/>
  <c r="D422" i="107"/>
  <c r="A422" i="107"/>
  <c r="E421" i="107"/>
  <c r="D421" i="107"/>
  <c r="A421" i="107"/>
  <c r="E420" i="107"/>
  <c r="D420" i="107"/>
  <c r="A420" i="107"/>
  <c r="E419" i="107"/>
  <c r="D419" i="107"/>
  <c r="A419" i="107"/>
  <c r="E418" i="107"/>
  <c r="D418" i="107"/>
  <c r="A418" i="107"/>
  <c r="E417" i="107"/>
  <c r="D417" i="107"/>
  <c r="A417" i="107"/>
  <c r="E416" i="107"/>
  <c r="D416" i="107"/>
  <c r="A416" i="107"/>
  <c r="E415" i="107"/>
  <c r="D415" i="107"/>
  <c r="A415" i="107"/>
  <c r="E414" i="107"/>
  <c r="D414" i="107"/>
  <c r="A414" i="107"/>
  <c r="E413" i="107"/>
  <c r="D413" i="107"/>
  <c r="A413" i="107"/>
  <c r="E412" i="107"/>
  <c r="D412" i="107"/>
  <c r="A412" i="107"/>
  <c r="A411" i="107"/>
  <c r="E410" i="107"/>
  <c r="D410" i="107"/>
  <c r="A410" i="107"/>
  <c r="E409" i="107"/>
  <c r="D409" i="107"/>
  <c r="A409" i="107"/>
  <c r="E408" i="107"/>
  <c r="D408" i="107"/>
  <c r="A408" i="107"/>
  <c r="E407" i="107"/>
  <c r="D407" i="107"/>
  <c r="A407" i="107"/>
  <c r="E406" i="107"/>
  <c r="D406" i="107"/>
  <c r="A406" i="107"/>
  <c r="E405" i="107"/>
  <c r="D405" i="107"/>
  <c r="A405" i="107"/>
  <c r="E404" i="107"/>
  <c r="D404" i="107"/>
  <c r="A404" i="107"/>
  <c r="E403" i="107"/>
  <c r="E426" i="107" s="1"/>
  <c r="D403" i="107"/>
  <c r="D426" i="107" s="1"/>
  <c r="A403" i="107"/>
  <c r="E402" i="107"/>
  <c r="D402" i="107"/>
  <c r="G390" i="107"/>
  <c r="F390" i="107"/>
  <c r="C390" i="107"/>
  <c r="B390" i="107"/>
  <c r="E389" i="107"/>
  <c r="D389" i="107"/>
  <c r="A389" i="107"/>
  <c r="E388" i="107"/>
  <c r="D388" i="107"/>
  <c r="A388" i="107"/>
  <c r="E387" i="107"/>
  <c r="D387" i="107"/>
  <c r="A387" i="107"/>
  <c r="E386" i="107"/>
  <c r="D386" i="107"/>
  <c r="A386" i="107"/>
  <c r="E385" i="107"/>
  <c r="D385" i="107"/>
  <c r="A385" i="107"/>
  <c r="E384" i="107"/>
  <c r="D384" i="107"/>
  <c r="A384" i="107"/>
  <c r="E383" i="107"/>
  <c r="D383" i="107"/>
  <c r="A383" i="107"/>
  <c r="E382" i="107"/>
  <c r="D382" i="107"/>
  <c r="A382" i="107"/>
  <c r="E381" i="107"/>
  <c r="D381" i="107"/>
  <c r="A381" i="107"/>
  <c r="E380" i="107"/>
  <c r="D380" i="107"/>
  <c r="A380" i="107"/>
  <c r="E379" i="107"/>
  <c r="D379" i="107"/>
  <c r="A379" i="107"/>
  <c r="E378" i="107"/>
  <c r="D378" i="107"/>
  <c r="A378" i="107"/>
  <c r="E377" i="107"/>
  <c r="D377" i="107"/>
  <c r="A377" i="107"/>
  <c r="E376" i="107"/>
  <c r="D376" i="107"/>
  <c r="A376" i="107"/>
  <c r="A375" i="107"/>
  <c r="E374" i="107"/>
  <c r="D374" i="107"/>
  <c r="A374" i="107"/>
  <c r="E373" i="107"/>
  <c r="D373" i="107"/>
  <c r="A373" i="107"/>
  <c r="E372" i="107"/>
  <c r="D372" i="107"/>
  <c r="A372" i="107"/>
  <c r="E371" i="107"/>
  <c r="D371" i="107"/>
  <c r="A371" i="107"/>
  <c r="E370" i="107"/>
  <c r="D370" i="107"/>
  <c r="A370" i="107"/>
  <c r="E369" i="107"/>
  <c r="D369" i="107"/>
  <c r="D390" i="107" s="1"/>
  <c r="A369" i="107"/>
  <c r="E368" i="107"/>
  <c r="D368" i="107"/>
  <c r="A368" i="107"/>
  <c r="E367" i="107"/>
  <c r="E390" i="107" s="1"/>
  <c r="D367" i="107"/>
  <c r="A367" i="107"/>
  <c r="E366" i="107"/>
  <c r="D366" i="107"/>
  <c r="G354" i="107"/>
  <c r="F354" i="107"/>
  <c r="C354" i="107"/>
  <c r="B354" i="107"/>
  <c r="E353" i="107"/>
  <c r="D353" i="107"/>
  <c r="A353" i="107"/>
  <c r="E352" i="107"/>
  <c r="D352" i="107"/>
  <c r="A352" i="107"/>
  <c r="E351" i="107"/>
  <c r="D351" i="107"/>
  <c r="A351" i="107"/>
  <c r="E350" i="107"/>
  <c r="D350" i="107"/>
  <c r="A350" i="107"/>
  <c r="E349" i="107"/>
  <c r="D349" i="107"/>
  <c r="A349" i="107"/>
  <c r="E348" i="107"/>
  <c r="D348" i="107"/>
  <c r="A348" i="107"/>
  <c r="E347" i="107"/>
  <c r="D347" i="107"/>
  <c r="A347" i="107"/>
  <c r="E346" i="107"/>
  <c r="D346" i="107"/>
  <c r="A346" i="107"/>
  <c r="E345" i="107"/>
  <c r="D345" i="107"/>
  <c r="A345" i="107"/>
  <c r="E344" i="107"/>
  <c r="D344" i="107"/>
  <c r="A344" i="107"/>
  <c r="E343" i="107"/>
  <c r="D343" i="107"/>
  <c r="A343" i="107"/>
  <c r="E342" i="107"/>
  <c r="D342" i="107"/>
  <c r="A342" i="107"/>
  <c r="E341" i="107"/>
  <c r="D341" i="107"/>
  <c r="A341" i="107"/>
  <c r="E340" i="107"/>
  <c r="D340" i="107"/>
  <c r="A340" i="107"/>
  <c r="A339" i="107"/>
  <c r="E338" i="107"/>
  <c r="D338" i="107"/>
  <c r="A338" i="107"/>
  <c r="E337" i="107"/>
  <c r="D337" i="107"/>
  <c r="A337" i="107"/>
  <c r="E336" i="107"/>
  <c r="D336" i="107"/>
  <c r="A336" i="107"/>
  <c r="E335" i="107"/>
  <c r="D335" i="107"/>
  <c r="A335" i="107"/>
  <c r="E334" i="107"/>
  <c r="D334" i="107"/>
  <c r="A334" i="107"/>
  <c r="E333" i="107"/>
  <c r="D333" i="107"/>
  <c r="A333" i="107"/>
  <c r="E332" i="107"/>
  <c r="D332" i="107"/>
  <c r="A332" i="107"/>
  <c r="E331" i="107"/>
  <c r="E354" i="107" s="1"/>
  <c r="D331" i="107"/>
  <c r="D354" i="107" s="1"/>
  <c r="A331" i="107"/>
  <c r="E330" i="107"/>
  <c r="D330" i="107"/>
  <c r="G318" i="107"/>
  <c r="F318" i="107"/>
  <c r="C318" i="107"/>
  <c r="B318" i="107"/>
  <c r="E317" i="107"/>
  <c r="D317" i="107"/>
  <c r="A317" i="107"/>
  <c r="E316" i="107"/>
  <c r="D316" i="107"/>
  <c r="A316" i="107"/>
  <c r="E315" i="107"/>
  <c r="D315" i="107"/>
  <c r="A315" i="107"/>
  <c r="E314" i="107"/>
  <c r="D314" i="107"/>
  <c r="A314" i="107"/>
  <c r="E313" i="107"/>
  <c r="D313" i="107"/>
  <c r="A313" i="107"/>
  <c r="E312" i="107"/>
  <c r="D312" i="107"/>
  <c r="A312" i="107"/>
  <c r="E311" i="107"/>
  <c r="D311" i="107"/>
  <c r="A311" i="107"/>
  <c r="E310" i="107"/>
  <c r="D310" i="107"/>
  <c r="A310" i="107"/>
  <c r="E309" i="107"/>
  <c r="D309" i="107"/>
  <c r="A309" i="107"/>
  <c r="E308" i="107"/>
  <c r="D308" i="107"/>
  <c r="A308" i="107"/>
  <c r="E307" i="107"/>
  <c r="D307" i="107"/>
  <c r="A307" i="107"/>
  <c r="E306" i="107"/>
  <c r="D306" i="107"/>
  <c r="A306" i="107"/>
  <c r="E305" i="107"/>
  <c r="D305" i="107"/>
  <c r="A305" i="107"/>
  <c r="E304" i="107"/>
  <c r="D304" i="107"/>
  <c r="A304" i="107"/>
  <c r="A303" i="107"/>
  <c r="E302" i="107"/>
  <c r="D302" i="107"/>
  <c r="A302" i="107"/>
  <c r="E301" i="107"/>
  <c r="D301" i="107"/>
  <c r="A301" i="107"/>
  <c r="E300" i="107"/>
  <c r="D300" i="107"/>
  <c r="A300" i="107"/>
  <c r="E299" i="107"/>
  <c r="D299" i="107"/>
  <c r="A299" i="107"/>
  <c r="E298" i="107"/>
  <c r="D298" i="107"/>
  <c r="A298" i="107"/>
  <c r="E297" i="107"/>
  <c r="D297" i="107"/>
  <c r="D318" i="107" s="1"/>
  <c r="A297" i="107"/>
  <c r="E296" i="107"/>
  <c r="D296" i="107"/>
  <c r="A296" i="107"/>
  <c r="E295" i="107"/>
  <c r="E318" i="107" s="1"/>
  <c r="D295" i="107"/>
  <c r="A295" i="107"/>
  <c r="E294" i="107"/>
  <c r="D294" i="107"/>
  <c r="G282" i="107"/>
  <c r="F282" i="107"/>
  <c r="C282" i="107"/>
  <c r="B282" i="107"/>
  <c r="E281" i="107"/>
  <c r="D281" i="107"/>
  <c r="A281" i="107"/>
  <c r="E280" i="107"/>
  <c r="D280" i="107"/>
  <c r="A280" i="107"/>
  <c r="E279" i="107"/>
  <c r="D279" i="107"/>
  <c r="A279" i="107"/>
  <c r="E278" i="107"/>
  <c r="D278" i="107"/>
  <c r="A278" i="107"/>
  <c r="E277" i="107"/>
  <c r="D277" i="107"/>
  <c r="A277" i="107"/>
  <c r="E276" i="107"/>
  <c r="D276" i="107"/>
  <c r="A276" i="107"/>
  <c r="E275" i="107"/>
  <c r="D275" i="107"/>
  <c r="A275" i="107"/>
  <c r="E274" i="107"/>
  <c r="D274" i="107"/>
  <c r="A274" i="107"/>
  <c r="E273" i="107"/>
  <c r="D273" i="107"/>
  <c r="A273" i="107"/>
  <c r="E272" i="107"/>
  <c r="D272" i="107"/>
  <c r="A272" i="107"/>
  <c r="E271" i="107"/>
  <c r="D271" i="107"/>
  <c r="A271" i="107"/>
  <c r="E270" i="107"/>
  <c r="D270" i="107"/>
  <c r="A270" i="107"/>
  <c r="E269" i="107"/>
  <c r="D269" i="107"/>
  <c r="A269" i="107"/>
  <c r="E268" i="107"/>
  <c r="D268" i="107"/>
  <c r="A268" i="107"/>
  <c r="A267" i="107"/>
  <c r="E266" i="107"/>
  <c r="D266" i="107"/>
  <c r="A266" i="107"/>
  <c r="E265" i="107"/>
  <c r="D265" i="107"/>
  <c r="A265" i="107"/>
  <c r="E264" i="107"/>
  <c r="D264" i="107"/>
  <c r="A264" i="107"/>
  <c r="E263" i="107"/>
  <c r="D263" i="107"/>
  <c r="A263" i="107"/>
  <c r="E262" i="107"/>
  <c r="D262" i="107"/>
  <c r="A262" i="107"/>
  <c r="E261" i="107"/>
  <c r="D261" i="107"/>
  <c r="A261" i="107"/>
  <c r="E260" i="107"/>
  <c r="D260" i="107"/>
  <c r="A260" i="107"/>
  <c r="E259" i="107"/>
  <c r="E282" i="107" s="1"/>
  <c r="D259" i="107"/>
  <c r="D282" i="107" s="1"/>
  <c r="A259" i="107"/>
  <c r="E258" i="107"/>
  <c r="D258" i="107"/>
  <c r="G246" i="107"/>
  <c r="F246" i="107"/>
  <c r="C246" i="107"/>
  <c r="B246" i="107"/>
  <c r="E245" i="107"/>
  <c r="D245" i="107"/>
  <c r="A245" i="107"/>
  <c r="E244" i="107"/>
  <c r="D244" i="107"/>
  <c r="A244" i="107"/>
  <c r="E243" i="107"/>
  <c r="D243" i="107"/>
  <c r="A243" i="107"/>
  <c r="E242" i="107"/>
  <c r="D242" i="107"/>
  <c r="A242" i="107"/>
  <c r="E241" i="107"/>
  <c r="D241" i="107"/>
  <c r="A241" i="107"/>
  <c r="E240" i="107"/>
  <c r="D240" i="107"/>
  <c r="A240" i="107"/>
  <c r="E239" i="107"/>
  <c r="D239" i="107"/>
  <c r="A239" i="107"/>
  <c r="E238" i="107"/>
  <c r="D238" i="107"/>
  <c r="A238" i="107"/>
  <c r="E237" i="107"/>
  <c r="D237" i="107"/>
  <c r="A237" i="107"/>
  <c r="E236" i="107"/>
  <c r="D236" i="107"/>
  <c r="A236" i="107"/>
  <c r="E235" i="107"/>
  <c r="D235" i="107"/>
  <c r="A235" i="107"/>
  <c r="E234" i="107"/>
  <c r="D234" i="107"/>
  <c r="A234" i="107"/>
  <c r="E233" i="107"/>
  <c r="D233" i="107"/>
  <c r="A233" i="107"/>
  <c r="E232" i="107"/>
  <c r="D232" i="107"/>
  <c r="A232" i="107"/>
  <c r="A231" i="107"/>
  <c r="E230" i="107"/>
  <c r="D230" i="107"/>
  <c r="A230" i="107"/>
  <c r="E229" i="107"/>
  <c r="D229" i="107"/>
  <c r="A229" i="107"/>
  <c r="E228" i="107"/>
  <c r="D228" i="107"/>
  <c r="A228" i="107"/>
  <c r="E227" i="107"/>
  <c r="D227" i="107"/>
  <c r="A227" i="107"/>
  <c r="E226" i="107"/>
  <c r="D226" i="107"/>
  <c r="A226" i="107"/>
  <c r="E225" i="107"/>
  <c r="D225" i="107"/>
  <c r="D246" i="107" s="1"/>
  <c r="A225" i="107"/>
  <c r="E224" i="107"/>
  <c r="D224" i="107"/>
  <c r="A224" i="107"/>
  <c r="E223" i="107"/>
  <c r="E246" i="107" s="1"/>
  <c r="D223" i="107"/>
  <c r="A223" i="107"/>
  <c r="E222" i="107"/>
  <c r="D222" i="107"/>
  <c r="G210" i="107"/>
  <c r="F210" i="107"/>
  <c r="C210" i="107"/>
  <c r="B210" i="107"/>
  <c r="E209" i="107"/>
  <c r="D209" i="107"/>
  <c r="A209" i="107"/>
  <c r="E208" i="107"/>
  <c r="D208" i="107"/>
  <c r="A208" i="107"/>
  <c r="E207" i="107"/>
  <c r="D207" i="107"/>
  <c r="A207" i="107"/>
  <c r="E206" i="107"/>
  <c r="D206" i="107"/>
  <c r="A206" i="107"/>
  <c r="E205" i="107"/>
  <c r="D205" i="107"/>
  <c r="A205" i="107"/>
  <c r="E204" i="107"/>
  <c r="D204" i="107"/>
  <c r="A204" i="107"/>
  <c r="E203" i="107"/>
  <c r="D203" i="107"/>
  <c r="A203" i="107"/>
  <c r="E202" i="107"/>
  <c r="D202" i="107"/>
  <c r="A202" i="107"/>
  <c r="E201" i="107"/>
  <c r="D201" i="107"/>
  <c r="A201" i="107"/>
  <c r="E200" i="107"/>
  <c r="D200" i="107"/>
  <c r="A200" i="107"/>
  <c r="E199" i="107"/>
  <c r="D199" i="107"/>
  <c r="A199" i="107"/>
  <c r="E198" i="107"/>
  <c r="D198" i="107"/>
  <c r="A198" i="107"/>
  <c r="E197" i="107"/>
  <c r="D197" i="107"/>
  <c r="A197" i="107"/>
  <c r="E196" i="107"/>
  <c r="D196" i="107"/>
  <c r="A196" i="107"/>
  <c r="A195" i="107"/>
  <c r="E194" i="107"/>
  <c r="D194" i="107"/>
  <c r="A194" i="107"/>
  <c r="E193" i="107"/>
  <c r="D193" i="107"/>
  <c r="A193" i="107"/>
  <c r="E192" i="107"/>
  <c r="D192" i="107"/>
  <c r="A192" i="107"/>
  <c r="E191" i="107"/>
  <c r="D191" i="107"/>
  <c r="A191" i="107"/>
  <c r="E190" i="107"/>
  <c r="D190" i="107"/>
  <c r="A190" i="107"/>
  <c r="E189" i="107"/>
  <c r="D189" i="107"/>
  <c r="A189" i="107"/>
  <c r="E188" i="107"/>
  <c r="D188" i="107"/>
  <c r="A188" i="107"/>
  <c r="E187" i="107"/>
  <c r="E210" i="107" s="1"/>
  <c r="D187" i="107"/>
  <c r="D210" i="107" s="1"/>
  <c r="A187" i="107"/>
  <c r="E186" i="107"/>
  <c r="D186" i="107"/>
  <c r="G174" i="107"/>
  <c r="F174" i="107"/>
  <c r="C174" i="107"/>
  <c r="B174" i="107"/>
  <c r="E173" i="107"/>
  <c r="D173" i="107"/>
  <c r="A173" i="107"/>
  <c r="E172" i="107"/>
  <c r="D172" i="107"/>
  <c r="A172" i="107"/>
  <c r="E171" i="107"/>
  <c r="D171" i="107"/>
  <c r="A171" i="107"/>
  <c r="E170" i="107"/>
  <c r="D170" i="107"/>
  <c r="A170" i="107"/>
  <c r="E169" i="107"/>
  <c r="D169" i="107"/>
  <c r="A169" i="107"/>
  <c r="E168" i="107"/>
  <c r="D168" i="107"/>
  <c r="A168" i="107"/>
  <c r="E167" i="107"/>
  <c r="D167" i="107"/>
  <c r="A167" i="107"/>
  <c r="E166" i="107"/>
  <c r="D166" i="107"/>
  <c r="A166" i="107"/>
  <c r="E165" i="107"/>
  <c r="D165" i="107"/>
  <c r="A165" i="107"/>
  <c r="E164" i="107"/>
  <c r="D164" i="107"/>
  <c r="A164" i="107"/>
  <c r="A163" i="107"/>
  <c r="E162" i="107"/>
  <c r="D162" i="107"/>
  <c r="A162" i="107"/>
  <c r="E161" i="107"/>
  <c r="D161" i="107"/>
  <c r="A161" i="107"/>
  <c r="E160" i="107"/>
  <c r="D160" i="107"/>
  <c r="A160" i="107"/>
  <c r="A159" i="107"/>
  <c r="E158" i="107"/>
  <c r="D158" i="107"/>
  <c r="A158" i="107"/>
  <c r="E157" i="107"/>
  <c r="D157" i="107"/>
  <c r="A157" i="107"/>
  <c r="E156" i="107"/>
  <c r="D156" i="107"/>
  <c r="A156" i="107"/>
  <c r="E155" i="107"/>
  <c r="D155" i="107"/>
  <c r="D174" i="107" s="1"/>
  <c r="A155" i="107"/>
  <c r="E154" i="107"/>
  <c r="D154" i="107"/>
  <c r="A154" i="107"/>
  <c r="E153" i="107"/>
  <c r="D153" i="107"/>
  <c r="A153" i="107"/>
  <c r="E152" i="107"/>
  <c r="D152" i="107"/>
  <c r="A152" i="107"/>
  <c r="E151" i="107"/>
  <c r="E174" i="107" s="1"/>
  <c r="D151" i="107"/>
  <c r="A151" i="107"/>
  <c r="E150" i="107"/>
  <c r="D150" i="107"/>
  <c r="G138" i="107"/>
  <c r="F138" i="107"/>
  <c r="C138" i="107"/>
  <c r="B138" i="107"/>
  <c r="E137" i="107"/>
  <c r="D137" i="107"/>
  <c r="A137" i="107"/>
  <c r="E136" i="107"/>
  <c r="D136" i="107"/>
  <c r="A136" i="107"/>
  <c r="E135" i="107"/>
  <c r="D135" i="107"/>
  <c r="A135" i="107"/>
  <c r="E134" i="107"/>
  <c r="D134" i="107"/>
  <c r="A134" i="107"/>
  <c r="E133" i="107"/>
  <c r="D133" i="107"/>
  <c r="A133" i="107"/>
  <c r="E132" i="107"/>
  <c r="D132" i="107"/>
  <c r="A132" i="107"/>
  <c r="E131" i="107"/>
  <c r="D131" i="107"/>
  <c r="A131" i="107"/>
  <c r="E130" i="107"/>
  <c r="D130" i="107"/>
  <c r="A130" i="107"/>
  <c r="E129" i="107"/>
  <c r="D129" i="107"/>
  <c r="A129" i="107"/>
  <c r="E128" i="107"/>
  <c r="D128" i="107"/>
  <c r="A128" i="107"/>
  <c r="A127" i="107"/>
  <c r="E126" i="107"/>
  <c r="D126" i="107"/>
  <c r="A126" i="107"/>
  <c r="E125" i="107"/>
  <c r="D125" i="107"/>
  <c r="A125" i="107"/>
  <c r="E124" i="107"/>
  <c r="D124" i="107"/>
  <c r="A124" i="107"/>
  <c r="A123" i="107"/>
  <c r="E122" i="107"/>
  <c r="D122" i="107"/>
  <c r="A122" i="107"/>
  <c r="E121" i="107"/>
  <c r="D121" i="107"/>
  <c r="A121" i="107"/>
  <c r="E120" i="107"/>
  <c r="D120" i="107"/>
  <c r="A120" i="107"/>
  <c r="E119" i="107"/>
  <c r="D119" i="107"/>
  <c r="A119" i="107"/>
  <c r="E118" i="107"/>
  <c r="D118" i="107"/>
  <c r="A118" i="107"/>
  <c r="E117" i="107"/>
  <c r="D117" i="107"/>
  <c r="A117" i="107"/>
  <c r="E116" i="107"/>
  <c r="E138" i="107" s="1"/>
  <c r="D116" i="107"/>
  <c r="D138" i="107" s="1"/>
  <c r="A116" i="107"/>
  <c r="A115" i="107"/>
  <c r="E114" i="107"/>
  <c r="D114" i="107"/>
  <c r="G102" i="107"/>
  <c r="F102" i="107"/>
  <c r="C102" i="107"/>
  <c r="B102" i="107"/>
  <c r="E101" i="107"/>
  <c r="D101" i="107"/>
  <c r="A101" i="107"/>
  <c r="E100" i="107"/>
  <c r="D100" i="107"/>
  <c r="A100" i="107"/>
  <c r="E99" i="107"/>
  <c r="D99" i="107"/>
  <c r="A99" i="107"/>
  <c r="E98" i="107"/>
  <c r="D98" i="107"/>
  <c r="A98" i="107"/>
  <c r="E97" i="107"/>
  <c r="D97" i="107"/>
  <c r="A97" i="107"/>
  <c r="E96" i="107"/>
  <c r="D96" i="107"/>
  <c r="A96" i="107"/>
  <c r="E95" i="107"/>
  <c r="D95" i="107"/>
  <c r="A95" i="107"/>
  <c r="E94" i="107"/>
  <c r="D94" i="107"/>
  <c r="A94" i="107"/>
  <c r="E93" i="107"/>
  <c r="D93" i="107"/>
  <c r="A93" i="107"/>
  <c r="E92" i="107"/>
  <c r="D92" i="107"/>
  <c r="A92" i="107"/>
  <c r="A91" i="107"/>
  <c r="E90" i="107"/>
  <c r="D90" i="107"/>
  <c r="A90" i="107"/>
  <c r="E89" i="107"/>
  <c r="D89" i="107"/>
  <c r="A89" i="107"/>
  <c r="E88" i="107"/>
  <c r="D88" i="107"/>
  <c r="A88" i="107"/>
  <c r="A87" i="107"/>
  <c r="E86" i="107"/>
  <c r="D86" i="107"/>
  <c r="A86" i="107"/>
  <c r="E85" i="107"/>
  <c r="D85" i="107"/>
  <c r="A85" i="107"/>
  <c r="E84" i="107"/>
  <c r="D84" i="107"/>
  <c r="A84" i="107"/>
  <c r="E83" i="107"/>
  <c r="D83" i="107"/>
  <c r="A83" i="107"/>
  <c r="E82" i="107"/>
  <c r="D82" i="107"/>
  <c r="A82" i="107"/>
  <c r="E81" i="107"/>
  <c r="D81" i="107"/>
  <c r="A81" i="107"/>
  <c r="E80" i="107"/>
  <c r="D80" i="107"/>
  <c r="A80" i="107"/>
  <c r="E79" i="107"/>
  <c r="E102" i="107" s="1"/>
  <c r="D79" i="107"/>
  <c r="D102" i="107" s="1"/>
  <c r="A79" i="107"/>
  <c r="E78" i="107"/>
  <c r="D78" i="107"/>
  <c r="G66" i="107"/>
  <c r="F66" i="107"/>
  <c r="C66" i="107"/>
  <c r="B66" i="107"/>
  <c r="E65" i="107"/>
  <c r="D65" i="107"/>
  <c r="A65" i="107"/>
  <c r="E64" i="107"/>
  <c r="D64" i="107"/>
  <c r="A64" i="107"/>
  <c r="E63" i="107"/>
  <c r="D63" i="107"/>
  <c r="A63" i="107"/>
  <c r="E62" i="107"/>
  <c r="D62" i="107"/>
  <c r="A62" i="107"/>
  <c r="E61" i="107"/>
  <c r="D61" i="107"/>
  <c r="A61" i="107"/>
  <c r="E60" i="107"/>
  <c r="D60" i="107"/>
  <c r="A60" i="107"/>
  <c r="E59" i="107"/>
  <c r="D59" i="107"/>
  <c r="A59" i="107"/>
  <c r="E58" i="107"/>
  <c r="D58" i="107"/>
  <c r="A58" i="107"/>
  <c r="E57" i="107"/>
  <c r="D57" i="107"/>
  <c r="A57" i="107"/>
  <c r="E56" i="107"/>
  <c r="D56" i="107"/>
  <c r="A56" i="107"/>
  <c r="A55" i="107"/>
  <c r="E54" i="107"/>
  <c r="D54" i="107"/>
  <c r="A54" i="107"/>
  <c r="E53" i="107"/>
  <c r="D53" i="107"/>
  <c r="A53" i="107"/>
  <c r="E52" i="107"/>
  <c r="D52" i="107"/>
  <c r="A52" i="107"/>
  <c r="A51" i="107"/>
  <c r="E50" i="107"/>
  <c r="D50" i="107"/>
  <c r="A50" i="107"/>
  <c r="E49" i="107"/>
  <c r="D49" i="107"/>
  <c r="A49" i="107"/>
  <c r="E48" i="107"/>
  <c r="D48" i="107"/>
  <c r="A48" i="107"/>
  <c r="E47" i="107"/>
  <c r="D47" i="107"/>
  <c r="A47" i="107"/>
  <c r="E46" i="107"/>
  <c r="E66" i="107" s="1"/>
  <c r="D46" i="107"/>
  <c r="A46" i="107"/>
  <c r="E45" i="107"/>
  <c r="D45" i="107"/>
  <c r="A45" i="107"/>
  <c r="E44" i="107"/>
  <c r="D44" i="107"/>
  <c r="A44" i="107"/>
  <c r="E43" i="107"/>
  <c r="D43" i="107"/>
  <c r="D66" i="107" s="1"/>
  <c r="A43" i="107"/>
  <c r="E42" i="107"/>
  <c r="D42" i="107"/>
  <c r="G30" i="107"/>
  <c r="F30" i="107"/>
  <c r="C30" i="107"/>
  <c r="B30" i="107"/>
  <c r="R29" i="107"/>
  <c r="E29" i="107"/>
  <c r="D29" i="107"/>
  <c r="R28" i="107"/>
  <c r="E28" i="107"/>
  <c r="D28" i="107"/>
  <c r="R27" i="107"/>
  <c r="E27" i="107"/>
  <c r="D27" i="107"/>
  <c r="R26" i="107"/>
  <c r="E26" i="107"/>
  <c r="D26" i="107"/>
  <c r="R25" i="107"/>
  <c r="E25" i="107"/>
  <c r="D25" i="107"/>
  <c r="R24" i="107"/>
  <c r="E24" i="107"/>
  <c r="D24" i="107"/>
  <c r="R23" i="107"/>
  <c r="E23" i="107"/>
  <c r="D23" i="107"/>
  <c r="R22" i="107"/>
  <c r="E22" i="107"/>
  <c r="D22" i="107"/>
  <c r="R21" i="107"/>
  <c r="E21" i="107"/>
  <c r="D21" i="107"/>
  <c r="R20" i="107"/>
  <c r="E20" i="107"/>
  <c r="D20" i="107"/>
  <c r="R19" i="107"/>
  <c r="R18" i="107"/>
  <c r="E18" i="107"/>
  <c r="D18" i="107"/>
  <c r="R17" i="107"/>
  <c r="E17" i="107"/>
  <c r="D17" i="107"/>
  <c r="R16" i="107"/>
  <c r="E16" i="107"/>
  <c r="D16" i="107"/>
  <c r="R15" i="107"/>
  <c r="R14" i="107"/>
  <c r="E14" i="107"/>
  <c r="D14" i="107"/>
  <c r="R13" i="107"/>
  <c r="E13" i="107"/>
  <c r="D13" i="107"/>
  <c r="R12" i="107"/>
  <c r="E12" i="107"/>
  <c r="D12" i="107"/>
  <c r="R11" i="107"/>
  <c r="E11" i="107"/>
  <c r="D11" i="107"/>
  <c r="R10" i="107"/>
  <c r="E10" i="107"/>
  <c r="D10" i="107"/>
  <c r="R9" i="107"/>
  <c r="E9" i="107"/>
  <c r="D9" i="107"/>
  <c r="R8" i="107"/>
  <c r="E8" i="107"/>
  <c r="D8" i="107"/>
  <c r="V7" i="107"/>
  <c r="U7" i="107"/>
  <c r="R7" i="107"/>
  <c r="E7" i="107"/>
  <c r="D7" i="107"/>
  <c r="V6" i="107"/>
  <c r="U6" i="107"/>
  <c r="E6" i="107"/>
  <c r="D6" i="107"/>
  <c r="L176" i="106"/>
  <c r="K176" i="106"/>
  <c r="J176" i="106"/>
  <c r="I176" i="106"/>
  <c r="H176" i="106"/>
  <c r="G176" i="106"/>
  <c r="F176" i="106"/>
  <c r="E176" i="106"/>
  <c r="B176" i="106" s="1"/>
  <c r="D176" i="106"/>
  <c r="C176" i="106"/>
  <c r="B175" i="106"/>
  <c r="B174" i="106"/>
  <c r="B173" i="106"/>
  <c r="B172" i="106"/>
  <c r="B171" i="106"/>
  <c r="B170" i="106"/>
  <c r="B169" i="106"/>
  <c r="B168" i="106"/>
  <c r="B167" i="106"/>
  <c r="B166" i="106"/>
  <c r="B165" i="106"/>
  <c r="B164" i="106"/>
  <c r="B163" i="106"/>
  <c r="G159" i="106"/>
  <c r="G44" i="106" s="1"/>
  <c r="E159" i="106"/>
  <c r="L157" i="106"/>
  <c r="L159" i="106" s="1"/>
  <c r="L44" i="106" s="1"/>
  <c r="K157" i="106"/>
  <c r="K159" i="106" s="1"/>
  <c r="K44" i="106" s="1"/>
  <c r="J157" i="106"/>
  <c r="J159" i="106" s="1"/>
  <c r="J44" i="106" s="1"/>
  <c r="I157" i="106"/>
  <c r="I159" i="106" s="1"/>
  <c r="I44" i="106" s="1"/>
  <c r="H157" i="106"/>
  <c r="H159" i="106" s="1"/>
  <c r="H44" i="106" s="1"/>
  <c r="G157" i="106"/>
  <c r="F157" i="106"/>
  <c r="F159" i="106" s="1"/>
  <c r="F44" i="106" s="1"/>
  <c r="E157" i="106"/>
  <c r="D157" i="106"/>
  <c r="D159" i="106" s="1"/>
  <c r="D44" i="106" s="1"/>
  <c r="C157" i="106"/>
  <c r="C159" i="106" s="1"/>
  <c r="C44" i="106" s="1"/>
  <c r="B157" i="106"/>
  <c r="B159" i="106" s="1"/>
  <c r="B156" i="106"/>
  <c r="B155" i="106"/>
  <c r="B154" i="106"/>
  <c r="B153" i="106"/>
  <c r="B152" i="106"/>
  <c r="B151" i="106"/>
  <c r="B150" i="106"/>
  <c r="B149" i="106"/>
  <c r="B148" i="106"/>
  <c r="B147" i="106"/>
  <c r="B146" i="106"/>
  <c r="B145" i="106"/>
  <c r="B144" i="106"/>
  <c r="L139" i="106"/>
  <c r="K139" i="106"/>
  <c r="K64" i="106" s="1"/>
  <c r="J139" i="106"/>
  <c r="J64" i="106" s="1"/>
  <c r="I139" i="106"/>
  <c r="H139" i="106"/>
  <c r="G139" i="106"/>
  <c r="F139" i="106"/>
  <c r="E139" i="106"/>
  <c r="D139" i="106"/>
  <c r="C139" i="106"/>
  <c r="C64" i="106" s="1"/>
  <c r="B64" i="106" s="1"/>
  <c r="B139" i="106"/>
  <c r="B138" i="106"/>
  <c r="B137" i="106"/>
  <c r="B136" i="106"/>
  <c r="B135" i="106"/>
  <c r="B134" i="106"/>
  <c r="B133" i="106"/>
  <c r="B132" i="106"/>
  <c r="B131" i="106"/>
  <c r="B130" i="106"/>
  <c r="B129" i="106"/>
  <c r="B128" i="106"/>
  <c r="B127" i="106"/>
  <c r="B126" i="106"/>
  <c r="B125" i="106"/>
  <c r="L122" i="106"/>
  <c r="L51" i="106" s="1"/>
  <c r="K122" i="106"/>
  <c r="K51" i="106" s="1"/>
  <c r="J122" i="106"/>
  <c r="I122" i="106"/>
  <c r="H122" i="106"/>
  <c r="G122" i="106"/>
  <c r="F122" i="106"/>
  <c r="E122" i="106"/>
  <c r="D122" i="106"/>
  <c r="D51" i="106" s="1"/>
  <c r="C122" i="106"/>
  <c r="C51" i="106" s="1"/>
  <c r="B121" i="106"/>
  <c r="B120" i="106"/>
  <c r="B119" i="106"/>
  <c r="B118" i="106"/>
  <c r="B117" i="106"/>
  <c r="B116" i="106"/>
  <c r="B115" i="106"/>
  <c r="B114" i="106"/>
  <c r="L111" i="106"/>
  <c r="L42" i="106" s="1"/>
  <c r="K111" i="106"/>
  <c r="J111" i="106"/>
  <c r="I111" i="106"/>
  <c r="H111" i="106"/>
  <c r="G111" i="106"/>
  <c r="G42" i="106" s="1"/>
  <c r="F111" i="106"/>
  <c r="F42" i="106" s="1"/>
  <c r="E111" i="106"/>
  <c r="D111" i="106"/>
  <c r="B111" i="106" s="1"/>
  <c r="C111" i="106"/>
  <c r="B110" i="106"/>
  <c r="B109" i="106"/>
  <c r="B108" i="106"/>
  <c r="B107" i="106"/>
  <c r="B106" i="106"/>
  <c r="B105" i="106"/>
  <c r="B104" i="106"/>
  <c r="B103" i="106"/>
  <c r="B102" i="106"/>
  <c r="B101" i="106"/>
  <c r="B100" i="106"/>
  <c r="B99" i="106"/>
  <c r="B98" i="106"/>
  <c r="B97" i="106"/>
  <c r="B96" i="106"/>
  <c r="B95" i="106"/>
  <c r="B94" i="106"/>
  <c r="B93" i="106"/>
  <c r="B92" i="106"/>
  <c r="B91" i="106"/>
  <c r="B90" i="106"/>
  <c r="B89" i="106"/>
  <c r="B88" i="106"/>
  <c r="B87" i="106"/>
  <c r="B86" i="106"/>
  <c r="B85" i="106"/>
  <c r="B84" i="106"/>
  <c r="B83" i="106"/>
  <c r="B82" i="106"/>
  <c r="B81" i="106"/>
  <c r="B80" i="106"/>
  <c r="L77" i="106"/>
  <c r="K77" i="106"/>
  <c r="J77" i="106"/>
  <c r="I77" i="106"/>
  <c r="H77" i="106"/>
  <c r="H41" i="106" s="1"/>
  <c r="G77" i="106"/>
  <c r="F77" i="106"/>
  <c r="F41" i="106" s="1"/>
  <c r="E77" i="106"/>
  <c r="D77" i="106"/>
  <c r="B77" i="106" s="1"/>
  <c r="C77" i="106"/>
  <c r="B76" i="106"/>
  <c r="B75" i="106"/>
  <c r="B72" i="106"/>
  <c r="B71" i="106"/>
  <c r="L70" i="106"/>
  <c r="K70" i="106"/>
  <c r="J70" i="106"/>
  <c r="I70" i="106"/>
  <c r="H70" i="106"/>
  <c r="G70" i="106"/>
  <c r="F70" i="106"/>
  <c r="E70" i="106"/>
  <c r="D70" i="106"/>
  <c r="C70" i="106"/>
  <c r="B70" i="106" s="1"/>
  <c r="B69" i="106"/>
  <c r="B68" i="106"/>
  <c r="L64" i="106"/>
  <c r="I64" i="106"/>
  <c r="H64" i="106"/>
  <c r="G64" i="106"/>
  <c r="F64" i="106"/>
  <c r="E64" i="106"/>
  <c r="D64" i="106"/>
  <c r="B57" i="106"/>
  <c r="B55" i="106"/>
  <c r="J51" i="106"/>
  <c r="I51" i="106"/>
  <c r="H51" i="106"/>
  <c r="G51" i="106"/>
  <c r="F51" i="106"/>
  <c r="E51" i="106"/>
  <c r="B48" i="106"/>
  <c r="L47" i="106"/>
  <c r="K47" i="106"/>
  <c r="J47" i="106"/>
  <c r="I47" i="106"/>
  <c r="H47" i="106"/>
  <c r="G47" i="106"/>
  <c r="F47" i="106"/>
  <c r="E47" i="106"/>
  <c r="B47" i="106" s="1"/>
  <c r="D47" i="106"/>
  <c r="C47" i="106"/>
  <c r="B46" i="106"/>
  <c r="B45" i="106"/>
  <c r="E44" i="106"/>
  <c r="B43" i="106"/>
  <c r="K42" i="106"/>
  <c r="J42" i="106"/>
  <c r="I42" i="106"/>
  <c r="H42" i="106"/>
  <c r="E42" i="106"/>
  <c r="C42" i="106"/>
  <c r="L41" i="106"/>
  <c r="K41" i="106"/>
  <c r="K49" i="106" s="1"/>
  <c r="K53" i="106" s="1"/>
  <c r="K59" i="106" s="1"/>
  <c r="J41" i="106"/>
  <c r="I41" i="106"/>
  <c r="G41" i="106"/>
  <c r="E41" i="106"/>
  <c r="D41" i="106"/>
  <c r="C41" i="106"/>
  <c r="C49" i="106" s="1"/>
  <c r="B36" i="106"/>
  <c r="B35" i="106"/>
  <c r="L33" i="106"/>
  <c r="K33" i="106"/>
  <c r="J33" i="106"/>
  <c r="I33" i="106"/>
  <c r="H33" i="106"/>
  <c r="G33" i="106"/>
  <c r="F33" i="106"/>
  <c r="E33" i="106"/>
  <c r="B33" i="106" s="1"/>
  <c r="D33" i="106"/>
  <c r="C33" i="106"/>
  <c r="B32" i="106"/>
  <c r="B31" i="106"/>
  <c r="B30" i="106"/>
  <c r="B29" i="106"/>
  <c r="B28" i="106"/>
  <c r="B27" i="106"/>
  <c r="L25" i="106"/>
  <c r="K25" i="106"/>
  <c r="J25" i="106"/>
  <c r="I25" i="106"/>
  <c r="H25" i="106"/>
  <c r="G25" i="106"/>
  <c r="F25" i="106"/>
  <c r="B25" i="106" s="1"/>
  <c r="E25" i="106"/>
  <c r="D25" i="106"/>
  <c r="C25" i="106"/>
  <c r="B24" i="106"/>
  <c r="B23" i="106"/>
  <c r="B22" i="106"/>
  <c r="B21" i="106"/>
  <c r="B20" i="106"/>
  <c r="B19" i="106"/>
  <c r="L17" i="106"/>
  <c r="K17" i="106"/>
  <c r="J17" i="106"/>
  <c r="J49" i="106" s="1"/>
  <c r="J53" i="106" s="1"/>
  <c r="J59" i="106" s="1"/>
  <c r="I17" i="106"/>
  <c r="I49" i="106" s="1"/>
  <c r="I53" i="106" s="1"/>
  <c r="I59" i="106" s="1"/>
  <c r="H17" i="106"/>
  <c r="H49" i="106" s="1"/>
  <c r="H53" i="106" s="1"/>
  <c r="H59" i="106" s="1"/>
  <c r="G17" i="106"/>
  <c r="G49" i="106" s="1"/>
  <c r="G53" i="106" s="1"/>
  <c r="G59" i="106" s="1"/>
  <c r="F17" i="106"/>
  <c r="E17" i="106"/>
  <c r="E49" i="106" s="1"/>
  <c r="E53" i="106" s="1"/>
  <c r="E59" i="106" s="1"/>
  <c r="D17" i="106"/>
  <c r="C17" i="106"/>
  <c r="B16" i="106"/>
  <c r="B15" i="106"/>
  <c r="B14" i="106"/>
  <c r="B13" i="106"/>
  <c r="B12" i="106"/>
  <c r="B11" i="106"/>
  <c r="B10" i="106"/>
  <c r="B9" i="106"/>
  <c r="B8" i="106"/>
  <c r="B7" i="106"/>
  <c r="B6" i="106"/>
  <c r="B5" i="106"/>
  <c r="D30" i="107" l="1"/>
  <c r="E30" i="107"/>
  <c r="T26" i="107"/>
  <c r="V26" i="107" s="1"/>
  <c r="W17" i="107"/>
  <c r="W29" i="107"/>
  <c r="W12" i="107"/>
  <c r="T29" i="107"/>
  <c r="V29" i="107" s="1"/>
  <c r="T13" i="107"/>
  <c r="V13" i="107" s="1"/>
  <c r="W16" i="107"/>
  <c r="S25" i="107"/>
  <c r="U25" i="107" s="1"/>
  <c r="W23" i="107"/>
  <c r="T8" i="107"/>
  <c r="V8" i="107" s="1"/>
  <c r="W11" i="107"/>
  <c r="S16" i="107"/>
  <c r="U16" i="107" s="1"/>
  <c r="T21" i="107"/>
  <c r="V21" i="107" s="1"/>
  <c r="W28" i="107"/>
  <c r="T25" i="107"/>
  <c r="V25" i="107" s="1"/>
  <c r="W13" i="107"/>
  <c r="T9" i="107"/>
  <c r="V9" i="107" s="1"/>
  <c r="W21" i="107"/>
  <c r="S9" i="107"/>
  <c r="U9" i="107" s="1"/>
  <c r="X17" i="107"/>
  <c r="S11" i="107"/>
  <c r="U11" i="107" s="1"/>
  <c r="T12" i="107"/>
  <c r="V12" i="107" s="1"/>
  <c r="T16" i="107"/>
  <c r="V16" i="107" s="1"/>
  <c r="W20" i="107"/>
  <c r="T28" i="107"/>
  <c r="V28" i="107" s="1"/>
  <c r="X12" i="107"/>
  <c r="X16" i="107"/>
  <c r="T20" i="107"/>
  <c r="V20" i="107" s="1"/>
  <c r="S24" i="107"/>
  <c r="U24" i="107" s="1"/>
  <c r="W25" i="107"/>
  <c r="X9" i="107"/>
  <c r="S14" i="107"/>
  <c r="U14" i="107" s="1"/>
  <c r="X18" i="107"/>
  <c r="T22" i="107"/>
  <c r="V22" i="107" s="1"/>
  <c r="T24" i="107"/>
  <c r="V24" i="107" s="1"/>
  <c r="X25" i="107"/>
  <c r="X27" i="107"/>
  <c r="S8" i="107"/>
  <c r="U8" i="107" s="1"/>
  <c r="T11" i="107"/>
  <c r="V11" i="107" s="1"/>
  <c r="W8" i="107"/>
  <c r="X8" i="107"/>
  <c r="T18" i="107"/>
  <c r="V18" i="107" s="1"/>
  <c r="X24" i="107"/>
  <c r="S27" i="107"/>
  <c r="U27" i="107" s="1"/>
  <c r="X29" i="107"/>
  <c r="X10" i="107"/>
  <c r="X11" i="107"/>
  <c r="X13" i="107"/>
  <c r="T17" i="107"/>
  <c r="V17" i="107" s="1"/>
  <c r="X21" i="107"/>
  <c r="S29" i="107"/>
  <c r="U29" i="107" s="1"/>
  <c r="W9" i="107"/>
  <c r="S13" i="107"/>
  <c r="U13" i="107" s="1"/>
  <c r="S17" i="107"/>
  <c r="U17" i="107" s="1"/>
  <c r="S21" i="107"/>
  <c r="U21" i="107" s="1"/>
  <c r="T23" i="107"/>
  <c r="V23" i="107" s="1"/>
  <c r="X26" i="107"/>
  <c r="X20" i="107"/>
  <c r="X28" i="107"/>
  <c r="S10" i="107"/>
  <c r="U10" i="107" s="1"/>
  <c r="W14" i="107"/>
  <c r="S18" i="107"/>
  <c r="U18" i="107" s="1"/>
  <c r="W22" i="107"/>
  <c r="S26" i="107"/>
  <c r="U26" i="107" s="1"/>
  <c r="X14" i="107"/>
  <c r="X22" i="107"/>
  <c r="T10" i="107"/>
  <c r="V10" i="107" s="1"/>
  <c r="S12" i="107"/>
  <c r="U12" i="107" s="1"/>
  <c r="S20" i="107"/>
  <c r="U20" i="107" s="1"/>
  <c r="X23" i="107"/>
  <c r="W24" i="107"/>
  <c r="T27" i="107"/>
  <c r="V27" i="107" s="1"/>
  <c r="S28" i="107"/>
  <c r="U28" i="107" s="1"/>
  <c r="W10" i="107"/>
  <c r="W18" i="107"/>
  <c r="S22" i="107"/>
  <c r="U22" i="107" s="1"/>
  <c r="W26" i="107"/>
  <c r="T14" i="107"/>
  <c r="V14" i="107" s="1"/>
  <c r="S23" i="107"/>
  <c r="U23" i="107" s="1"/>
  <c r="W27" i="107"/>
  <c r="I66" i="106"/>
  <c r="I61" i="106"/>
  <c r="L49" i="106"/>
  <c r="L53" i="106" s="1"/>
  <c r="L59" i="106" s="1"/>
  <c r="B51" i="106"/>
  <c r="H66" i="106"/>
  <c r="H61" i="106"/>
  <c r="K66" i="106"/>
  <c r="K61" i="106"/>
  <c r="C53" i="106"/>
  <c r="B44" i="106"/>
  <c r="D49" i="106"/>
  <c r="D53" i="106" s="1"/>
  <c r="D59" i="106" s="1"/>
  <c r="G66" i="106"/>
  <c r="G61" i="106"/>
  <c r="J61" i="106"/>
  <c r="J66" i="106"/>
  <c r="E66" i="106"/>
  <c r="E61" i="106"/>
  <c r="F49" i="106"/>
  <c r="F53" i="106" s="1"/>
  <c r="F59" i="106" s="1"/>
  <c r="B41" i="106"/>
  <c r="B122" i="106"/>
  <c r="B17" i="106"/>
  <c r="D42" i="106"/>
  <c r="B42" i="106" s="1"/>
  <c r="W30" i="107" l="1"/>
  <c r="U30" i="107"/>
  <c r="V30" i="107"/>
  <c r="X30" i="107"/>
  <c r="T30" i="107"/>
  <c r="S30" i="107"/>
  <c r="D66" i="106"/>
  <c r="D61" i="106"/>
  <c r="B53" i="106"/>
  <c r="C59" i="106"/>
  <c r="L66" i="106"/>
  <c r="L61" i="106"/>
  <c r="B49" i="106"/>
  <c r="F61" i="106"/>
  <c r="F66" i="106"/>
  <c r="B59" i="106" l="1"/>
  <c r="C66" i="106"/>
  <c r="B66" i="106" s="1"/>
  <c r="C61" i="106"/>
  <c r="B61" i="106" l="1"/>
  <c r="D53" i="104" l="1"/>
  <c r="D52" i="104"/>
  <c r="D51" i="104"/>
  <c r="D50" i="104"/>
  <c r="D49" i="104"/>
  <c r="D48" i="104"/>
  <c r="D47" i="104"/>
  <c r="D46" i="104"/>
  <c r="D45" i="104"/>
  <c r="D44" i="104"/>
  <c r="D43" i="104"/>
  <c r="D42" i="104"/>
  <c r="D41" i="104"/>
  <c r="D40" i="104"/>
  <c r="D39" i="104"/>
  <c r="D38" i="104"/>
  <c r="D37" i="104"/>
  <c r="D36" i="104"/>
  <c r="D35" i="104"/>
  <c r="D34" i="104"/>
  <c r="D33" i="104"/>
  <c r="D32" i="104"/>
  <c r="D31" i="104"/>
  <c r="D30" i="104"/>
  <c r="D29" i="104"/>
  <c r="D28" i="104"/>
  <c r="D27" i="104"/>
  <c r="D26" i="104"/>
  <c r="D25" i="104"/>
  <c r="D24" i="104"/>
  <c r="D23" i="104"/>
  <c r="D22" i="104"/>
  <c r="D21" i="104"/>
  <c r="D20" i="104"/>
  <c r="D19" i="104"/>
  <c r="D18" i="104"/>
  <c r="D17" i="104"/>
  <c r="D16" i="104"/>
  <c r="D15" i="104"/>
  <c r="D14" i="104"/>
  <c r="D13" i="104"/>
  <c r="D12" i="104"/>
  <c r="D11" i="104"/>
  <c r="D10" i="104"/>
  <c r="D9" i="104"/>
  <c r="D8" i="104"/>
  <c r="D7" i="104"/>
  <c r="D6" i="104"/>
  <c r="D5" i="104"/>
  <c r="D4" i="104"/>
  <c r="F1" i="104"/>
  <c r="B1" i="94" l="1"/>
  <c r="B1" i="62"/>
  <c r="A1" i="61"/>
  <c r="B1" i="39"/>
  <c r="C1" i="59"/>
  <c r="B10" i="79"/>
  <c r="A1128" i="103"/>
  <c r="A1127" i="103"/>
  <c r="A1126" i="103"/>
  <c r="A1125" i="103"/>
  <c r="A1124" i="103"/>
  <c r="A1123" i="103"/>
  <c r="A1122" i="103"/>
  <c r="A1121" i="103"/>
  <c r="A1120" i="103"/>
  <c r="A1119" i="103"/>
  <c r="A1118" i="103"/>
  <c r="A1117" i="103"/>
  <c r="A1116" i="103"/>
  <c r="A1115" i="103"/>
  <c r="A1114" i="103"/>
  <c r="A1113" i="103"/>
  <c r="A1112" i="103"/>
  <c r="A1111" i="103"/>
  <c r="A1110" i="103"/>
  <c r="A1109" i="103"/>
  <c r="A1108" i="103"/>
  <c r="A1107" i="103"/>
  <c r="A1106" i="103"/>
  <c r="A1093" i="103"/>
  <c r="A1092" i="103"/>
  <c r="A1091" i="103"/>
  <c r="A1090" i="103"/>
  <c r="A1089" i="103"/>
  <c r="A1088" i="103"/>
  <c r="A1087" i="103"/>
  <c r="A1086" i="103"/>
  <c r="A1085" i="103"/>
  <c r="A1084" i="103"/>
  <c r="A1083" i="103"/>
  <c r="A1082" i="103"/>
  <c r="A1081" i="103"/>
  <c r="A1080" i="103"/>
  <c r="A1079" i="103"/>
  <c r="A1078" i="103"/>
  <c r="A1077" i="103"/>
  <c r="A1076" i="103"/>
  <c r="A1075" i="103"/>
  <c r="A1074" i="103"/>
  <c r="A1073" i="103"/>
  <c r="A1072" i="103"/>
  <c r="A1071" i="103"/>
  <c r="A1058" i="103"/>
  <c r="A1057" i="103"/>
  <c r="A1056" i="103"/>
  <c r="A1055" i="103"/>
  <c r="A1054" i="103"/>
  <c r="A1053" i="103"/>
  <c r="A1052" i="103"/>
  <c r="A1051" i="103"/>
  <c r="A1050" i="103"/>
  <c r="A1049" i="103"/>
  <c r="A1048" i="103"/>
  <c r="A1047" i="103"/>
  <c r="A1046" i="103"/>
  <c r="A1045" i="103"/>
  <c r="A1044" i="103"/>
  <c r="A1043" i="103"/>
  <c r="A1042" i="103"/>
  <c r="A1041" i="103"/>
  <c r="A1040" i="103"/>
  <c r="A1039" i="103"/>
  <c r="A1038" i="103"/>
  <c r="A1037" i="103"/>
  <c r="A1036" i="103"/>
  <c r="A1023" i="103"/>
  <c r="A1022" i="103"/>
  <c r="A1021" i="103"/>
  <c r="A1020" i="103"/>
  <c r="A1019" i="103"/>
  <c r="A1018" i="103"/>
  <c r="A1017" i="103"/>
  <c r="A1016" i="103"/>
  <c r="A1015" i="103"/>
  <c r="A1014" i="103"/>
  <c r="A1013" i="103"/>
  <c r="A1012" i="103"/>
  <c r="A1011" i="103"/>
  <c r="A1010" i="103"/>
  <c r="A1009" i="103"/>
  <c r="A1008" i="103"/>
  <c r="A1007" i="103"/>
  <c r="A1006" i="103"/>
  <c r="A1005" i="103"/>
  <c r="A1004" i="103"/>
  <c r="A1003" i="103"/>
  <c r="A1002" i="103"/>
  <c r="A1001" i="103"/>
  <c r="A988" i="103"/>
  <c r="A987" i="103"/>
  <c r="A986" i="103"/>
  <c r="A985" i="103"/>
  <c r="A984" i="103"/>
  <c r="A983" i="103"/>
  <c r="A982" i="103"/>
  <c r="A981" i="103"/>
  <c r="A980" i="103"/>
  <c r="A979" i="103"/>
  <c r="A978" i="103"/>
  <c r="A977" i="103"/>
  <c r="A976" i="103"/>
  <c r="A975" i="103"/>
  <c r="A974" i="103"/>
  <c r="A973" i="103"/>
  <c r="A972" i="103"/>
  <c r="A971" i="103"/>
  <c r="A970" i="103"/>
  <c r="A969" i="103"/>
  <c r="A968" i="103"/>
  <c r="A967" i="103"/>
  <c r="A966" i="103"/>
  <c r="A953" i="103"/>
  <c r="A952" i="103"/>
  <c r="A951" i="103"/>
  <c r="A950" i="103"/>
  <c r="A949" i="103"/>
  <c r="A948" i="103"/>
  <c r="A947" i="103"/>
  <c r="A946" i="103"/>
  <c r="A945" i="103"/>
  <c r="A944" i="103"/>
  <c r="A943" i="103"/>
  <c r="A942" i="103"/>
  <c r="A941" i="103"/>
  <c r="A940" i="103"/>
  <c r="A939" i="103"/>
  <c r="A938" i="103"/>
  <c r="A937" i="103"/>
  <c r="A936" i="103"/>
  <c r="A935" i="103"/>
  <c r="A934" i="103"/>
  <c r="A933" i="103"/>
  <c r="A932" i="103"/>
  <c r="A931" i="103"/>
  <c r="A918" i="103"/>
  <c r="A917" i="103"/>
  <c r="A916" i="103"/>
  <c r="A915" i="103"/>
  <c r="A914" i="103"/>
  <c r="A913" i="103"/>
  <c r="A912" i="103"/>
  <c r="A911" i="103"/>
  <c r="A910" i="103"/>
  <c r="A909" i="103"/>
  <c r="A908" i="103"/>
  <c r="A907" i="103"/>
  <c r="A906" i="103"/>
  <c r="A905" i="103"/>
  <c r="A904" i="103"/>
  <c r="A903" i="103"/>
  <c r="A902" i="103"/>
  <c r="A901" i="103"/>
  <c r="A900" i="103"/>
  <c r="A899" i="103"/>
  <c r="A898" i="103"/>
  <c r="A897" i="103"/>
  <c r="A896" i="103"/>
  <c r="A883" i="103"/>
  <c r="A882" i="103"/>
  <c r="A881" i="103"/>
  <c r="A880" i="103"/>
  <c r="A879" i="103"/>
  <c r="A878" i="103"/>
  <c r="A877" i="103"/>
  <c r="A876" i="103"/>
  <c r="A875" i="103"/>
  <c r="A874" i="103"/>
  <c r="A873" i="103"/>
  <c r="A872" i="103"/>
  <c r="A871" i="103"/>
  <c r="A870" i="103"/>
  <c r="A869" i="103"/>
  <c r="A868" i="103"/>
  <c r="A867" i="103"/>
  <c r="A866" i="103"/>
  <c r="A865" i="103"/>
  <c r="A864" i="103"/>
  <c r="A863" i="103"/>
  <c r="A862" i="103"/>
  <c r="A861" i="103"/>
  <c r="A848" i="103"/>
  <c r="A847" i="103"/>
  <c r="A846" i="103"/>
  <c r="A845" i="103"/>
  <c r="A844" i="103"/>
  <c r="A843" i="103"/>
  <c r="A842" i="103"/>
  <c r="A841" i="103"/>
  <c r="A840" i="103"/>
  <c r="A839" i="103"/>
  <c r="A838" i="103"/>
  <c r="A837" i="103"/>
  <c r="A836" i="103"/>
  <c r="A835" i="103"/>
  <c r="A834" i="103"/>
  <c r="A833" i="103"/>
  <c r="A832" i="103"/>
  <c r="A831" i="103"/>
  <c r="A830" i="103"/>
  <c r="A829" i="103"/>
  <c r="A828" i="103"/>
  <c r="A827" i="103"/>
  <c r="A826" i="103"/>
  <c r="A813" i="103"/>
  <c r="A812" i="103"/>
  <c r="A811" i="103"/>
  <c r="A810" i="103"/>
  <c r="A809" i="103"/>
  <c r="A808" i="103"/>
  <c r="A807" i="103"/>
  <c r="A806" i="103"/>
  <c r="A805" i="103"/>
  <c r="A804" i="103"/>
  <c r="A803" i="103"/>
  <c r="A802" i="103"/>
  <c r="A801" i="103"/>
  <c r="A800" i="103"/>
  <c r="A799" i="103"/>
  <c r="A798" i="103"/>
  <c r="A797" i="103"/>
  <c r="A796" i="103"/>
  <c r="A795" i="103"/>
  <c r="A794" i="103"/>
  <c r="A793" i="103"/>
  <c r="A792" i="103"/>
  <c r="A791" i="103"/>
  <c r="A778" i="103"/>
  <c r="A777" i="103"/>
  <c r="A776" i="103"/>
  <c r="A775" i="103"/>
  <c r="A774" i="103"/>
  <c r="A773" i="103"/>
  <c r="A772" i="103"/>
  <c r="A771" i="103"/>
  <c r="A770" i="103"/>
  <c r="A769" i="103"/>
  <c r="A768" i="103"/>
  <c r="A767" i="103"/>
  <c r="A766" i="103"/>
  <c r="A765" i="103"/>
  <c r="A764" i="103"/>
  <c r="A763" i="103"/>
  <c r="A762" i="103"/>
  <c r="A761" i="103"/>
  <c r="A760" i="103"/>
  <c r="A759" i="103"/>
  <c r="A758" i="103"/>
  <c r="A757" i="103"/>
  <c r="A756" i="103"/>
  <c r="A743" i="103"/>
  <c r="A742" i="103"/>
  <c r="A741" i="103"/>
  <c r="A740" i="103"/>
  <c r="A739" i="103"/>
  <c r="A738" i="103"/>
  <c r="A737" i="103"/>
  <c r="A736" i="103"/>
  <c r="A735" i="103"/>
  <c r="A734" i="103"/>
  <c r="A733" i="103"/>
  <c r="A732" i="103"/>
  <c r="A731" i="103"/>
  <c r="A730" i="103"/>
  <c r="A729" i="103"/>
  <c r="A728" i="103"/>
  <c r="A727" i="103"/>
  <c r="A726" i="103"/>
  <c r="A725" i="103"/>
  <c r="A724" i="103"/>
  <c r="A723" i="103"/>
  <c r="A722" i="103"/>
  <c r="A721" i="103"/>
  <c r="A708" i="103"/>
  <c r="A707" i="103"/>
  <c r="A706" i="103"/>
  <c r="A705" i="103"/>
  <c r="A704" i="103"/>
  <c r="A703" i="103"/>
  <c r="A702" i="103"/>
  <c r="A701" i="103"/>
  <c r="A700" i="103"/>
  <c r="A699" i="103"/>
  <c r="A698" i="103"/>
  <c r="A697" i="103"/>
  <c r="A696" i="103"/>
  <c r="A695" i="103"/>
  <c r="A694" i="103"/>
  <c r="A693" i="103"/>
  <c r="A692" i="103"/>
  <c r="A691" i="103"/>
  <c r="A690" i="103"/>
  <c r="A689" i="103"/>
  <c r="A688" i="103"/>
  <c r="A687" i="103"/>
  <c r="A686" i="103"/>
  <c r="A673" i="103"/>
  <c r="A672" i="103"/>
  <c r="A671" i="103"/>
  <c r="A670" i="103"/>
  <c r="A669" i="103"/>
  <c r="A668" i="103"/>
  <c r="A667" i="103"/>
  <c r="A666" i="103"/>
  <c r="A665" i="103"/>
  <c r="A664" i="103"/>
  <c r="A663" i="103"/>
  <c r="A662" i="103"/>
  <c r="A661" i="103"/>
  <c r="A660" i="103"/>
  <c r="A659" i="103"/>
  <c r="A658" i="103"/>
  <c r="A657" i="103"/>
  <c r="A656" i="103"/>
  <c r="A655" i="103"/>
  <c r="A654" i="103"/>
  <c r="A653" i="103"/>
  <c r="A652" i="103"/>
  <c r="A651" i="103"/>
  <c r="A638" i="103"/>
  <c r="A637" i="103"/>
  <c r="A636" i="103"/>
  <c r="A635" i="103"/>
  <c r="A634" i="103"/>
  <c r="A633" i="103"/>
  <c r="A632" i="103"/>
  <c r="A631" i="103"/>
  <c r="A630" i="103"/>
  <c r="A629" i="103"/>
  <c r="A628" i="103"/>
  <c r="A627" i="103"/>
  <c r="A626" i="103"/>
  <c r="A625" i="103"/>
  <c r="A624" i="103"/>
  <c r="A623" i="103"/>
  <c r="A622" i="103"/>
  <c r="A621" i="103"/>
  <c r="A620" i="103"/>
  <c r="A619" i="103"/>
  <c r="A618" i="103"/>
  <c r="A617" i="103"/>
  <c r="A616" i="103"/>
  <c r="A603" i="103"/>
  <c r="A602" i="103"/>
  <c r="A601" i="103"/>
  <c r="A600" i="103"/>
  <c r="A599" i="103"/>
  <c r="A598" i="103"/>
  <c r="A597" i="103"/>
  <c r="A596" i="103"/>
  <c r="A595" i="103"/>
  <c r="A594" i="103"/>
  <c r="A593" i="103"/>
  <c r="A592" i="103"/>
  <c r="A591" i="103"/>
  <c r="A590" i="103"/>
  <c r="A589" i="103"/>
  <c r="A588" i="103"/>
  <c r="A587" i="103"/>
  <c r="A586" i="103"/>
  <c r="A585" i="103"/>
  <c r="A584" i="103"/>
  <c r="A583" i="103"/>
  <c r="A582" i="103"/>
  <c r="A581" i="103"/>
  <c r="A568" i="103"/>
  <c r="A567" i="103"/>
  <c r="A566" i="103"/>
  <c r="A565" i="103"/>
  <c r="A564" i="103"/>
  <c r="A563" i="103"/>
  <c r="A562" i="103"/>
  <c r="A561" i="103"/>
  <c r="A560" i="103"/>
  <c r="A559" i="103"/>
  <c r="A558" i="103"/>
  <c r="A557" i="103"/>
  <c r="A556" i="103"/>
  <c r="A555" i="103"/>
  <c r="A554" i="103"/>
  <c r="A553" i="103"/>
  <c r="A552" i="103"/>
  <c r="A551" i="103"/>
  <c r="A550" i="103"/>
  <c r="A549" i="103"/>
  <c r="A548" i="103"/>
  <c r="A547" i="103"/>
  <c r="A546" i="103"/>
  <c r="A533" i="103"/>
  <c r="A532" i="103"/>
  <c r="A531" i="103"/>
  <c r="A530" i="103"/>
  <c r="A529" i="103"/>
  <c r="A528" i="103"/>
  <c r="A527" i="103"/>
  <c r="A526" i="103"/>
  <c r="A525" i="103"/>
  <c r="A524" i="103"/>
  <c r="A523" i="103"/>
  <c r="A522" i="103"/>
  <c r="A521" i="103"/>
  <c r="A520" i="103"/>
  <c r="A519" i="103"/>
  <c r="A518" i="103"/>
  <c r="A517" i="103"/>
  <c r="A516" i="103"/>
  <c r="A515" i="103"/>
  <c r="A514" i="103"/>
  <c r="A513" i="103"/>
  <c r="A512" i="103"/>
  <c r="A511" i="103"/>
  <c r="A497" i="103"/>
  <c r="A496" i="103"/>
  <c r="A495" i="103"/>
  <c r="A494" i="103"/>
  <c r="A493" i="103"/>
  <c r="A492" i="103"/>
  <c r="A491" i="103"/>
  <c r="A490" i="103"/>
  <c r="A489" i="103"/>
  <c r="A488" i="103"/>
  <c r="A487" i="103"/>
  <c r="A486" i="103"/>
  <c r="A485" i="103"/>
  <c r="A484" i="103"/>
  <c r="A483" i="103"/>
  <c r="A482" i="103"/>
  <c r="A481" i="103"/>
  <c r="A480" i="103"/>
  <c r="A479" i="103"/>
  <c r="A478" i="103"/>
  <c r="A477" i="103"/>
  <c r="A476" i="103"/>
  <c r="A475" i="103"/>
  <c r="A461" i="103"/>
  <c r="A460" i="103"/>
  <c r="A459" i="103"/>
  <c r="A458" i="103"/>
  <c r="A457" i="103"/>
  <c r="A456" i="103"/>
  <c r="A455" i="103"/>
  <c r="A454" i="103"/>
  <c r="A453" i="103"/>
  <c r="A452" i="103"/>
  <c r="A451" i="103"/>
  <c r="A450" i="103"/>
  <c r="A449" i="103"/>
  <c r="A448" i="103"/>
  <c r="A447" i="103"/>
  <c r="A446" i="103"/>
  <c r="A445" i="103"/>
  <c r="A444" i="103"/>
  <c r="A443" i="103"/>
  <c r="A442" i="103"/>
  <c r="A441" i="103"/>
  <c r="A440" i="103"/>
  <c r="A439" i="103"/>
  <c r="A425" i="103"/>
  <c r="A424" i="103"/>
  <c r="A423" i="103"/>
  <c r="A422" i="103"/>
  <c r="A421" i="103"/>
  <c r="A420" i="103"/>
  <c r="A419" i="103"/>
  <c r="A418" i="103"/>
  <c r="A417" i="103"/>
  <c r="A416" i="103"/>
  <c r="A415" i="103"/>
  <c r="A414" i="103"/>
  <c r="A413" i="103"/>
  <c r="A412" i="103"/>
  <c r="A411" i="103"/>
  <c r="A410" i="103"/>
  <c r="A409" i="103"/>
  <c r="A408" i="103"/>
  <c r="A407" i="103"/>
  <c r="A406" i="103"/>
  <c r="A405" i="103"/>
  <c r="A404" i="103"/>
  <c r="A403" i="103"/>
  <c r="A389" i="103"/>
  <c r="A388" i="103"/>
  <c r="A387" i="103"/>
  <c r="A386" i="103"/>
  <c r="A385" i="103"/>
  <c r="A384" i="103"/>
  <c r="A383" i="103"/>
  <c r="A382" i="103"/>
  <c r="A381" i="103"/>
  <c r="A380" i="103"/>
  <c r="A379" i="103"/>
  <c r="A378" i="103"/>
  <c r="A377" i="103"/>
  <c r="A376" i="103"/>
  <c r="A375" i="103"/>
  <c r="A374" i="103"/>
  <c r="A373" i="103"/>
  <c r="A372" i="103"/>
  <c r="A371" i="103"/>
  <c r="A370" i="103"/>
  <c r="A369" i="103"/>
  <c r="A368" i="103"/>
  <c r="A367" i="103"/>
  <c r="A353" i="103"/>
  <c r="A352" i="103"/>
  <c r="A351" i="103"/>
  <c r="A350" i="103"/>
  <c r="A349" i="103"/>
  <c r="A348" i="103"/>
  <c r="A347" i="103"/>
  <c r="A346" i="103"/>
  <c r="A345" i="103"/>
  <c r="A344" i="103"/>
  <c r="A343" i="103"/>
  <c r="A342" i="103"/>
  <c r="A341" i="103"/>
  <c r="A340" i="103"/>
  <c r="A339" i="103"/>
  <c r="A338" i="103"/>
  <c r="A337" i="103"/>
  <c r="A336" i="103"/>
  <c r="A335" i="103"/>
  <c r="A334" i="103"/>
  <c r="A333" i="103"/>
  <c r="A332" i="103"/>
  <c r="A331" i="103"/>
  <c r="A317" i="103"/>
  <c r="A316" i="103"/>
  <c r="A315" i="103"/>
  <c r="A314" i="103"/>
  <c r="A313" i="103"/>
  <c r="A312" i="103"/>
  <c r="A311" i="103"/>
  <c r="A310" i="103"/>
  <c r="A309" i="103"/>
  <c r="A308" i="103"/>
  <c r="A307" i="103"/>
  <c r="A306" i="103"/>
  <c r="A305" i="103"/>
  <c r="A304" i="103"/>
  <c r="A303" i="103"/>
  <c r="A302" i="103"/>
  <c r="A301" i="103"/>
  <c r="A300" i="103"/>
  <c r="A299" i="103"/>
  <c r="A298" i="103"/>
  <c r="A297" i="103"/>
  <c r="A296" i="103"/>
  <c r="A295" i="103"/>
  <c r="A281" i="103"/>
  <c r="A280" i="103"/>
  <c r="A279" i="103"/>
  <c r="A278" i="103"/>
  <c r="A277" i="103"/>
  <c r="A276" i="103"/>
  <c r="A275" i="103"/>
  <c r="A274" i="103"/>
  <c r="A273" i="103"/>
  <c r="A272" i="103"/>
  <c r="A271" i="103"/>
  <c r="A270" i="103"/>
  <c r="A269" i="103"/>
  <c r="A268" i="103"/>
  <c r="A267" i="103"/>
  <c r="A266" i="103"/>
  <c r="A265" i="103"/>
  <c r="A264" i="103"/>
  <c r="A263" i="103"/>
  <c r="A262" i="103"/>
  <c r="A261" i="103"/>
  <c r="A260" i="103"/>
  <c r="A259" i="103"/>
  <c r="A245" i="103"/>
  <c r="A244" i="103"/>
  <c r="A243" i="103"/>
  <c r="A242" i="103"/>
  <c r="A241" i="103"/>
  <c r="A240" i="103"/>
  <c r="A239" i="103"/>
  <c r="A238" i="103"/>
  <c r="A237" i="103"/>
  <c r="A236" i="103"/>
  <c r="A235" i="103"/>
  <c r="A234" i="103"/>
  <c r="A233" i="103"/>
  <c r="A232" i="103"/>
  <c r="A231" i="103"/>
  <c r="A230" i="103"/>
  <c r="A229" i="103"/>
  <c r="A228" i="103"/>
  <c r="A227" i="103"/>
  <c r="A226" i="103"/>
  <c r="A225" i="103"/>
  <c r="A224" i="103"/>
  <c r="A223" i="103"/>
  <c r="A209" i="103"/>
  <c r="A208" i="103"/>
  <c r="A207" i="103"/>
  <c r="A206" i="103"/>
  <c r="A205" i="103"/>
  <c r="A204" i="103"/>
  <c r="A203" i="103"/>
  <c r="A202" i="103"/>
  <c r="A201" i="103"/>
  <c r="A200" i="103"/>
  <c r="A199" i="103"/>
  <c r="A198" i="103"/>
  <c r="A197" i="103"/>
  <c r="A196" i="103"/>
  <c r="A195" i="103"/>
  <c r="A194" i="103"/>
  <c r="A193" i="103"/>
  <c r="A192" i="103"/>
  <c r="A191" i="103"/>
  <c r="A190" i="103"/>
  <c r="A189" i="103"/>
  <c r="A188" i="103"/>
  <c r="A187" i="103"/>
  <c r="A173" i="103"/>
  <c r="A172" i="103"/>
  <c r="A171" i="103"/>
  <c r="A170" i="103"/>
  <c r="A169" i="103"/>
  <c r="A168" i="103"/>
  <c r="A167" i="103"/>
  <c r="A166" i="103"/>
  <c r="A165" i="103"/>
  <c r="A164" i="103"/>
  <c r="A163" i="103"/>
  <c r="A162" i="103"/>
  <c r="A161" i="103"/>
  <c r="A160" i="103"/>
  <c r="A159" i="103"/>
  <c r="A158" i="103"/>
  <c r="A157" i="103"/>
  <c r="A156" i="103"/>
  <c r="A155" i="103"/>
  <c r="A154" i="103"/>
  <c r="A153" i="103"/>
  <c r="A152" i="103"/>
  <c r="A151" i="103"/>
  <c r="A137" i="103"/>
  <c r="A136" i="103"/>
  <c r="A135" i="103"/>
  <c r="A134" i="103"/>
  <c r="A133" i="103"/>
  <c r="A132" i="103"/>
  <c r="A131" i="103"/>
  <c r="A130" i="103"/>
  <c r="A129" i="103"/>
  <c r="A128" i="103"/>
  <c r="A127" i="103"/>
  <c r="A126" i="103"/>
  <c r="A125" i="103"/>
  <c r="A124" i="103"/>
  <c r="A123" i="103"/>
  <c r="A122" i="103"/>
  <c r="A121" i="103"/>
  <c r="A120" i="103"/>
  <c r="A119" i="103"/>
  <c r="A118" i="103"/>
  <c r="A117" i="103"/>
  <c r="A116" i="103"/>
  <c r="A115" i="103"/>
  <c r="A101" i="103"/>
  <c r="A100" i="103"/>
  <c r="A99" i="103"/>
  <c r="A98" i="103"/>
  <c r="A97" i="103"/>
  <c r="A96" i="103"/>
  <c r="A95" i="103"/>
  <c r="A94" i="103"/>
  <c r="A93" i="103"/>
  <c r="A92" i="103"/>
  <c r="A91" i="103"/>
  <c r="A90" i="103"/>
  <c r="A89" i="103"/>
  <c r="A88" i="103"/>
  <c r="A87" i="103"/>
  <c r="A86" i="103"/>
  <c r="A85" i="103"/>
  <c r="A84" i="103"/>
  <c r="A83" i="103"/>
  <c r="A82" i="103"/>
  <c r="A81" i="103"/>
  <c r="A80" i="103"/>
  <c r="A79" i="103"/>
  <c r="A65" i="103"/>
  <c r="A64" i="103"/>
  <c r="A63" i="103"/>
  <c r="A62" i="103"/>
  <c r="A61" i="103"/>
  <c r="A60" i="103"/>
  <c r="A59" i="103"/>
  <c r="A58" i="103"/>
  <c r="A57" i="103"/>
  <c r="A56" i="103"/>
  <c r="A55" i="103"/>
  <c r="A53" i="103"/>
  <c r="A52" i="103"/>
  <c r="A51" i="103"/>
  <c r="A50" i="103"/>
  <c r="A49" i="103"/>
  <c r="A48" i="103"/>
  <c r="A47" i="103"/>
  <c r="A46" i="103"/>
  <c r="A45" i="103"/>
  <c r="A44" i="103"/>
  <c r="A43" i="103"/>
  <c r="A54" i="103"/>
  <c r="D8" i="103"/>
  <c r="E8" i="103"/>
  <c r="R8" i="103"/>
  <c r="G1129" i="103"/>
  <c r="F1129" i="103"/>
  <c r="C1129" i="103"/>
  <c r="B1129" i="103"/>
  <c r="E1106" i="103"/>
  <c r="D1106" i="103"/>
  <c r="E1105" i="103"/>
  <c r="D1105" i="103"/>
  <c r="G1094" i="103"/>
  <c r="F1094" i="103"/>
  <c r="C1094" i="103"/>
  <c r="B1094" i="103"/>
  <c r="E1071" i="103"/>
  <c r="D1071" i="103"/>
  <c r="E1070" i="103"/>
  <c r="D1070" i="103"/>
  <c r="G1059" i="103"/>
  <c r="F1059" i="103"/>
  <c r="C1059" i="103"/>
  <c r="B1059" i="103"/>
  <c r="E1036" i="103"/>
  <c r="D1036" i="103"/>
  <c r="E1035" i="103"/>
  <c r="D1035" i="103"/>
  <c r="G1024" i="103"/>
  <c r="F1024" i="103"/>
  <c r="C1024" i="103"/>
  <c r="B1024" i="103"/>
  <c r="E1001" i="103"/>
  <c r="D1001" i="103"/>
  <c r="E1000" i="103"/>
  <c r="D1000" i="103"/>
  <c r="G989" i="103"/>
  <c r="F989" i="103"/>
  <c r="C989" i="103"/>
  <c r="B989" i="103"/>
  <c r="E966" i="103"/>
  <c r="D966" i="103"/>
  <c r="E965" i="103"/>
  <c r="D965" i="103"/>
  <c r="G954" i="103"/>
  <c r="F954" i="103"/>
  <c r="C954" i="103"/>
  <c r="B954" i="103"/>
  <c r="E931" i="103"/>
  <c r="D931" i="103"/>
  <c r="E930" i="103"/>
  <c r="D930" i="103"/>
  <c r="G919" i="103"/>
  <c r="F919" i="103"/>
  <c r="C919" i="103"/>
  <c r="B919" i="103"/>
  <c r="E896" i="103"/>
  <c r="D896" i="103"/>
  <c r="E895" i="103"/>
  <c r="D895" i="103"/>
  <c r="G884" i="103"/>
  <c r="F884" i="103"/>
  <c r="C884" i="103"/>
  <c r="B884" i="103"/>
  <c r="E861" i="103"/>
  <c r="D861" i="103"/>
  <c r="E860" i="103"/>
  <c r="D860" i="103"/>
  <c r="G849" i="103"/>
  <c r="F849" i="103"/>
  <c r="C849" i="103"/>
  <c r="B849" i="103"/>
  <c r="E826" i="103"/>
  <c r="D826" i="103"/>
  <c r="E825" i="103"/>
  <c r="D825" i="103"/>
  <c r="G814" i="103"/>
  <c r="F814" i="103"/>
  <c r="C814" i="103"/>
  <c r="B814" i="103"/>
  <c r="E791" i="103"/>
  <c r="D791" i="103"/>
  <c r="E790" i="103"/>
  <c r="D790" i="103"/>
  <c r="G779" i="103"/>
  <c r="F779" i="103"/>
  <c r="C779" i="103"/>
  <c r="B779" i="103"/>
  <c r="E756" i="103"/>
  <c r="D756" i="103"/>
  <c r="E755" i="103"/>
  <c r="D755" i="103"/>
  <c r="G744" i="103"/>
  <c r="F744" i="103"/>
  <c r="C744" i="103"/>
  <c r="B744" i="103"/>
  <c r="E721" i="103"/>
  <c r="D721" i="103"/>
  <c r="E720" i="103"/>
  <c r="D720" i="103"/>
  <c r="G709" i="103"/>
  <c r="F709" i="103"/>
  <c r="C709" i="103"/>
  <c r="B709" i="103"/>
  <c r="E686" i="103"/>
  <c r="D686" i="103"/>
  <c r="E685" i="103"/>
  <c r="D685" i="103"/>
  <c r="G674" i="103"/>
  <c r="F674" i="103"/>
  <c r="C674" i="103"/>
  <c r="B674" i="103"/>
  <c r="E651" i="103"/>
  <c r="D651" i="103"/>
  <c r="E650" i="103"/>
  <c r="D650" i="103"/>
  <c r="G639" i="103"/>
  <c r="F639" i="103"/>
  <c r="C639" i="103"/>
  <c r="B639" i="103"/>
  <c r="E616" i="103"/>
  <c r="D616" i="103"/>
  <c r="E615" i="103"/>
  <c r="D615" i="103"/>
  <c r="G604" i="103"/>
  <c r="F604" i="103"/>
  <c r="C604" i="103"/>
  <c r="B604" i="103"/>
  <c r="E581" i="103"/>
  <c r="D581" i="103"/>
  <c r="E580" i="103"/>
  <c r="D580" i="103"/>
  <c r="G569" i="103"/>
  <c r="F569" i="103"/>
  <c r="C569" i="103"/>
  <c r="B569" i="103"/>
  <c r="E546" i="103"/>
  <c r="D546" i="103"/>
  <c r="E545" i="103"/>
  <c r="D545" i="103"/>
  <c r="G534" i="103"/>
  <c r="F534" i="103"/>
  <c r="C534" i="103"/>
  <c r="B534" i="103"/>
  <c r="E511" i="103"/>
  <c r="D511" i="103"/>
  <c r="E510" i="103"/>
  <c r="D510" i="103"/>
  <c r="G498" i="103"/>
  <c r="F498" i="103"/>
  <c r="C498" i="103"/>
  <c r="B498" i="103"/>
  <c r="E475" i="103"/>
  <c r="D475" i="103"/>
  <c r="E474" i="103"/>
  <c r="D474" i="103"/>
  <c r="G462" i="103"/>
  <c r="F462" i="103"/>
  <c r="C462" i="103"/>
  <c r="B462" i="103"/>
  <c r="E439" i="103"/>
  <c r="D439" i="103"/>
  <c r="E438" i="103"/>
  <c r="D438" i="103"/>
  <c r="G426" i="103"/>
  <c r="F426" i="103"/>
  <c r="C426" i="103"/>
  <c r="B426" i="103"/>
  <c r="E403" i="103"/>
  <c r="D403" i="103"/>
  <c r="E402" i="103"/>
  <c r="D402" i="103"/>
  <c r="G390" i="103"/>
  <c r="F390" i="103"/>
  <c r="C390" i="103"/>
  <c r="B390" i="103"/>
  <c r="E367" i="103"/>
  <c r="D367" i="103"/>
  <c r="E366" i="103"/>
  <c r="D366" i="103"/>
  <c r="G354" i="103"/>
  <c r="F354" i="103"/>
  <c r="C354" i="103"/>
  <c r="B354" i="103"/>
  <c r="E331" i="103"/>
  <c r="D331" i="103"/>
  <c r="E330" i="103"/>
  <c r="D330" i="103"/>
  <c r="G318" i="103"/>
  <c r="F318" i="103"/>
  <c r="C318" i="103"/>
  <c r="B318" i="103"/>
  <c r="E295" i="103"/>
  <c r="D295" i="103"/>
  <c r="E294" i="103"/>
  <c r="D294" i="103"/>
  <c r="G282" i="103"/>
  <c r="F282" i="103"/>
  <c r="C282" i="103"/>
  <c r="B282" i="103"/>
  <c r="E259" i="103"/>
  <c r="E282" i="103" s="1"/>
  <c r="D259" i="103"/>
  <c r="E258" i="103"/>
  <c r="D258" i="103"/>
  <c r="G246" i="103"/>
  <c r="F246" i="103"/>
  <c r="C246" i="103"/>
  <c r="B246" i="103"/>
  <c r="E245" i="103"/>
  <c r="D245" i="103"/>
  <c r="E244" i="103"/>
  <c r="D244" i="103"/>
  <c r="E243" i="103"/>
  <c r="D243" i="103"/>
  <c r="E242" i="103"/>
  <c r="D242" i="103"/>
  <c r="E241" i="103"/>
  <c r="D241" i="103"/>
  <c r="E240" i="103"/>
  <c r="D240" i="103"/>
  <c r="E239" i="103"/>
  <c r="D239" i="103"/>
  <c r="E238" i="103"/>
  <c r="D238" i="103"/>
  <c r="E237" i="103"/>
  <c r="D237" i="103"/>
  <c r="E236" i="103"/>
  <c r="D236" i="103"/>
  <c r="E235" i="103"/>
  <c r="D235" i="103"/>
  <c r="E234" i="103"/>
  <c r="D234" i="103"/>
  <c r="E233" i="103"/>
  <c r="D233" i="103"/>
  <c r="E232" i="103"/>
  <c r="D232" i="103"/>
  <c r="E230" i="103"/>
  <c r="D230" i="103"/>
  <c r="E229" i="103"/>
  <c r="D229" i="103"/>
  <c r="E228" i="103"/>
  <c r="D228" i="103"/>
  <c r="E227" i="103"/>
  <c r="D227" i="103"/>
  <c r="E226" i="103"/>
  <c r="D226" i="103"/>
  <c r="E225" i="103"/>
  <c r="D225" i="103"/>
  <c r="E224" i="103"/>
  <c r="D224" i="103"/>
  <c r="E223" i="103"/>
  <c r="D223" i="103"/>
  <c r="E222" i="103"/>
  <c r="D222" i="103"/>
  <c r="G210" i="103"/>
  <c r="F210" i="103"/>
  <c r="C210" i="103"/>
  <c r="B210" i="103"/>
  <c r="E209" i="103"/>
  <c r="D209" i="103"/>
  <c r="E208" i="103"/>
  <c r="D208" i="103"/>
  <c r="E207" i="103"/>
  <c r="D207" i="103"/>
  <c r="E206" i="103"/>
  <c r="D206" i="103"/>
  <c r="E205" i="103"/>
  <c r="D205" i="103"/>
  <c r="E204" i="103"/>
  <c r="D204" i="103"/>
  <c r="E203" i="103"/>
  <c r="D203" i="103"/>
  <c r="E202" i="103"/>
  <c r="D202" i="103"/>
  <c r="E201" i="103"/>
  <c r="D201" i="103"/>
  <c r="E200" i="103"/>
  <c r="D200" i="103"/>
  <c r="E199" i="103"/>
  <c r="D199" i="103"/>
  <c r="E198" i="103"/>
  <c r="D198" i="103"/>
  <c r="E197" i="103"/>
  <c r="D197" i="103"/>
  <c r="E196" i="103"/>
  <c r="D196" i="103"/>
  <c r="E194" i="103"/>
  <c r="D194" i="103"/>
  <c r="E193" i="103"/>
  <c r="D193" i="103"/>
  <c r="E192" i="103"/>
  <c r="D192" i="103"/>
  <c r="E191" i="103"/>
  <c r="D191" i="103"/>
  <c r="E190" i="103"/>
  <c r="D190" i="103"/>
  <c r="E189" i="103"/>
  <c r="D189" i="103"/>
  <c r="E188" i="103"/>
  <c r="D188" i="103"/>
  <c r="E187" i="103"/>
  <c r="D187" i="103"/>
  <c r="E186" i="103"/>
  <c r="D186" i="103"/>
  <c r="G174" i="103"/>
  <c r="F174" i="103"/>
  <c r="C174" i="103"/>
  <c r="B174" i="103"/>
  <c r="E173" i="103"/>
  <c r="D173" i="103"/>
  <c r="E172" i="103"/>
  <c r="D172" i="103"/>
  <c r="E171" i="103"/>
  <c r="D171" i="103"/>
  <c r="E170" i="103"/>
  <c r="D170" i="103"/>
  <c r="E169" i="103"/>
  <c r="D169" i="103"/>
  <c r="E168" i="103"/>
  <c r="D168" i="103"/>
  <c r="E167" i="103"/>
  <c r="D167" i="103"/>
  <c r="E166" i="103"/>
  <c r="D166" i="103"/>
  <c r="E165" i="103"/>
  <c r="D165" i="103"/>
  <c r="E164" i="103"/>
  <c r="D164" i="103"/>
  <c r="E162" i="103"/>
  <c r="D162" i="103"/>
  <c r="E161" i="103"/>
  <c r="D161" i="103"/>
  <c r="E160" i="103"/>
  <c r="D160" i="103"/>
  <c r="E158" i="103"/>
  <c r="D158" i="103"/>
  <c r="E157" i="103"/>
  <c r="D157" i="103"/>
  <c r="E156" i="103"/>
  <c r="D156" i="103"/>
  <c r="E155" i="103"/>
  <c r="D155" i="103"/>
  <c r="E154" i="103"/>
  <c r="D154" i="103"/>
  <c r="E153" i="103"/>
  <c r="D153" i="103"/>
  <c r="E152" i="103"/>
  <c r="D152" i="103"/>
  <c r="E151" i="103"/>
  <c r="D151" i="103"/>
  <c r="D174" i="103" s="1"/>
  <c r="E150" i="103"/>
  <c r="D150" i="103"/>
  <c r="G138" i="103"/>
  <c r="F138" i="103"/>
  <c r="C138" i="103"/>
  <c r="B138" i="103"/>
  <c r="E137" i="103"/>
  <c r="D137" i="103"/>
  <c r="E136" i="103"/>
  <c r="D136" i="103"/>
  <c r="E135" i="103"/>
  <c r="D135" i="103"/>
  <c r="E134" i="103"/>
  <c r="D134" i="103"/>
  <c r="E133" i="103"/>
  <c r="D133" i="103"/>
  <c r="E132" i="103"/>
  <c r="D132" i="103"/>
  <c r="E131" i="103"/>
  <c r="D131" i="103"/>
  <c r="E130" i="103"/>
  <c r="D130" i="103"/>
  <c r="E129" i="103"/>
  <c r="D129" i="103"/>
  <c r="E128" i="103"/>
  <c r="D128" i="103"/>
  <c r="E126" i="103"/>
  <c r="D126" i="103"/>
  <c r="E125" i="103"/>
  <c r="D125" i="103"/>
  <c r="E124" i="103"/>
  <c r="D124" i="103"/>
  <c r="E122" i="103"/>
  <c r="D122" i="103"/>
  <c r="E121" i="103"/>
  <c r="D121" i="103"/>
  <c r="E120" i="103"/>
  <c r="D120" i="103"/>
  <c r="E119" i="103"/>
  <c r="D119" i="103"/>
  <c r="E118" i="103"/>
  <c r="D118" i="103"/>
  <c r="E117" i="103"/>
  <c r="D117" i="103"/>
  <c r="E116" i="103"/>
  <c r="D116" i="103"/>
  <c r="E114" i="103"/>
  <c r="D114" i="103"/>
  <c r="G102" i="103"/>
  <c r="F102" i="103"/>
  <c r="C102" i="103"/>
  <c r="B102" i="103"/>
  <c r="E101" i="103"/>
  <c r="D101" i="103"/>
  <c r="E100" i="103"/>
  <c r="D100" i="103"/>
  <c r="E99" i="103"/>
  <c r="D99" i="103"/>
  <c r="E98" i="103"/>
  <c r="D98" i="103"/>
  <c r="E97" i="103"/>
  <c r="D97" i="103"/>
  <c r="E96" i="103"/>
  <c r="D96" i="103"/>
  <c r="E95" i="103"/>
  <c r="D95" i="103"/>
  <c r="E94" i="103"/>
  <c r="D94" i="103"/>
  <c r="E93" i="103"/>
  <c r="D93" i="103"/>
  <c r="E92" i="103"/>
  <c r="D92" i="103"/>
  <c r="E90" i="103"/>
  <c r="D90" i="103"/>
  <c r="E89" i="103"/>
  <c r="D89" i="103"/>
  <c r="E88" i="103"/>
  <c r="D88" i="103"/>
  <c r="E86" i="103"/>
  <c r="D86" i="103"/>
  <c r="E85" i="103"/>
  <c r="D85" i="103"/>
  <c r="E84" i="103"/>
  <c r="D84" i="103"/>
  <c r="E83" i="103"/>
  <c r="D83" i="103"/>
  <c r="E82" i="103"/>
  <c r="D82" i="103"/>
  <c r="E81" i="103"/>
  <c r="D81" i="103"/>
  <c r="E80" i="103"/>
  <c r="D80" i="103"/>
  <c r="E79" i="103"/>
  <c r="D79" i="103"/>
  <c r="E78" i="103"/>
  <c r="D78" i="103"/>
  <c r="G66" i="103"/>
  <c r="F66" i="103"/>
  <c r="C66" i="103"/>
  <c r="B66" i="103"/>
  <c r="E65" i="103"/>
  <c r="D65" i="103"/>
  <c r="E64" i="103"/>
  <c r="D64" i="103"/>
  <c r="E63" i="103"/>
  <c r="D63" i="103"/>
  <c r="E62" i="103"/>
  <c r="D62" i="103"/>
  <c r="E61" i="103"/>
  <c r="D61" i="103"/>
  <c r="E60" i="103"/>
  <c r="D60" i="103"/>
  <c r="E59" i="103"/>
  <c r="D59" i="103"/>
  <c r="E58" i="103"/>
  <c r="D58" i="103"/>
  <c r="E57" i="103"/>
  <c r="D57" i="103"/>
  <c r="E56" i="103"/>
  <c r="D56" i="103"/>
  <c r="E54" i="103"/>
  <c r="D54" i="103"/>
  <c r="E53" i="103"/>
  <c r="D53" i="103"/>
  <c r="E52" i="103"/>
  <c r="D52" i="103"/>
  <c r="E50" i="103"/>
  <c r="D50" i="103"/>
  <c r="E49" i="103"/>
  <c r="D49" i="103"/>
  <c r="E48" i="103"/>
  <c r="D48" i="103"/>
  <c r="E47" i="103"/>
  <c r="D47" i="103"/>
  <c r="E46" i="103"/>
  <c r="D46" i="103"/>
  <c r="E45" i="103"/>
  <c r="D45" i="103"/>
  <c r="E44" i="103"/>
  <c r="D44" i="103"/>
  <c r="E43" i="103"/>
  <c r="E66" i="103" s="1"/>
  <c r="D43" i="103"/>
  <c r="E42" i="103"/>
  <c r="D42" i="103"/>
  <c r="G30" i="103"/>
  <c r="F30" i="103"/>
  <c r="C30" i="103"/>
  <c r="B30" i="103"/>
  <c r="R29" i="103"/>
  <c r="E29" i="103"/>
  <c r="D29" i="103"/>
  <c r="R28" i="103"/>
  <c r="E28" i="103"/>
  <c r="D28" i="103"/>
  <c r="R27" i="103"/>
  <c r="E27" i="103"/>
  <c r="D27" i="103"/>
  <c r="R26" i="103"/>
  <c r="E26" i="103"/>
  <c r="D26" i="103"/>
  <c r="R25" i="103"/>
  <c r="E25" i="103"/>
  <c r="D25" i="103"/>
  <c r="R24" i="103"/>
  <c r="E24" i="103"/>
  <c r="D24" i="103"/>
  <c r="R23" i="103"/>
  <c r="E23" i="103"/>
  <c r="D23" i="103"/>
  <c r="R22" i="103"/>
  <c r="E22" i="103"/>
  <c r="D22" i="103"/>
  <c r="R21" i="103"/>
  <c r="E21" i="103"/>
  <c r="D21" i="103"/>
  <c r="R20" i="103"/>
  <c r="E20" i="103"/>
  <c r="D20" i="103"/>
  <c r="R19" i="103"/>
  <c r="R18" i="103"/>
  <c r="E18" i="103"/>
  <c r="D18" i="103"/>
  <c r="R17" i="103"/>
  <c r="E17" i="103"/>
  <c r="D17" i="103"/>
  <c r="R16" i="103"/>
  <c r="E16" i="103"/>
  <c r="D16" i="103"/>
  <c r="R15" i="103"/>
  <c r="R14" i="103"/>
  <c r="E14" i="103"/>
  <c r="D14" i="103"/>
  <c r="R13" i="103"/>
  <c r="E13" i="103"/>
  <c r="D13" i="103"/>
  <c r="R12" i="103"/>
  <c r="E12" i="103"/>
  <c r="D12" i="103"/>
  <c r="R11" i="103"/>
  <c r="E11" i="103"/>
  <c r="D11" i="103"/>
  <c r="R10" i="103"/>
  <c r="E10" i="103"/>
  <c r="D10" i="103"/>
  <c r="R9" i="103"/>
  <c r="E9" i="103"/>
  <c r="D9" i="103"/>
  <c r="V7" i="103"/>
  <c r="U7" i="103"/>
  <c r="R7" i="103"/>
  <c r="E7" i="103"/>
  <c r="D7" i="103"/>
  <c r="V6" i="103"/>
  <c r="U6" i="103"/>
  <c r="E6" i="103"/>
  <c r="D6" i="103"/>
  <c r="D66" i="103" l="1"/>
  <c r="E744" i="103"/>
  <c r="E1024" i="103"/>
  <c r="D390" i="103"/>
  <c r="E569" i="103"/>
  <c r="D604" i="103"/>
  <c r="E849" i="103"/>
  <c r="W8" i="103"/>
  <c r="X20" i="103"/>
  <c r="S8" i="103"/>
  <c r="U8" i="103" s="1"/>
  <c r="S17" i="103"/>
  <c r="U17" i="103" s="1"/>
  <c r="X8" i="103"/>
  <c r="W29" i="103"/>
  <c r="W27" i="103"/>
  <c r="X12" i="103"/>
  <c r="S25" i="103"/>
  <c r="U25" i="103" s="1"/>
  <c r="X11" i="103"/>
  <c r="T8" i="103"/>
  <c r="V8" i="103" s="1"/>
  <c r="E1129" i="103"/>
  <c r="T16" i="103"/>
  <c r="V16" i="103" s="1"/>
  <c r="D569" i="103"/>
  <c r="D849" i="103"/>
  <c r="D1129" i="103"/>
  <c r="T13" i="103"/>
  <c r="V13" i="103" s="1"/>
  <c r="E674" i="103"/>
  <c r="D779" i="103"/>
  <c r="X18" i="103"/>
  <c r="T21" i="103"/>
  <c r="V21" i="103" s="1"/>
  <c r="T28" i="103"/>
  <c r="V28" i="103" s="1"/>
  <c r="E138" i="103"/>
  <c r="E210" i="103"/>
  <c r="E426" i="103"/>
  <c r="E498" i="103"/>
  <c r="D674" i="103"/>
  <c r="E709" i="103"/>
  <c r="D954" i="103"/>
  <c r="E989" i="103"/>
  <c r="D318" i="103"/>
  <c r="D884" i="103"/>
  <c r="E102" i="103"/>
  <c r="E174" i="103"/>
  <c r="D210" i="103"/>
  <c r="E390" i="103"/>
  <c r="D709" i="103"/>
  <c r="D989" i="103"/>
  <c r="X9" i="103"/>
  <c r="W21" i="103"/>
  <c r="X28" i="103"/>
  <c r="E246" i="103"/>
  <c r="E318" i="103"/>
  <c r="E534" i="103"/>
  <c r="E604" i="103"/>
  <c r="E814" i="103"/>
  <c r="E884" i="103"/>
  <c r="E1094" i="103"/>
  <c r="D282" i="103"/>
  <c r="E462" i="103"/>
  <c r="X16" i="103"/>
  <c r="D138" i="103"/>
  <c r="D426" i="103"/>
  <c r="D498" i="103"/>
  <c r="W13" i="103"/>
  <c r="S16" i="103"/>
  <c r="U16" i="103" s="1"/>
  <c r="D30" i="103"/>
  <c r="X24" i="103"/>
  <c r="X26" i="103"/>
  <c r="D102" i="103"/>
  <c r="D246" i="103"/>
  <c r="D534" i="103"/>
  <c r="E779" i="103"/>
  <c r="D814" i="103"/>
  <c r="E1059" i="103"/>
  <c r="D1094" i="103"/>
  <c r="E954" i="103"/>
  <c r="D1059" i="103"/>
  <c r="E30" i="103"/>
  <c r="T12" i="103"/>
  <c r="V12" i="103" s="1"/>
  <c r="W14" i="103"/>
  <c r="T24" i="103"/>
  <c r="V24" i="103" s="1"/>
  <c r="D354" i="103"/>
  <c r="D639" i="103"/>
  <c r="D919" i="103"/>
  <c r="X25" i="103"/>
  <c r="X10" i="103"/>
  <c r="X17" i="103"/>
  <c r="T20" i="103"/>
  <c r="V20" i="103" s="1"/>
  <c r="W22" i="103"/>
  <c r="T29" i="103"/>
  <c r="V29" i="103" s="1"/>
  <c r="S23" i="103"/>
  <c r="U23" i="103" s="1"/>
  <c r="E354" i="103"/>
  <c r="D462" i="103"/>
  <c r="E639" i="103"/>
  <c r="D744" i="103"/>
  <c r="E919" i="103"/>
  <c r="D1024" i="103"/>
  <c r="W12" i="103"/>
  <c r="W20" i="103"/>
  <c r="T23" i="103"/>
  <c r="V23" i="103" s="1"/>
  <c r="S24" i="103"/>
  <c r="U24" i="103" s="1"/>
  <c r="X27" i="103"/>
  <c r="W28" i="103"/>
  <c r="T9" i="103"/>
  <c r="V9" i="103" s="1"/>
  <c r="S10" i="103"/>
  <c r="U10" i="103" s="1"/>
  <c r="X13" i="103"/>
  <c r="T17" i="103"/>
  <c r="V17" i="103" s="1"/>
  <c r="S18" i="103"/>
  <c r="U18" i="103" s="1"/>
  <c r="X21" i="103"/>
  <c r="T25" i="103"/>
  <c r="V25" i="103" s="1"/>
  <c r="S26" i="103"/>
  <c r="U26" i="103" s="1"/>
  <c r="X29" i="103"/>
  <c r="X14" i="103"/>
  <c r="T18" i="103"/>
  <c r="V18" i="103" s="1"/>
  <c r="X22" i="103"/>
  <c r="W23" i="103"/>
  <c r="T26" i="103"/>
  <c r="V26" i="103" s="1"/>
  <c r="S27" i="103"/>
  <c r="U27" i="103" s="1"/>
  <c r="W16" i="103"/>
  <c r="S20" i="103"/>
  <c r="U20" i="103" s="1"/>
  <c r="W24" i="103"/>
  <c r="S28" i="103"/>
  <c r="U28" i="103" s="1"/>
  <c r="S9" i="103"/>
  <c r="U9" i="103" s="1"/>
  <c r="T10" i="103"/>
  <c r="V10" i="103" s="1"/>
  <c r="T11" i="103"/>
  <c r="V11" i="103" s="1"/>
  <c r="S12" i="103"/>
  <c r="U12" i="103" s="1"/>
  <c r="X23" i="103"/>
  <c r="T27" i="103"/>
  <c r="V27" i="103" s="1"/>
  <c r="W9" i="103"/>
  <c r="S13" i="103"/>
  <c r="U13" i="103" s="1"/>
  <c r="W17" i="103"/>
  <c r="S21" i="103"/>
  <c r="U21" i="103" s="1"/>
  <c r="W25" i="103"/>
  <c r="S29" i="103"/>
  <c r="U29" i="103" s="1"/>
  <c r="S11" i="103"/>
  <c r="U11" i="103" s="1"/>
  <c r="W10" i="103"/>
  <c r="S14" i="103"/>
  <c r="U14" i="103" s="1"/>
  <c r="W18" i="103"/>
  <c r="S22" i="103"/>
  <c r="U22" i="103" s="1"/>
  <c r="W26" i="103"/>
  <c r="W11" i="103"/>
  <c r="T14" i="103"/>
  <c r="V14" i="103" s="1"/>
  <c r="T22" i="103"/>
  <c r="V22" i="103" s="1"/>
  <c r="F1" i="96"/>
  <c r="F1" i="58"/>
  <c r="F1" i="12"/>
  <c r="F1" i="57"/>
  <c r="B1" i="95"/>
  <c r="E1" i="119" s="1"/>
  <c r="B28" i="81"/>
  <c r="B30" i="81"/>
  <c r="V30" i="103" l="1"/>
  <c r="U30" i="103"/>
  <c r="W30" i="103"/>
  <c r="X30" i="103"/>
  <c r="T30" i="103"/>
  <c r="S30" i="103"/>
  <c r="I42" i="95" l="1"/>
  <c r="I40" i="95"/>
  <c r="I25" i="95"/>
  <c r="I7" i="95"/>
  <c r="D37" i="96"/>
  <c r="D16" i="12" l="1"/>
  <c r="D19" i="12"/>
  <c r="D64" i="57"/>
  <c r="K176" i="70" l="1"/>
  <c r="J176" i="70"/>
  <c r="I176" i="70"/>
  <c r="H176" i="70"/>
  <c r="G176" i="70"/>
  <c r="G47" i="70" s="1"/>
  <c r="F176" i="70"/>
  <c r="F47" i="70" s="1"/>
  <c r="E176" i="70"/>
  <c r="E47" i="70" s="1"/>
  <c r="D176" i="70"/>
  <c r="D47" i="70" s="1"/>
  <c r="C176" i="70"/>
  <c r="B175" i="70"/>
  <c r="B174" i="70"/>
  <c r="B173" i="70"/>
  <c r="B172" i="70"/>
  <c r="B171" i="70"/>
  <c r="B170" i="70"/>
  <c r="B169" i="70"/>
  <c r="B168" i="70"/>
  <c r="B167" i="70"/>
  <c r="B166" i="70"/>
  <c r="B165" i="70"/>
  <c r="B164" i="70"/>
  <c r="B163" i="70"/>
  <c r="K157" i="70"/>
  <c r="K159" i="70" s="1"/>
  <c r="K44" i="70" s="1"/>
  <c r="J157" i="70"/>
  <c r="J159" i="70" s="1"/>
  <c r="J44" i="70" s="1"/>
  <c r="I157" i="70"/>
  <c r="I159" i="70" s="1"/>
  <c r="I44" i="70" s="1"/>
  <c r="H157" i="70"/>
  <c r="H159" i="70" s="1"/>
  <c r="H44" i="70" s="1"/>
  <c r="G157" i="70"/>
  <c r="G159" i="70" s="1"/>
  <c r="G44" i="70" s="1"/>
  <c r="F157" i="70"/>
  <c r="E157" i="70"/>
  <c r="E159" i="70" s="1"/>
  <c r="E44" i="70" s="1"/>
  <c r="D157" i="70"/>
  <c r="D159" i="70" s="1"/>
  <c r="D44" i="70" s="1"/>
  <c r="C157" i="70"/>
  <c r="C159" i="70" s="1"/>
  <c r="C44" i="70" s="1"/>
  <c r="B156" i="70"/>
  <c r="B155" i="70"/>
  <c r="B154" i="70"/>
  <c r="B153" i="70"/>
  <c r="B152" i="70"/>
  <c r="B151" i="70"/>
  <c r="B150" i="70"/>
  <c r="B149" i="70"/>
  <c r="B148" i="70"/>
  <c r="B147" i="70"/>
  <c r="B146" i="70"/>
  <c r="B145" i="70"/>
  <c r="B144" i="70"/>
  <c r="K139" i="70"/>
  <c r="K64" i="70" s="1"/>
  <c r="J139" i="70"/>
  <c r="J64" i="70" s="1"/>
  <c r="I139" i="70"/>
  <c r="I64" i="70" s="1"/>
  <c r="H139" i="70"/>
  <c r="H64" i="70" s="1"/>
  <c r="G139" i="70"/>
  <c r="G64" i="70" s="1"/>
  <c r="F139" i="70"/>
  <c r="E139" i="70"/>
  <c r="E64" i="70" s="1"/>
  <c r="D139" i="70"/>
  <c r="D64" i="70" s="1"/>
  <c r="C139" i="70"/>
  <c r="C64" i="70" s="1"/>
  <c r="B138" i="70"/>
  <c r="B137" i="70"/>
  <c r="B136" i="70"/>
  <c r="B135" i="70"/>
  <c r="B134" i="70"/>
  <c r="B133" i="70"/>
  <c r="B132" i="70"/>
  <c r="B131" i="70"/>
  <c r="B130" i="70"/>
  <c r="B129" i="70"/>
  <c r="B128" i="70"/>
  <c r="B127" i="70"/>
  <c r="B126" i="70"/>
  <c r="B125" i="70"/>
  <c r="K122" i="70"/>
  <c r="K51" i="70" s="1"/>
  <c r="J122" i="70"/>
  <c r="J51" i="70" s="1"/>
  <c r="I122" i="70"/>
  <c r="I51" i="70" s="1"/>
  <c r="H122" i="70"/>
  <c r="H51" i="70" s="1"/>
  <c r="G122" i="70"/>
  <c r="G51" i="70" s="1"/>
  <c r="F122" i="70"/>
  <c r="F51" i="70" s="1"/>
  <c r="E122" i="70"/>
  <c r="E51" i="70" s="1"/>
  <c r="D122" i="70"/>
  <c r="D51" i="70" s="1"/>
  <c r="C122" i="70"/>
  <c r="C51" i="70" s="1"/>
  <c r="B121" i="70"/>
  <c r="B120" i="70"/>
  <c r="B119" i="70"/>
  <c r="B118" i="70"/>
  <c r="B117" i="70"/>
  <c r="B116" i="70"/>
  <c r="B115" i="70"/>
  <c r="B114" i="70"/>
  <c r="K111" i="70"/>
  <c r="K42" i="70" s="1"/>
  <c r="J111" i="70"/>
  <c r="J42" i="70" s="1"/>
  <c r="I111" i="70"/>
  <c r="I42" i="70" s="1"/>
  <c r="H111" i="70"/>
  <c r="G111" i="70"/>
  <c r="G42" i="70" s="1"/>
  <c r="F111" i="70"/>
  <c r="E111" i="70"/>
  <c r="D111" i="70"/>
  <c r="C111" i="70"/>
  <c r="C42" i="70" s="1"/>
  <c r="B110" i="70"/>
  <c r="B109" i="70"/>
  <c r="B108" i="70"/>
  <c r="B107" i="70"/>
  <c r="B106" i="70"/>
  <c r="B105" i="70"/>
  <c r="B104" i="70"/>
  <c r="B103" i="70"/>
  <c r="B102" i="70"/>
  <c r="B101" i="70"/>
  <c r="B100" i="70"/>
  <c r="B99" i="70"/>
  <c r="B98" i="70"/>
  <c r="B97" i="70"/>
  <c r="B96" i="70"/>
  <c r="B95" i="70"/>
  <c r="B94" i="70"/>
  <c r="B93" i="70"/>
  <c r="B92" i="70"/>
  <c r="B91" i="70"/>
  <c r="B90" i="70"/>
  <c r="B89" i="70"/>
  <c r="B88" i="70"/>
  <c r="B87" i="70"/>
  <c r="B86" i="70"/>
  <c r="B85" i="70"/>
  <c r="B84" i="70"/>
  <c r="B83" i="70"/>
  <c r="B82" i="70"/>
  <c r="B81" i="70"/>
  <c r="B80" i="70"/>
  <c r="K77" i="70"/>
  <c r="K41" i="70" s="1"/>
  <c r="J77" i="70"/>
  <c r="J41" i="70" s="1"/>
  <c r="I77" i="70"/>
  <c r="I41" i="70" s="1"/>
  <c r="H77" i="70"/>
  <c r="H41" i="70" s="1"/>
  <c r="G77" i="70"/>
  <c r="F77" i="70"/>
  <c r="F41" i="70" s="1"/>
  <c r="E77" i="70"/>
  <c r="E41" i="70" s="1"/>
  <c r="D77" i="70"/>
  <c r="C77" i="70"/>
  <c r="C41" i="70" s="1"/>
  <c r="B76" i="70"/>
  <c r="B75" i="70"/>
  <c r="B72" i="70"/>
  <c r="B71" i="70"/>
  <c r="K70" i="70"/>
  <c r="J70" i="70"/>
  <c r="I70" i="70"/>
  <c r="H70" i="70"/>
  <c r="G70" i="70"/>
  <c r="F70" i="70"/>
  <c r="E70" i="70"/>
  <c r="D70" i="70"/>
  <c r="C70" i="70"/>
  <c r="B69" i="70"/>
  <c r="B68" i="70"/>
  <c r="B57" i="70"/>
  <c r="B55" i="70"/>
  <c r="B48" i="70"/>
  <c r="K47" i="70"/>
  <c r="J47" i="70"/>
  <c r="I47" i="70"/>
  <c r="H47" i="70"/>
  <c r="B46" i="70"/>
  <c r="B45" i="70"/>
  <c r="B43" i="70"/>
  <c r="H42" i="70"/>
  <c r="F42" i="70"/>
  <c r="E42" i="70"/>
  <c r="G41" i="70"/>
  <c r="B36" i="70"/>
  <c r="B35" i="70"/>
  <c r="K33" i="70"/>
  <c r="J33" i="70"/>
  <c r="I33" i="70"/>
  <c r="H33" i="70"/>
  <c r="G33" i="70"/>
  <c r="F33" i="70"/>
  <c r="E33" i="70"/>
  <c r="D33" i="70"/>
  <c r="C33" i="70"/>
  <c r="B32" i="70"/>
  <c r="B31" i="70"/>
  <c r="B30" i="70"/>
  <c r="B29" i="70"/>
  <c r="B28" i="70"/>
  <c r="B27" i="70"/>
  <c r="K25" i="70"/>
  <c r="J25" i="70"/>
  <c r="I25" i="70"/>
  <c r="H25" i="70"/>
  <c r="G25" i="70"/>
  <c r="F25" i="70"/>
  <c r="E25" i="70"/>
  <c r="D25" i="70"/>
  <c r="C25" i="70"/>
  <c r="B24" i="70"/>
  <c r="B23" i="70"/>
  <c r="B22" i="70"/>
  <c r="B21" i="70"/>
  <c r="B20" i="70"/>
  <c r="B19" i="70"/>
  <c r="K17" i="70"/>
  <c r="J17" i="70"/>
  <c r="I17" i="70"/>
  <c r="H17" i="70"/>
  <c r="G17" i="70"/>
  <c r="F17" i="70"/>
  <c r="E17" i="70"/>
  <c r="D17" i="70"/>
  <c r="C17" i="70"/>
  <c r="B16" i="70"/>
  <c r="B15" i="70"/>
  <c r="B14" i="70"/>
  <c r="B13" i="70"/>
  <c r="B12" i="70"/>
  <c r="B11" i="70"/>
  <c r="B10" i="70"/>
  <c r="B9" i="70"/>
  <c r="B8" i="70"/>
  <c r="B7" i="70"/>
  <c r="B6" i="70"/>
  <c r="B5" i="70"/>
  <c r="B33" i="70" l="1"/>
  <c r="B176" i="70"/>
  <c r="B139" i="70"/>
  <c r="C47" i="70"/>
  <c r="B47" i="70" s="1"/>
  <c r="B111" i="70"/>
  <c r="K49" i="70"/>
  <c r="K53" i="70" s="1"/>
  <c r="K59" i="70" s="1"/>
  <c r="K62" i="70" s="1"/>
  <c r="B77" i="70"/>
  <c r="B17" i="70"/>
  <c r="D41" i="70"/>
  <c r="B41" i="70" s="1"/>
  <c r="B39" i="70"/>
  <c r="B38" i="70"/>
  <c r="B157" i="70"/>
  <c r="B159" i="70" s="1"/>
  <c r="B25" i="70"/>
  <c r="B70" i="70"/>
  <c r="G49" i="70"/>
  <c r="G53" i="70" s="1"/>
  <c r="G59" i="70" s="1"/>
  <c r="G62" i="70" s="1"/>
  <c r="H49" i="70"/>
  <c r="H53" i="70" s="1"/>
  <c r="H59" i="70" s="1"/>
  <c r="H62" i="70" s="1"/>
  <c r="I49" i="70"/>
  <c r="I53" i="70" s="1"/>
  <c r="I59" i="70" s="1"/>
  <c r="I62" i="70" s="1"/>
  <c r="J49" i="70"/>
  <c r="J53" i="70" s="1"/>
  <c r="J59" i="70" s="1"/>
  <c r="J62" i="70" s="1"/>
  <c r="B51" i="70"/>
  <c r="F64" i="70"/>
  <c r="B64" i="70" s="1"/>
  <c r="B122" i="70"/>
  <c r="F159" i="70"/>
  <c r="F44" i="70" s="1"/>
  <c r="B44" i="70" s="1"/>
  <c r="E49" i="70"/>
  <c r="E53" i="70" s="1"/>
  <c r="E59" i="70" s="1"/>
  <c r="E62" i="70" s="1"/>
  <c r="D42" i="70"/>
  <c r="K61" i="70" l="1"/>
  <c r="K66" i="70"/>
  <c r="D49" i="70"/>
  <c r="B42" i="70"/>
  <c r="C49" i="70"/>
  <c r="C53" i="70" s="1"/>
  <c r="C59" i="70" s="1"/>
  <c r="C62" i="70" s="1"/>
  <c r="D53" i="70"/>
  <c r="D59" i="70" s="1"/>
  <c r="D62" i="70" s="1"/>
  <c r="E66" i="70"/>
  <c r="E61" i="70"/>
  <c r="J61" i="70"/>
  <c r="J66" i="70"/>
  <c r="F49" i="70"/>
  <c r="F53" i="70" s="1"/>
  <c r="F59" i="70" s="1"/>
  <c r="F62" i="70" s="1"/>
  <c r="I66" i="70"/>
  <c r="I61" i="70"/>
  <c r="H66" i="70"/>
  <c r="H61" i="70"/>
  <c r="G66" i="70"/>
  <c r="G61" i="70"/>
  <c r="B53" i="70" l="1"/>
  <c r="B49" i="70"/>
  <c r="B59" i="70"/>
  <c r="B62" i="70" s="1"/>
  <c r="C66" i="70"/>
  <c r="C61" i="70"/>
  <c r="F66" i="70"/>
  <c r="F61" i="70"/>
  <c r="D66" i="70"/>
  <c r="D61" i="70"/>
  <c r="B61" i="70" l="1"/>
  <c r="B66" i="70"/>
  <c r="L176" i="91" l="1"/>
  <c r="K176" i="91"/>
  <c r="J176" i="91"/>
  <c r="I176" i="91"/>
  <c r="H176" i="91"/>
  <c r="G176" i="91"/>
  <c r="F176" i="91"/>
  <c r="E176" i="91"/>
  <c r="B176" i="91" s="1"/>
  <c r="D176" i="91"/>
  <c r="C176" i="91"/>
  <c r="B175" i="91"/>
  <c r="B174" i="91"/>
  <c r="B173" i="91"/>
  <c r="B172" i="91"/>
  <c r="B171" i="91"/>
  <c r="B170" i="91"/>
  <c r="B169" i="91"/>
  <c r="B168" i="91"/>
  <c r="B167" i="91"/>
  <c r="B166" i="91"/>
  <c r="B165" i="91"/>
  <c r="B164" i="91"/>
  <c r="B163" i="91"/>
  <c r="G159" i="91"/>
  <c r="G44" i="91" s="1"/>
  <c r="F159" i="91"/>
  <c r="F44" i="91" s="1"/>
  <c r="E159" i="91"/>
  <c r="E44" i="91" s="1"/>
  <c r="L157" i="91"/>
  <c r="L159" i="91" s="1"/>
  <c r="L44" i="91" s="1"/>
  <c r="K157" i="91"/>
  <c r="K159" i="91" s="1"/>
  <c r="K44" i="91" s="1"/>
  <c r="J157" i="91"/>
  <c r="J159" i="91" s="1"/>
  <c r="J44" i="91" s="1"/>
  <c r="I157" i="91"/>
  <c r="I159" i="91" s="1"/>
  <c r="I44" i="91" s="1"/>
  <c r="H157" i="91"/>
  <c r="B157" i="91" s="1"/>
  <c r="B159" i="91" s="1"/>
  <c r="G157" i="91"/>
  <c r="F157" i="91"/>
  <c r="E157" i="91"/>
  <c r="D157" i="91"/>
  <c r="D159" i="91" s="1"/>
  <c r="D44" i="91" s="1"/>
  <c r="C157" i="91"/>
  <c r="C159" i="91" s="1"/>
  <c r="C44" i="91" s="1"/>
  <c r="B156" i="91"/>
  <c r="B155" i="91"/>
  <c r="B154" i="91"/>
  <c r="B153" i="91"/>
  <c r="B152" i="91"/>
  <c r="B151" i="91"/>
  <c r="B150" i="91"/>
  <c r="B149" i="91"/>
  <c r="B148" i="91"/>
  <c r="B147" i="91"/>
  <c r="B146" i="91"/>
  <c r="B145" i="91"/>
  <c r="B144" i="91"/>
  <c r="L139" i="91"/>
  <c r="K139" i="91"/>
  <c r="J139" i="91"/>
  <c r="J64" i="91" s="1"/>
  <c r="I139" i="91"/>
  <c r="I64" i="91" s="1"/>
  <c r="H139" i="91"/>
  <c r="H64" i="91" s="1"/>
  <c r="G139" i="91"/>
  <c r="F139" i="91"/>
  <c r="E139" i="91"/>
  <c r="D139" i="91"/>
  <c r="C139" i="91"/>
  <c r="B138" i="91"/>
  <c r="B137" i="91"/>
  <c r="B136" i="91"/>
  <c r="B135" i="91"/>
  <c r="B134" i="91"/>
  <c r="B133" i="91"/>
  <c r="B132" i="91"/>
  <c r="B131" i="91"/>
  <c r="B130" i="91"/>
  <c r="B129" i="91"/>
  <c r="B128" i="91"/>
  <c r="B127" i="91"/>
  <c r="B126" i="91"/>
  <c r="B125" i="91"/>
  <c r="L122" i="91"/>
  <c r="K122" i="91"/>
  <c r="K51" i="91" s="1"/>
  <c r="J122" i="91"/>
  <c r="J51" i="91" s="1"/>
  <c r="I122" i="91"/>
  <c r="I51" i="91" s="1"/>
  <c r="H122" i="91"/>
  <c r="G122" i="91"/>
  <c r="F122" i="91"/>
  <c r="E122" i="91"/>
  <c r="D122" i="91"/>
  <c r="C122" i="91"/>
  <c r="C51" i="91" s="1"/>
  <c r="B51" i="91" s="1"/>
  <c r="B121" i="91"/>
  <c r="B120" i="91"/>
  <c r="B119" i="91"/>
  <c r="B118" i="91"/>
  <c r="B117" i="91"/>
  <c r="B116" i="91"/>
  <c r="B115" i="91"/>
  <c r="B114" i="91"/>
  <c r="L111" i="91"/>
  <c r="L42" i="91" s="1"/>
  <c r="K111" i="91"/>
  <c r="J111" i="91"/>
  <c r="I111" i="91"/>
  <c r="H111" i="91"/>
  <c r="G111" i="91"/>
  <c r="F111" i="91"/>
  <c r="E111" i="91"/>
  <c r="E42" i="91" s="1"/>
  <c r="D111" i="91"/>
  <c r="D42" i="91" s="1"/>
  <c r="C111" i="91"/>
  <c r="B111" i="91" s="1"/>
  <c r="B110" i="91"/>
  <c r="B109" i="91"/>
  <c r="B108" i="91"/>
  <c r="B107" i="91"/>
  <c r="B106" i="91"/>
  <c r="B105" i="91"/>
  <c r="B104" i="91"/>
  <c r="B103" i="91"/>
  <c r="B102" i="91"/>
  <c r="B101" i="91"/>
  <c r="B100" i="91"/>
  <c r="B99" i="91"/>
  <c r="B98" i="91"/>
  <c r="B97" i="91"/>
  <c r="B96" i="91"/>
  <c r="B95" i="91"/>
  <c r="B94" i="91"/>
  <c r="B93" i="91"/>
  <c r="B92" i="91"/>
  <c r="B91" i="91"/>
  <c r="B90" i="91"/>
  <c r="B89" i="91"/>
  <c r="B88" i="91"/>
  <c r="B87" i="91"/>
  <c r="B86" i="91"/>
  <c r="B85" i="91"/>
  <c r="B84" i="91"/>
  <c r="B83" i="91"/>
  <c r="B82" i="91"/>
  <c r="B81" i="91"/>
  <c r="B80" i="91"/>
  <c r="L77" i="91"/>
  <c r="L41" i="91" s="1"/>
  <c r="K77" i="91"/>
  <c r="K41" i="91" s="1"/>
  <c r="J77" i="91"/>
  <c r="I77" i="91"/>
  <c r="H77" i="91"/>
  <c r="H41" i="91" s="1"/>
  <c r="G77" i="91"/>
  <c r="G41" i="91" s="1"/>
  <c r="F77" i="91"/>
  <c r="F41" i="91" s="1"/>
  <c r="E77" i="91"/>
  <c r="E41" i="91" s="1"/>
  <c r="D77" i="91"/>
  <c r="D41" i="91" s="1"/>
  <c r="C77" i="91"/>
  <c r="C41" i="91" s="1"/>
  <c r="C49" i="91" s="1"/>
  <c r="B76" i="91"/>
  <c r="B75" i="91"/>
  <c r="B72" i="91"/>
  <c r="B71" i="91"/>
  <c r="L70" i="91"/>
  <c r="K70" i="91"/>
  <c r="J70" i="91"/>
  <c r="I70" i="91"/>
  <c r="H70" i="91"/>
  <c r="G70" i="91"/>
  <c r="F70" i="91"/>
  <c r="E70" i="91"/>
  <c r="D70" i="91"/>
  <c r="C70" i="91"/>
  <c r="B69" i="91"/>
  <c r="B68" i="91"/>
  <c r="L64" i="91"/>
  <c r="K64" i="91"/>
  <c r="G64" i="91"/>
  <c r="F64" i="91"/>
  <c r="E64" i="91"/>
  <c r="D64" i="91"/>
  <c r="C64" i="91"/>
  <c r="B57" i="91"/>
  <c r="B55" i="91"/>
  <c r="L51" i="91"/>
  <c r="H51" i="91"/>
  <c r="G51" i="91"/>
  <c r="F51" i="91"/>
  <c r="E51" i="91"/>
  <c r="D51" i="91"/>
  <c r="B48" i="91"/>
  <c r="L47" i="91"/>
  <c r="K47" i="91"/>
  <c r="J47" i="91"/>
  <c r="I47" i="91"/>
  <c r="H47" i="91"/>
  <c r="G47" i="91"/>
  <c r="F47" i="91"/>
  <c r="B47" i="91"/>
  <c r="D47" i="91"/>
  <c r="C47" i="91"/>
  <c r="B46" i="91"/>
  <c r="B45" i="91"/>
  <c r="B43" i="91"/>
  <c r="K42" i="91"/>
  <c r="J42" i="91"/>
  <c r="I42" i="91"/>
  <c r="H42" i="91"/>
  <c r="G42" i="91"/>
  <c r="F42" i="91"/>
  <c r="C42" i="91"/>
  <c r="J41" i="91"/>
  <c r="J49" i="91" s="1"/>
  <c r="J53" i="91" s="1"/>
  <c r="J59" i="91" s="1"/>
  <c r="J62" i="91" s="1"/>
  <c r="I41" i="91"/>
  <c r="I49" i="91" s="1"/>
  <c r="I53" i="91" s="1"/>
  <c r="I59" i="91" s="1"/>
  <c r="I62" i="91" s="1"/>
  <c r="B36" i="91"/>
  <c r="B35" i="91"/>
  <c r="L33" i="91"/>
  <c r="K33" i="91"/>
  <c r="J33" i="91"/>
  <c r="I33" i="91"/>
  <c r="H33" i="91"/>
  <c r="G33" i="91"/>
  <c r="F33" i="91"/>
  <c r="E33" i="91"/>
  <c r="B33" i="91" s="1"/>
  <c r="D33" i="91"/>
  <c r="C33" i="91"/>
  <c r="B32" i="91"/>
  <c r="B31" i="91"/>
  <c r="B30" i="91"/>
  <c r="B29" i="91"/>
  <c r="B28" i="91"/>
  <c r="B27" i="91"/>
  <c r="L25" i="91"/>
  <c r="K25" i="91"/>
  <c r="J25" i="91"/>
  <c r="I25" i="91"/>
  <c r="H25" i="91"/>
  <c r="G25" i="91"/>
  <c r="F25" i="91"/>
  <c r="B25" i="91" s="1"/>
  <c r="E25" i="91"/>
  <c r="D25" i="91"/>
  <c r="C25" i="91"/>
  <c r="B24" i="91"/>
  <c r="B23" i="91"/>
  <c r="B22" i="91"/>
  <c r="B21" i="91"/>
  <c r="B20" i="91"/>
  <c r="B19" i="91"/>
  <c r="L17" i="91"/>
  <c r="K17" i="91"/>
  <c r="J17" i="91"/>
  <c r="I17" i="91"/>
  <c r="H17" i="91"/>
  <c r="G17" i="91"/>
  <c r="F17" i="91"/>
  <c r="E17" i="91"/>
  <c r="D17" i="91"/>
  <c r="C17" i="91"/>
  <c r="B17" i="91" s="1"/>
  <c r="B16" i="91"/>
  <c r="B15" i="91"/>
  <c r="B14" i="91"/>
  <c r="B13" i="91"/>
  <c r="B12" i="91"/>
  <c r="B11" i="91"/>
  <c r="B10" i="91"/>
  <c r="B9" i="91"/>
  <c r="B8" i="91"/>
  <c r="B7" i="91"/>
  <c r="B6" i="91"/>
  <c r="B5" i="91"/>
  <c r="K49" i="91" l="1"/>
  <c r="L49" i="91"/>
  <c r="L53" i="91" s="1"/>
  <c r="L59" i="91" s="1"/>
  <c r="E49" i="91"/>
  <c r="E53" i="91" s="1"/>
  <c r="E59" i="91" s="1"/>
  <c r="B70" i="91"/>
  <c r="B41" i="91"/>
  <c r="D49" i="91"/>
  <c r="D53" i="91" s="1"/>
  <c r="D59" i="91" s="1"/>
  <c r="D62" i="91" s="1"/>
  <c r="F49" i="91"/>
  <c r="F53" i="91" s="1"/>
  <c r="F59" i="91" s="1"/>
  <c r="I66" i="91"/>
  <c r="I61" i="91"/>
  <c r="J61" i="91"/>
  <c r="J66" i="91"/>
  <c r="B64" i="91"/>
  <c r="G49" i="91"/>
  <c r="G53" i="91" s="1"/>
  <c r="G59" i="91" s="1"/>
  <c r="G62" i="91" s="1"/>
  <c r="K53" i="91"/>
  <c r="K59" i="91" s="1"/>
  <c r="K62" i="91" s="1"/>
  <c r="B42" i="91"/>
  <c r="L66" i="91"/>
  <c r="C53" i="91"/>
  <c r="B122" i="91"/>
  <c r="B139" i="91"/>
  <c r="H159" i="91"/>
  <c r="H44" i="91" s="1"/>
  <c r="H49" i="91" s="1"/>
  <c r="B77" i="91"/>
  <c r="F66" i="91" l="1"/>
  <c r="F62" i="91"/>
  <c r="E61" i="91"/>
  <c r="E62" i="91"/>
  <c r="L61" i="91"/>
  <c r="L62" i="91"/>
  <c r="E66" i="91"/>
  <c r="F61" i="91"/>
  <c r="D66" i="91"/>
  <c r="D61" i="91"/>
  <c r="H53" i="91"/>
  <c r="H59" i="91" s="1"/>
  <c r="H62" i="91" s="1"/>
  <c r="B49" i="91"/>
  <c r="B44" i="91"/>
  <c r="K66" i="91"/>
  <c r="K61" i="91"/>
  <c r="G66" i="91"/>
  <c r="G61" i="91"/>
  <c r="C59" i="91"/>
  <c r="C62" i="91" s="1"/>
  <c r="B53" i="91" l="1"/>
  <c r="B59" i="91"/>
  <c r="B62" i="91" s="1"/>
  <c r="C66" i="91"/>
  <c r="C61" i="91"/>
  <c r="H66" i="91"/>
  <c r="H61" i="91"/>
  <c r="B66" i="91" l="1"/>
  <c r="B61" i="91"/>
  <c r="L176" i="75" l="1"/>
  <c r="K176" i="75"/>
  <c r="J176" i="75"/>
  <c r="I176" i="75"/>
  <c r="H176" i="75"/>
  <c r="G176" i="75"/>
  <c r="F176" i="75"/>
  <c r="E176" i="75"/>
  <c r="B176" i="75" s="1"/>
  <c r="D176" i="75"/>
  <c r="C176" i="75"/>
  <c r="B175" i="75"/>
  <c r="B174" i="75"/>
  <c r="B173" i="75"/>
  <c r="B172" i="75"/>
  <c r="B171" i="75"/>
  <c r="B170" i="75"/>
  <c r="B169" i="75"/>
  <c r="B168" i="75"/>
  <c r="B167" i="75"/>
  <c r="B166" i="75"/>
  <c r="B165" i="75"/>
  <c r="B164" i="75"/>
  <c r="B163" i="75"/>
  <c r="J159" i="75"/>
  <c r="F159" i="75"/>
  <c r="F44" i="75" s="1"/>
  <c r="E159" i="75"/>
  <c r="E44" i="75" s="1"/>
  <c r="L157" i="75"/>
  <c r="L159" i="75" s="1"/>
  <c r="L44" i="75" s="1"/>
  <c r="K157" i="75"/>
  <c r="K159" i="75" s="1"/>
  <c r="K44" i="75" s="1"/>
  <c r="J157" i="75"/>
  <c r="I157" i="75"/>
  <c r="I159" i="75" s="1"/>
  <c r="I44" i="75" s="1"/>
  <c r="H157" i="75"/>
  <c r="H159" i="75" s="1"/>
  <c r="H44" i="75" s="1"/>
  <c r="G157" i="75"/>
  <c r="G159" i="75" s="1"/>
  <c r="G44" i="75" s="1"/>
  <c r="F157" i="75"/>
  <c r="E157" i="75"/>
  <c r="D157" i="75"/>
  <c r="D159" i="75" s="1"/>
  <c r="D44" i="75" s="1"/>
  <c r="C157" i="75"/>
  <c r="C159" i="75" s="1"/>
  <c r="C44" i="75" s="1"/>
  <c r="B156" i="75"/>
  <c r="B155" i="75"/>
  <c r="B154" i="75"/>
  <c r="B153" i="75"/>
  <c r="B152" i="75"/>
  <c r="B151" i="75"/>
  <c r="B150" i="75"/>
  <c r="B149" i="75"/>
  <c r="B148" i="75"/>
  <c r="B147" i="75"/>
  <c r="B146" i="75"/>
  <c r="B145" i="75"/>
  <c r="B144" i="75"/>
  <c r="L139" i="75"/>
  <c r="K139" i="75"/>
  <c r="J139" i="75"/>
  <c r="I139" i="75"/>
  <c r="I64" i="75" s="1"/>
  <c r="H139" i="75"/>
  <c r="H64" i="75" s="1"/>
  <c r="G139" i="75"/>
  <c r="F139" i="75"/>
  <c r="E139" i="75"/>
  <c r="D139" i="75"/>
  <c r="C139" i="75"/>
  <c r="B139" i="75" s="1"/>
  <c r="B138" i="75"/>
  <c r="B137" i="75"/>
  <c r="B136" i="75"/>
  <c r="B135" i="75"/>
  <c r="B134" i="75"/>
  <c r="B133" i="75"/>
  <c r="B132" i="75"/>
  <c r="B131" i="75"/>
  <c r="B130" i="75"/>
  <c r="B129" i="75"/>
  <c r="B128" i="75"/>
  <c r="B127" i="75"/>
  <c r="B126" i="75"/>
  <c r="B125" i="75"/>
  <c r="L122" i="75"/>
  <c r="K122" i="75"/>
  <c r="J122" i="75"/>
  <c r="J51" i="75" s="1"/>
  <c r="I122" i="75"/>
  <c r="I51" i="75" s="1"/>
  <c r="H122" i="75"/>
  <c r="G122" i="75"/>
  <c r="F122" i="75"/>
  <c r="E122" i="75"/>
  <c r="D122" i="75"/>
  <c r="C122" i="75"/>
  <c r="B121" i="75"/>
  <c r="B120" i="75"/>
  <c r="B119" i="75"/>
  <c r="B118" i="75"/>
  <c r="B117" i="75"/>
  <c r="B116" i="75"/>
  <c r="B115" i="75"/>
  <c r="B114" i="75"/>
  <c r="L111" i="75"/>
  <c r="L42" i="75" s="1"/>
  <c r="K111" i="75"/>
  <c r="J111" i="75"/>
  <c r="J42" i="75" s="1"/>
  <c r="I111" i="75"/>
  <c r="H111" i="75"/>
  <c r="H42" i="75" s="1"/>
  <c r="G111" i="75"/>
  <c r="F111" i="75"/>
  <c r="F42" i="75" s="1"/>
  <c r="E111" i="75"/>
  <c r="E42" i="75" s="1"/>
  <c r="D111" i="75"/>
  <c r="D42" i="75" s="1"/>
  <c r="C111" i="75"/>
  <c r="B110" i="75"/>
  <c r="B109" i="75"/>
  <c r="B108" i="75"/>
  <c r="B107" i="75"/>
  <c r="B106" i="75"/>
  <c r="B105" i="75"/>
  <c r="B104" i="75"/>
  <c r="B103" i="75"/>
  <c r="B102" i="75"/>
  <c r="B101" i="75"/>
  <c r="B100" i="75"/>
  <c r="B99" i="75"/>
  <c r="B98" i="75"/>
  <c r="B97" i="75"/>
  <c r="B96" i="75"/>
  <c r="B95" i="75"/>
  <c r="B94" i="75"/>
  <c r="B93" i="75"/>
  <c r="B92" i="75"/>
  <c r="B91" i="75"/>
  <c r="B90" i="75"/>
  <c r="B89" i="75"/>
  <c r="B88" i="75"/>
  <c r="B87" i="75"/>
  <c r="B86" i="75"/>
  <c r="B85" i="75"/>
  <c r="B84" i="75"/>
  <c r="B83" i="75"/>
  <c r="B82" i="75"/>
  <c r="B81" i="75"/>
  <c r="B80" i="75"/>
  <c r="L77" i="75"/>
  <c r="L41" i="75" s="1"/>
  <c r="K77" i="75"/>
  <c r="K41" i="75" s="1"/>
  <c r="J77" i="75"/>
  <c r="I77" i="75"/>
  <c r="I41" i="75" s="1"/>
  <c r="I49" i="75" s="1"/>
  <c r="H77" i="75"/>
  <c r="H41" i="75" s="1"/>
  <c r="G77" i="75"/>
  <c r="G41" i="75" s="1"/>
  <c r="F77" i="75"/>
  <c r="F41" i="75" s="1"/>
  <c r="E77" i="75"/>
  <c r="E41" i="75" s="1"/>
  <c r="D77" i="75"/>
  <c r="D41" i="75" s="1"/>
  <c r="C77" i="75"/>
  <c r="C41" i="75" s="1"/>
  <c r="B76" i="75"/>
  <c r="B75" i="75"/>
  <c r="B72" i="75"/>
  <c r="B71" i="75"/>
  <c r="L70" i="75"/>
  <c r="K70" i="75"/>
  <c r="J70" i="75"/>
  <c r="I70" i="75"/>
  <c r="H70" i="75"/>
  <c r="G70" i="75"/>
  <c r="F70" i="75"/>
  <c r="E70" i="75"/>
  <c r="D70" i="75"/>
  <c r="C70" i="75"/>
  <c r="B69" i="75"/>
  <c r="B68" i="75"/>
  <c r="L64" i="75"/>
  <c r="K64" i="75"/>
  <c r="J64" i="75"/>
  <c r="G64" i="75"/>
  <c r="F64" i="75"/>
  <c r="E64" i="75"/>
  <c r="D64" i="75"/>
  <c r="C64" i="75"/>
  <c r="B57" i="75"/>
  <c r="B55" i="75"/>
  <c r="L51" i="75"/>
  <c r="K51" i="75"/>
  <c r="H51" i="75"/>
  <c r="G51" i="75"/>
  <c r="F51" i="75"/>
  <c r="E51" i="75"/>
  <c r="D51" i="75"/>
  <c r="C51" i="75"/>
  <c r="B51" i="75" s="1"/>
  <c r="B48" i="75"/>
  <c r="L47" i="75"/>
  <c r="K47" i="75"/>
  <c r="J47" i="75"/>
  <c r="I47" i="75"/>
  <c r="H47" i="75"/>
  <c r="G47" i="75"/>
  <c r="F47" i="75"/>
  <c r="E47" i="75"/>
  <c r="B47" i="75" s="1"/>
  <c r="D47" i="75"/>
  <c r="C47" i="75"/>
  <c r="B46" i="75"/>
  <c r="B45" i="75"/>
  <c r="J44" i="75"/>
  <c r="B43" i="75"/>
  <c r="K42" i="75"/>
  <c r="I42" i="75"/>
  <c r="G42" i="75"/>
  <c r="C42" i="75"/>
  <c r="J41" i="75"/>
  <c r="B36" i="75"/>
  <c r="B35" i="75"/>
  <c r="L33" i="75"/>
  <c r="K33" i="75"/>
  <c r="J33" i="75"/>
  <c r="I33" i="75"/>
  <c r="H33" i="75"/>
  <c r="G33" i="75"/>
  <c r="F33" i="75"/>
  <c r="E33" i="75"/>
  <c r="B33" i="75" s="1"/>
  <c r="D33" i="75"/>
  <c r="C33" i="75"/>
  <c r="B32" i="75"/>
  <c r="B31" i="75"/>
  <c r="B30" i="75"/>
  <c r="B29" i="75"/>
  <c r="B28" i="75"/>
  <c r="B27" i="75"/>
  <c r="L25" i="75"/>
  <c r="K25" i="75"/>
  <c r="J25" i="75"/>
  <c r="I25" i="75"/>
  <c r="H25" i="75"/>
  <c r="G25" i="75"/>
  <c r="F25" i="75"/>
  <c r="E25" i="75"/>
  <c r="D25" i="75"/>
  <c r="C25" i="75"/>
  <c r="B25" i="75" s="1"/>
  <c r="B24" i="75"/>
  <c r="B23" i="75"/>
  <c r="B22" i="75"/>
  <c r="B21" i="75"/>
  <c r="B20" i="75"/>
  <c r="B19" i="75"/>
  <c r="L17" i="75"/>
  <c r="K17" i="75"/>
  <c r="J17" i="75"/>
  <c r="I17" i="75"/>
  <c r="H17" i="75"/>
  <c r="G17" i="75"/>
  <c r="F17" i="75"/>
  <c r="E17" i="75"/>
  <c r="D17" i="75"/>
  <c r="C17" i="75"/>
  <c r="B17" i="75" s="1"/>
  <c r="B16" i="75"/>
  <c r="B15" i="75"/>
  <c r="B14" i="75"/>
  <c r="B13" i="75"/>
  <c r="B12" i="75"/>
  <c r="B11" i="75"/>
  <c r="B10" i="75"/>
  <c r="B9" i="75"/>
  <c r="B8" i="75"/>
  <c r="B7" i="75"/>
  <c r="B6" i="75"/>
  <c r="B5" i="75"/>
  <c r="B111" i="75" l="1"/>
  <c r="B42" i="75"/>
  <c r="L49" i="75"/>
  <c r="L53" i="75" s="1"/>
  <c r="L59" i="75" s="1"/>
  <c r="D49" i="75"/>
  <c r="D53" i="75" s="1"/>
  <c r="D59" i="75" s="1"/>
  <c r="D61" i="75" s="1"/>
  <c r="E49" i="75"/>
  <c r="E53" i="75" s="1"/>
  <c r="E59" i="75" s="1"/>
  <c r="K49" i="75"/>
  <c r="K53" i="75" s="1"/>
  <c r="K59" i="75" s="1"/>
  <c r="K66" i="75" s="1"/>
  <c r="J49" i="75"/>
  <c r="J53" i="75" s="1"/>
  <c r="J59" i="75" s="1"/>
  <c r="J61" i="75" s="1"/>
  <c r="B77" i="75"/>
  <c r="B41" i="75"/>
  <c r="B70" i="75"/>
  <c r="L61" i="75"/>
  <c r="F49" i="75"/>
  <c r="F53" i="75" s="1"/>
  <c r="F59" i="75" s="1"/>
  <c r="B64" i="75"/>
  <c r="B44" i="75"/>
  <c r="G49" i="75"/>
  <c r="G53" i="75" s="1"/>
  <c r="G59" i="75" s="1"/>
  <c r="H49" i="75"/>
  <c r="H53" i="75" s="1"/>
  <c r="H59" i="75" s="1"/>
  <c r="I53" i="75"/>
  <c r="I59" i="75" s="1"/>
  <c r="B122" i="75"/>
  <c r="C49" i="75"/>
  <c r="B157" i="75"/>
  <c r="B159" i="75" s="1"/>
  <c r="L66" i="75" l="1"/>
  <c r="D66" i="75"/>
  <c r="J66" i="75"/>
  <c r="E61" i="75"/>
  <c r="E66" i="75"/>
  <c r="K61" i="75"/>
  <c r="C53" i="75"/>
  <c r="B49" i="75"/>
  <c r="F66" i="75"/>
  <c r="F61" i="75"/>
  <c r="H66" i="75"/>
  <c r="H61" i="75"/>
  <c r="G66" i="75"/>
  <c r="G61" i="75"/>
  <c r="I66" i="75"/>
  <c r="I61" i="75"/>
  <c r="B53" i="75" l="1"/>
  <c r="C59" i="75"/>
  <c r="B59" i="75" l="1"/>
  <c r="C66" i="75"/>
  <c r="B66" i="75" s="1"/>
  <c r="C61" i="75"/>
  <c r="B61" i="75" l="1"/>
  <c r="D36" i="96" l="1"/>
  <c r="D35" i="96"/>
  <c r="D34" i="96"/>
  <c r="D33" i="96"/>
  <c r="D32" i="96"/>
  <c r="D31" i="96"/>
  <c r="D30" i="96"/>
  <c r="D29" i="96"/>
  <c r="D28" i="96"/>
  <c r="D27" i="96"/>
  <c r="D26" i="96"/>
  <c r="D25" i="96"/>
  <c r="D24" i="96"/>
  <c r="D23" i="96"/>
  <c r="D22" i="96"/>
  <c r="D21" i="96"/>
  <c r="D20" i="96"/>
  <c r="D19" i="96"/>
  <c r="D18" i="96"/>
  <c r="D17" i="96"/>
  <c r="D16" i="96"/>
  <c r="D15" i="96"/>
  <c r="D14" i="96"/>
  <c r="D13" i="96"/>
  <c r="D12" i="96"/>
  <c r="D11" i="96"/>
  <c r="D10" i="96"/>
  <c r="D9" i="96"/>
  <c r="D8" i="96"/>
  <c r="D7" i="96"/>
  <c r="D6" i="96"/>
  <c r="D5" i="96"/>
  <c r="D4" i="96"/>
  <c r="D39" i="57"/>
  <c r="D87" i="58" l="1"/>
  <c r="D57" i="12" l="1"/>
  <c r="D44" i="57" l="1"/>
  <c r="D18" i="12" l="1"/>
  <c r="D17" i="12"/>
  <c r="D21" i="57"/>
  <c r="D20" i="57"/>
  <c r="D47" i="12"/>
  <c r="D23" i="57"/>
  <c r="D88" i="57"/>
  <c r="D90" i="57"/>
  <c r="D38" i="57"/>
  <c r="D11" i="57"/>
  <c r="D10" i="57"/>
  <c r="D9" i="57"/>
  <c r="D116" i="57"/>
  <c r="D115" i="57"/>
  <c r="D114" i="57"/>
  <c r="D113" i="57"/>
  <c r="D112" i="57"/>
  <c r="D111" i="57"/>
  <c r="D110" i="57"/>
  <c r="D109" i="57"/>
  <c r="D108" i="57"/>
  <c r="D107" i="57"/>
  <c r="D106" i="57"/>
  <c r="D105" i="57"/>
  <c r="D104" i="57"/>
  <c r="D103" i="57"/>
  <c r="D102" i="57"/>
  <c r="D101" i="57"/>
  <c r="D100" i="57"/>
  <c r="D99" i="57"/>
  <c r="D98" i="57"/>
  <c r="D97" i="57"/>
  <c r="D96" i="57"/>
  <c r="D95" i="57"/>
  <c r="D94" i="57"/>
  <c r="D93" i="57"/>
  <c r="D92" i="57"/>
  <c r="D91" i="57"/>
  <c r="D89" i="57"/>
  <c r="D87" i="57"/>
  <c r="D86" i="57"/>
  <c r="D85" i="57"/>
  <c r="D84" i="57"/>
  <c r="D83" i="57"/>
  <c r="D82" i="57"/>
  <c r="D81" i="57"/>
  <c r="D80" i="57"/>
  <c r="D79" i="57"/>
  <c r="D78" i="57"/>
  <c r="D77" i="57"/>
  <c r="D76" i="57"/>
  <c r="D75" i="57"/>
  <c r="D74" i="57"/>
  <c r="D73" i="57"/>
  <c r="D72" i="57"/>
  <c r="D71" i="57"/>
  <c r="D70" i="57"/>
  <c r="D69" i="57"/>
  <c r="D68" i="57"/>
  <c r="D67" i="57"/>
  <c r="D66" i="57"/>
  <c r="D62" i="57"/>
  <c r="D61" i="57"/>
  <c r="D60" i="57"/>
  <c r="D59" i="57"/>
  <c r="D58" i="57"/>
  <c r="D57" i="57"/>
  <c r="D56" i="57"/>
  <c r="D55" i="57"/>
  <c r="D54" i="57"/>
  <c r="D53" i="57"/>
  <c r="D52" i="57"/>
  <c r="D51" i="57"/>
  <c r="D50" i="57"/>
  <c r="D49" i="57"/>
  <c r="D48" i="57"/>
  <c r="D47" i="57"/>
  <c r="D46" i="57"/>
  <c r="D45" i="57"/>
  <c r="D43" i="57"/>
  <c r="D42" i="57"/>
  <c r="D41" i="57"/>
  <c r="D40" i="57"/>
  <c r="D19" i="57"/>
  <c r="D65" i="57"/>
  <c r="D37" i="57"/>
  <c r="D12" i="57"/>
  <c r="D36" i="57"/>
  <c r="D35" i="57"/>
  <c r="D26" i="57"/>
  <c r="D34" i="57"/>
  <c r="D18" i="57"/>
  <c r="D17" i="57"/>
  <c r="D16" i="57"/>
  <c r="D33" i="57"/>
  <c r="D32" i="57"/>
  <c r="D31" i="57"/>
  <c r="D30" i="57"/>
  <c r="D24" i="57"/>
  <c r="D25" i="57"/>
  <c r="D29" i="57"/>
  <c r="D28" i="57"/>
  <c r="D27" i="57"/>
  <c r="D22" i="57"/>
  <c r="D63" i="57"/>
  <c r="D13" i="57"/>
  <c r="D15" i="57"/>
  <c r="D14" i="57"/>
  <c r="D8" i="57"/>
  <c r="D6" i="57"/>
  <c r="D5" i="57"/>
  <c r="D4" i="57"/>
  <c r="D58" i="12"/>
  <c r="D56" i="12"/>
  <c r="D55" i="12"/>
  <c r="D54" i="12"/>
  <c r="D53" i="12"/>
  <c r="D52" i="12"/>
  <c r="D51" i="12"/>
  <c r="D50" i="12"/>
  <c r="D49" i="12"/>
  <c r="D48" i="12"/>
  <c r="D46" i="12"/>
  <c r="D45" i="12"/>
  <c r="D44" i="12"/>
  <c r="D43" i="12"/>
  <c r="D42" i="12"/>
  <c r="D41" i="12"/>
  <c r="D40" i="12"/>
  <c r="D39" i="12"/>
  <c r="D38" i="12"/>
  <c r="D37" i="12"/>
  <c r="D36" i="12"/>
  <c r="D35" i="12"/>
  <c r="D34" i="12"/>
  <c r="D33" i="12"/>
  <c r="D32" i="12"/>
  <c r="D30" i="12"/>
  <c r="D29" i="12"/>
  <c r="D28" i="12"/>
  <c r="D31" i="12"/>
  <c r="D27" i="12"/>
  <c r="D26" i="12"/>
  <c r="D25" i="12"/>
  <c r="D24" i="12"/>
  <c r="D23" i="12"/>
  <c r="D22" i="12"/>
  <c r="D21" i="12"/>
  <c r="D20" i="12"/>
  <c r="D15" i="12"/>
  <c r="D14" i="12"/>
  <c r="D13" i="12"/>
  <c r="D12" i="12"/>
  <c r="D11" i="12"/>
  <c r="D10" i="12"/>
  <c r="D9" i="12"/>
  <c r="D8" i="12"/>
  <c r="D7" i="12"/>
  <c r="D6" i="12"/>
  <c r="D5" i="12"/>
  <c r="D4" i="12"/>
  <c r="D88" i="58"/>
  <c r="D86" i="58"/>
  <c r="D81" i="58"/>
  <c r="D80" i="58"/>
  <c r="D85" i="58"/>
  <c r="D84" i="58"/>
  <c r="D83" i="58"/>
  <c r="D82" i="58"/>
  <c r="D79" i="58"/>
  <c r="D78" i="58"/>
  <c r="D77" i="58"/>
  <c r="D76" i="58"/>
  <c r="D75" i="58"/>
  <c r="D74" i="58"/>
  <c r="D73" i="58"/>
  <c r="D72" i="58"/>
  <c r="D71" i="58"/>
  <c r="D70" i="58"/>
  <c r="D68" i="58"/>
  <c r="D69" i="58"/>
  <c r="D67" i="58"/>
  <c r="D66" i="58"/>
  <c r="D65" i="58"/>
  <c r="D63" i="58"/>
  <c r="D64" i="58"/>
  <c r="D62" i="58"/>
  <c r="D61" i="58"/>
  <c r="D60" i="58"/>
  <c r="D57" i="58"/>
  <c r="D59" i="58"/>
  <c r="D58" i="58"/>
  <c r="D56" i="58"/>
  <c r="D55" i="58"/>
  <c r="D54" i="58"/>
  <c r="D53" i="58"/>
  <c r="D52" i="58"/>
  <c r="D51" i="58"/>
  <c r="D50" i="58"/>
  <c r="D49" i="58"/>
  <c r="D48" i="58"/>
  <c r="D47" i="58"/>
  <c r="D46" i="58"/>
  <c r="D45" i="58"/>
  <c r="D44" i="58"/>
  <c r="D43" i="58"/>
  <c r="D42" i="58"/>
  <c r="D41" i="58"/>
  <c r="D40" i="58"/>
  <c r="D39" i="58"/>
  <c r="D38" i="58"/>
  <c r="D37" i="58"/>
  <c r="D36" i="58"/>
  <c r="D35" i="58"/>
  <c r="D34" i="58"/>
  <c r="D33" i="58"/>
  <c r="D32" i="58"/>
  <c r="D31" i="58"/>
  <c r="D30" i="58"/>
  <c r="D29" i="58"/>
  <c r="D28" i="58"/>
  <c r="D27" i="58"/>
  <c r="D26" i="58"/>
  <c r="D25" i="58"/>
  <c r="D24" i="58"/>
  <c r="D23" i="58"/>
  <c r="D22" i="58"/>
  <c r="D21" i="58"/>
  <c r="D20" i="58"/>
  <c r="D19" i="58"/>
  <c r="D18" i="58"/>
  <c r="D17" i="58"/>
  <c r="D16" i="58"/>
  <c r="D15" i="58"/>
  <c r="D14" i="58"/>
  <c r="D13" i="58"/>
  <c r="D12" i="58"/>
  <c r="D11" i="58"/>
  <c r="D10" i="58"/>
  <c r="D9" i="58"/>
  <c r="D8" i="58"/>
  <c r="D7" i="58"/>
  <c r="D6" i="58"/>
  <c r="D5" i="58"/>
  <c r="D4"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tc={EF9C6687-2928-4F58-966D-467A814F0A6C}</author>
  </authors>
  <commentList>
    <comment ref="D4" authorId="0" shapeId="0" xr:uid="{EF9C6687-2928-4F58-966D-467A814F0A6C}">
      <text>
        <t>[Threaded comment]
Your version of Excel allows you to read this threaded comment; however, any edits to it will get removed if the file is opened in a newer version of Excel. Learn more: https://go.microsoft.com/fwlink/?linkid=870924
Comment:
    We need to review the posting language
Reply:
    Tamika to review with Monica when she gets back</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tc={9E6F5883-97CF-44FD-BFF3-B1D86E51B63B}</author>
  </authors>
  <commentList>
    <comment ref="H7" authorId="0" shapeId="0" xr:uid="{9E6F5883-97CF-44FD-BFF3-B1D86E51B63B}">
      <text>
        <t>[Threaded comment]
Your version of Excel allows you to read this threaded comment; however, any edits to it will get removed if the file is opened in a newer version of Excel. Learn more: https://go.microsoft.com/fwlink/?linkid=870924
Comment:
    Change member to Grady Health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tc={0ACC927C-8B89-463A-AE2B-62EF4C49F86D}</author>
  </authors>
  <commentList>
    <comment ref="F34" authorId="0" shapeId="0" xr:uid="{0ACC927C-8B89-463A-AE2B-62EF4C49F86D}">
      <text>
        <t>[Threaded comment]
Your version of Excel allows you to read this threaded comment; however, any edits to it will get removed if the file is opened in a newer version of Excel. Learn more: https://go.microsoft.com/fwlink/?linkid=870924
Comment:
    Will dietitians remain on Grady payroll?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tc={97035D9E-6A70-4AC7-9709-F20CBB3551AF}</author>
  </authors>
  <commentList>
    <comment ref="B23" authorId="0" shapeId="0" xr:uid="{97035D9E-6A70-4AC7-9709-F20CBB3551AF}">
      <text>
        <t>[Threaded comment]
Your version of Excel allows you to read this threaded comment; however, any edits to it will get removed if the file is opened in a newer version of Excel. Learn more: https://go.microsoft.com/fwlink/?linkid=870924
Comment:
    This is Grady’s oncology unit</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Vizient</author>
  </authors>
  <commentList>
    <comment ref="B5" authorId="0" shapeId="0" xr:uid="{118064DB-DFD6-4274-80C4-EE2C5AACA2C1}">
      <text>
        <r>
          <rPr>
            <b/>
            <sz val="9"/>
            <color indexed="81"/>
            <rFont val="Tahoma"/>
            <family val="2"/>
          </rPr>
          <t>Vizient:</t>
        </r>
        <r>
          <rPr>
            <sz val="9"/>
            <color indexed="81"/>
            <rFont val="Tahoma"/>
            <family val="2"/>
          </rPr>
          <t xml:space="preserve">
Default Entries in area and minimum level of service. 
</t>
        </r>
        <r>
          <rPr>
            <b/>
            <sz val="9"/>
            <color indexed="81"/>
            <rFont val="Tahoma"/>
            <family val="2"/>
          </rPr>
          <t>Please review Col A and B and change as per each facility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Vizient</author>
  </authors>
  <commentList>
    <comment ref="B3" authorId="0" shapeId="0" xr:uid="{8A176073-CE3E-496E-AAE5-6230831DE696}">
      <text>
        <r>
          <rPr>
            <b/>
            <sz val="9"/>
            <color indexed="81"/>
            <rFont val="Tahoma"/>
            <family val="2"/>
          </rPr>
          <t>Vizient:</t>
        </r>
        <r>
          <rPr>
            <sz val="9"/>
            <color indexed="81"/>
            <rFont val="Tahoma"/>
            <family val="2"/>
          </rPr>
          <t xml:space="preserve">
To be customized by consultant based on current contract/input from facility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Vizient</author>
  </authors>
  <commentList>
    <comment ref="B6" authorId="0" shapeId="0" xr:uid="{C030EA1E-DA74-4408-ADF7-5EBE334853C0}">
      <text>
        <r>
          <rPr>
            <b/>
            <sz val="9"/>
            <color indexed="81"/>
            <rFont val="Tahoma"/>
            <family val="2"/>
          </rPr>
          <t xml:space="preserve">Vizient:
</t>
        </r>
        <r>
          <rPr>
            <sz val="9"/>
            <color indexed="81"/>
            <rFont val="Tahoma"/>
            <family val="2"/>
          </rPr>
          <t>A default listing is included
Please add departments, as required and add details/notes, if needed</t>
        </r>
        <r>
          <rPr>
            <b/>
            <sz val="9"/>
            <color indexed="81"/>
            <rFont val="Tahoma"/>
            <family val="2"/>
          </rPr>
          <t xml:space="preserve">
</t>
        </r>
      </text>
    </comment>
    <comment ref="H6" authorId="0" shapeId="0" xr:uid="{24FD85D9-F414-4EF9-BD75-4930BFC9ECF5}">
      <text>
        <r>
          <rPr>
            <b/>
            <sz val="9"/>
            <color indexed="81"/>
            <rFont val="Tahoma"/>
            <family val="2"/>
          </rPr>
          <t xml:space="preserve">Vizient:
</t>
        </r>
        <r>
          <rPr>
            <sz val="9"/>
            <color indexed="81"/>
            <rFont val="Tahoma"/>
            <family val="2"/>
          </rPr>
          <t>A default listing is included
Please add departments, as required and add details/notes, if needed</t>
        </r>
        <r>
          <rPr>
            <b/>
            <sz val="9"/>
            <color indexed="81"/>
            <rFont val="Tahoma"/>
            <family val="2"/>
          </rPr>
          <t xml:space="preserve">
</t>
        </r>
      </text>
    </comment>
    <comment ref="N6" authorId="0" shapeId="0" xr:uid="{5966450E-39F9-4608-AEA3-EB6743E66482}">
      <text>
        <r>
          <rPr>
            <b/>
            <sz val="9"/>
            <color indexed="81"/>
            <rFont val="Tahoma"/>
            <family val="2"/>
          </rPr>
          <t xml:space="preserve">Vizient:
</t>
        </r>
        <r>
          <rPr>
            <sz val="9"/>
            <color indexed="81"/>
            <rFont val="Tahoma"/>
            <family val="2"/>
          </rPr>
          <t>A default listing is included
Please add departments, as required and add details/notes, if needed</t>
        </r>
        <r>
          <rPr>
            <b/>
            <sz val="9"/>
            <color indexed="81"/>
            <rFont val="Tahoma"/>
            <family val="2"/>
          </rPr>
          <t xml:space="preserve">
</t>
        </r>
      </text>
    </comment>
    <comment ref="T6" authorId="0" shapeId="0" xr:uid="{A527C296-44CB-4DB5-908E-F7FCF5CFFF62}">
      <text>
        <r>
          <rPr>
            <b/>
            <sz val="9"/>
            <color indexed="81"/>
            <rFont val="Tahoma"/>
            <family val="2"/>
          </rPr>
          <t xml:space="preserve">Vizient:
</t>
        </r>
        <r>
          <rPr>
            <sz val="9"/>
            <color indexed="81"/>
            <rFont val="Tahoma"/>
            <family val="2"/>
          </rPr>
          <t>A default listing is included
Please add departments, as required and add details/notes, if needed</t>
        </r>
        <r>
          <rPr>
            <b/>
            <sz val="9"/>
            <color indexed="81"/>
            <rFont val="Tahoma"/>
            <family val="2"/>
          </rPr>
          <t xml:space="preserve">
</t>
        </r>
      </text>
    </comment>
    <comment ref="Z6" authorId="0" shapeId="0" xr:uid="{E3D83A61-2602-425C-94AD-F77E9E0C73DD}">
      <text>
        <r>
          <rPr>
            <b/>
            <sz val="9"/>
            <color indexed="81"/>
            <rFont val="Tahoma"/>
            <family val="2"/>
          </rPr>
          <t xml:space="preserve">Vizient:
</t>
        </r>
        <r>
          <rPr>
            <sz val="9"/>
            <color indexed="81"/>
            <rFont val="Tahoma"/>
            <family val="2"/>
          </rPr>
          <t>A default listing is included
Please add departments, as required and add details/notes, if needed</t>
        </r>
        <r>
          <rPr>
            <b/>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<sst xmlns="http://schemas.openxmlformats.org/spreadsheetml/2006/main" count="8296" uniqueCount="2279">
  <si>
    <t xml:space="preserve">Consultants Enter you name and email address </t>
  </si>
  <si>
    <t>below and then change the font color to white.</t>
  </si>
  <si>
    <t>Denise LeBlanc</t>
  </si>
  <si>
    <t>denise.leblanc@vizientinc.com</t>
  </si>
  <si>
    <t>Grady Health System</t>
  </si>
  <si>
    <t xml:space="preserve"> Request For Information: 
Food and Nutrition Services</t>
  </si>
  <si>
    <t>Date of Issue:</t>
  </si>
  <si>
    <t>Deadlines for Inquires:</t>
  </si>
  <si>
    <t xml:space="preserve">Date &amp; Time Proposals Due: </t>
  </si>
  <si>
    <t>EXECUTIVE SUMMARY</t>
  </si>
  <si>
    <t>Grady Health System (GHS) is one of the largest safety net health systems in the nation. Grady consists of the 953-bed Grady Memorial Hospital, six neighborhood health centers, Crestview Health &amp; Rehabilitation Center, and Children's Healthcare of Atlanta at Hughes Spalding, which is operated as a Children's affiliate.
With its nationally acclaimed emergency services, Grady is Atlanta’s premier Level 1 trauma center – the metro area’s only nationally verified Level 1 center. Grady EMS serves as the 911 ambulance provider for the city of Atlanta, South Fulton County communities, and numerous counties across Georgia. It also operates the state’s first Mobile Stroke Unit, taking cutting-edge pre-hospital care directly to patients. Grady’s American Burn Association/American College of Surgeons verified Burn Center is one of only two in the state. And the Marcus Stroke and Neuroscience Center is a Joint Commission designated Advanced Comprehensive Stroke Center.
Other key services/distinctions include Grady’s Regional Perinatal Center with its Neonatal Intensive Care Unit, Georgia’s first Cancer Center for Excellence, The Avon Comprehensive Breast Center, the Georgia Comprehensive Sickle Cell Center, and the Ponce de Leon Center - one of the top HIV/AIDS outpatient clinics in the country. Grady is one of an elite group of hospitals to earn the Baby-Friendly USA international recognition as a Baby-Friendly Designated birth facility. Grady has earned the prestigious Stage 7 on the HIMSS Analytics Electronic Medical Record Adoption Model - Georgia’s first adult acute care hospital to earn the highest rating for improving patient care and safety through health information technology.</t>
  </si>
  <si>
    <t>We are seeking a partner to assist in leveraging volume, spend, and distinguishment for cost savings while improving service processes across the system facilities in scope. Within the inventory in scope for this RFI, there are specifications included towards service requirements.</t>
  </si>
  <si>
    <t>Competitive Negotiation</t>
  </si>
  <si>
    <t>Best and Final Offer</t>
  </si>
  <si>
    <t>Award of Contract</t>
  </si>
  <si>
    <t>RFI Terms</t>
  </si>
  <si>
    <t>Statement of Confidentiality</t>
  </si>
  <si>
    <t>No Liability for RFI Costs Incurred by Suppliers</t>
  </si>
  <si>
    <t>Replacement of Contract by Contract Award</t>
  </si>
  <si>
    <t>Right to Accept/Reject Proposals and Award Based on Best Interest</t>
  </si>
  <si>
    <t>NOTICE OF SOLICITATION</t>
  </si>
  <si>
    <t>Project Timeline</t>
  </si>
  <si>
    <t>FNS, RFI</t>
  </si>
  <si>
    <t>Phase I</t>
  </si>
  <si>
    <t>Task Name</t>
  </si>
  <si>
    <t>Duration</t>
  </si>
  <si>
    <t>Start *</t>
  </si>
  <si>
    <t>Finish *</t>
  </si>
  <si>
    <t>Resource Names</t>
  </si>
  <si>
    <t>Status</t>
  </si>
  <si>
    <t xml:space="preserve">Information Gathering and Data Validation </t>
  </si>
  <si>
    <t xml:space="preserve">RFI template sent to Member. Member completes the missing data points in RFI document (facility data), all other informational tabs in RFI, and reviews and customizes RFI requirements and submits to Vizient. </t>
  </si>
  <si>
    <t>2 wks</t>
  </si>
  <si>
    <t>Member collects requested financial documentation for agreed upon baseline period submitted to Vizient.  1 - Operating statements for services in scope;  2- GL for services in scope;  3 - Incumbent invoices for services in scope</t>
  </si>
  <si>
    <t>1 week</t>
  </si>
  <si>
    <t xml:space="preserve">Vizient to review all submitted data and incorporate into RFI. Develop baseline. </t>
  </si>
  <si>
    <t>3 wks</t>
  </si>
  <si>
    <t xml:space="preserve">Vizient to send final draft of RFI to committee. Member to approve. </t>
  </si>
  <si>
    <t xml:space="preserve">Vizient to submit baseline to Member for approval. </t>
  </si>
  <si>
    <t>2 week</t>
  </si>
  <si>
    <t>Phase II - Begins after Phase I is complete</t>
  </si>
  <si>
    <t>Send out RFI to selected vendors</t>
  </si>
  <si>
    <t>Release RFI and schedule vendor site visits</t>
  </si>
  <si>
    <t>2 day</t>
  </si>
  <si>
    <t>Site Visits</t>
  </si>
  <si>
    <t>Receipt and review of vendor site visit questions</t>
  </si>
  <si>
    <t>4 days</t>
  </si>
  <si>
    <t>Response to vendor questions</t>
  </si>
  <si>
    <t>5 days</t>
  </si>
  <si>
    <t>Vendor RFI responses due to Vizient</t>
  </si>
  <si>
    <t>Vizient analysis of RFI responses</t>
  </si>
  <si>
    <t>4 wks</t>
  </si>
  <si>
    <t>Review of analysis with Member</t>
  </si>
  <si>
    <t>3 days</t>
  </si>
  <si>
    <t>Supplier Presentations</t>
  </si>
  <si>
    <t>1 day</t>
  </si>
  <si>
    <t>Vendor presentations</t>
  </si>
  <si>
    <t>BAFO from selected Vendor(s)</t>
  </si>
  <si>
    <t>BAFO analysis</t>
  </si>
  <si>
    <t>Review BAFO with Member</t>
  </si>
  <si>
    <t>2 days</t>
  </si>
  <si>
    <t>Vendor selection</t>
  </si>
  <si>
    <t>Existing supplier notification</t>
  </si>
  <si>
    <t>Supplier notification</t>
  </si>
  <si>
    <t>Prepare Letter of Intent</t>
  </si>
  <si>
    <t>Contract Negotiations</t>
  </si>
  <si>
    <t>Develop contract document and KPI's</t>
  </si>
  <si>
    <t>Member legal review of contract templates</t>
  </si>
  <si>
    <t>6 days</t>
  </si>
  <si>
    <t>Member / Vendor contract negotiation</t>
  </si>
  <si>
    <t>45 days</t>
  </si>
  <si>
    <t>Member legal review of final contract</t>
  </si>
  <si>
    <t>Vendor transition</t>
  </si>
  <si>
    <t>TBD</t>
  </si>
  <si>
    <t>Allow 90 days to execute successful transition to a new system Supplier</t>
  </si>
  <si>
    <t>* Each Task Start / Finish Date is contingent upon the prior Task being completed.</t>
  </si>
  <si>
    <t>Facilities In Scope</t>
  </si>
  <si>
    <t>#</t>
  </si>
  <si>
    <t>Name</t>
  </si>
  <si>
    <t>Vizient MID</t>
  </si>
  <si>
    <t>Address</t>
  </si>
  <si>
    <t>City</t>
  </si>
  <si>
    <t>ST</t>
  </si>
  <si>
    <t>Zip</t>
  </si>
  <si>
    <t>FNS</t>
  </si>
  <si>
    <t>EVS</t>
  </si>
  <si>
    <t>Sq. Ft</t>
  </si>
  <si>
    <t>Grady Memorial Hospital</t>
  </si>
  <si>
    <t>80 Jesse Hill Jr. Drive SE</t>
  </si>
  <si>
    <t>Atlanta</t>
  </si>
  <si>
    <t>Ga</t>
  </si>
  <si>
    <t>X</t>
  </si>
  <si>
    <t>Crestview Health &amp; Rehabilitation Center (CHRC)</t>
  </si>
  <si>
    <t>2800 Springdale Road, SW</t>
  </si>
  <si>
    <t>Fulton County Behavioral Health Crisis Center</t>
  </si>
  <si>
    <t>2805 Metropolitan Ave</t>
  </si>
  <si>
    <t>Diversion Center</t>
  </si>
  <si>
    <t>272 Peachtree Street</t>
  </si>
  <si>
    <t>SUPPLIER INSTRUCTIONS</t>
  </si>
  <si>
    <t>Purple tabs indicate a response is required from the supplier</t>
  </si>
  <si>
    <t xml:space="preserve">Grey tabs are informational tabs for supplier </t>
  </si>
  <si>
    <t>Vendor Registration</t>
  </si>
  <si>
    <t xml:space="preserve">All vendors are required to complete a Vendor Registration Application through the GHS electronic vendor registration process once awarded a contract and all representatives must register prior to visiting any location or department of the health system. All fees due are the responsibility of the awarded Vendor and their associates.  The registration allows GHS to manage the vendors supplying critical services to the health system, profile of the vendors and all representatives that visit the health system. The electronic Vendor Registration Application can be completed on the GHS website at </t>
  </si>
  <si>
    <t>https://www.gradyhealth.org/suppliers/</t>
  </si>
  <si>
    <t>Qualifications &amp; Expertise</t>
  </si>
  <si>
    <t>GHS requires the successful Offeror to exhibit the highest standards of integrity and work ethics (e.g. confidentiality, diligence and professionalism) and possess specialized experience in providing the proposed service.</t>
  </si>
  <si>
    <t>Within all responses to this RFI the Offeror must provide the following details:</t>
  </si>
  <si>
    <t xml:space="preserve">1.       Provide a brief history of the organization with emphasis on any corporate reorganization that has occurred in the last three (3) years, office locations, and information documenting the company’s financial position (i.e. financial statements, annual reports).   </t>
  </si>
  <si>
    <t>2.       Indicate name and the business address of the entity, or individual that will be the party to the proposed contract and the Offeror’s business telephone number, fax number, and e-mail address.</t>
  </si>
  <si>
    <t xml:space="preserve">3.       Indicate the type of ownership (sole proprietorship, partnership, corporation, joint venture, or limited liability company—list state in which incorporated) and parent company, if any. </t>
  </si>
  <si>
    <t xml:space="preserve">4.       Provide the name, address, and telephone number of the point of contact that will serve as the authorized negotiator(s) for the Offeror.  The authorized negotiator shall have the authority to act on behalf of the Offeror and make binding commitments for the Offeror and any sub-consultants concerning this RFI. </t>
  </si>
  <si>
    <t xml:space="preserve">5.       Please disclose any ownership and/or relationships with Grady Health System and /or the Grady Memorial Hospital Corporation d/b/a Grady Health System.  </t>
  </si>
  <si>
    <t xml:space="preserve">6.       Disclose whether the proposing entity, or any shareholder, member, partner, officer or employee thereof, is presently a party to any pending litigation, or has received notice of any threatened litigation or claim directly or indirectly bearing on Grady Health System or The Fulton-DeKalb Hospital Authority. </t>
  </si>
  <si>
    <t>7.       Disclose the name and title of any of Grady Health System’s and/or The Fulton-DeKalb Hospital Authority board members, officers, administration, employees, contracted employees or independent contractors that are employed by or affiliated with the Offeror’s organization.  This includes but is not limited to the Offeror’s board members, committee members and advisors to the Offeror’s organization, holding company or any owned subsidiary.  This disclosure will apply to anyone affiliated with Grady Health System per its description in Section 1 above.</t>
  </si>
  <si>
    <t>8.       Please provide three (3) references of similar size and scope of implementation. (Tab 31 - Reference Accounts)</t>
  </si>
  <si>
    <t>SPECIFICATIONS / DESCRIPTION</t>
  </si>
  <si>
    <t>All specifications are outlined in tabs 6, 6B, 6C, 6D, 6E, 7, 8, 12, 13, 14</t>
  </si>
  <si>
    <t xml:space="preserve">Dedicated Linen FTEs (productive+non-productive) </t>
  </si>
  <si>
    <t>EVALUATION CRITERIA AND PROCESS</t>
  </si>
  <si>
    <t xml:space="preserve">The selection of the awardee to be engaged by GHS to accomplish the scope of work will be based on the following criteria that are utilized by the Technical Evaluation Team.  The Technical Evaluation Team is comprised of members of the GHS staff.  </t>
  </si>
  <si>
    <t xml:space="preserve">§ 5-A   Technical Proposal/Demonstrating an Understanding of the Services/Products Requested/Technical Modules  Proposals submitted must demonstrate the capability to comply with all requirements and specifications contained in this RFI.  Failure to demonstrate the ability to meet specifications may result in non-consideration.  </t>
  </si>
  <si>
    <r>
      <rPr>
        <b/>
        <sz val="12"/>
        <color theme="1"/>
        <rFont val="Calibri"/>
        <family val="2"/>
        <scheme val="minor"/>
      </rPr>
      <t xml:space="preserve">§ 5-B   Previous Experience on Projects of a Similar Nature/References </t>
    </r>
    <r>
      <rPr>
        <sz val="12"/>
        <color theme="1"/>
        <rFont val="Calibri"/>
        <family val="2"/>
        <scheme val="minor"/>
      </rPr>
      <t xml:space="preserve"> GHS will review and evaluate the information submitted related to the scope of services and similar sized projects your firm has successfully completed in the past.  Particular attention will be paid to the capability, quality, timeliness, cost controls and references.</t>
    </r>
  </si>
  <si>
    <t>§ 5-C   Management Plan/Implementation/On Going Support   GHS will review and evaluate an overview of the proposed project management team and plan. In this overview, please identify the consultants and other key staff who would be assigned to the project and involved in providing goods/services as specified in the RFI. Provide biographical data on these individuals, the roles that each will play, and indicate which senior level staff member(s) will represent your firm at meetings with GHS. It is also requested that you provide biographies of other key members in your firm whom you regard as key to the firm’s governance or to a relationship with GHS.</t>
  </si>
  <si>
    <r>
      <rPr>
        <b/>
        <sz val="12"/>
        <color theme="1"/>
        <rFont val="Calibri"/>
        <family val="2"/>
        <scheme val="minor"/>
      </rPr>
      <t>§ 5-D   Cost Proposal</t>
    </r>
    <r>
      <rPr>
        <sz val="12"/>
        <color theme="1"/>
        <rFont val="Calibri"/>
        <family val="2"/>
        <scheme val="minor"/>
      </rPr>
      <t xml:space="preserve"> GHS will review and evaluate the overall costs in the Proposal to determine if they are: (1) Realistic for the work to be performed; and (2) Consistent with various elements of the Offeror’s scope of services/technical Proposal.</t>
    </r>
  </si>
  <si>
    <t>REPRESENTATIONS AND INSTRUCTIONS</t>
  </si>
  <si>
    <t xml:space="preserve">§ 6-A-1 Response Guidelines    The information required by this RFI is comprehensive and necessary for accurate Offeror selection. Please be concise with answers.  Each applicable question must be answered.  For questions deemed not applicable, please state “not applicable”. The response to this RFI must be submitted with one (1) original hard copy and eight (8) USB drives.  No faxed nor e-mail copies will be accepted. </t>
  </si>
  <si>
    <t>Proposals must be completed and returned in the same format.  Your RFI response, in its entirety, will be included in the subsequent contract negotiated between GHS and the selected Offeror. All documents shall be submitted in a sealed container sufficient to protect and maintain the confidentiality of the contents and/or to indicate loss of confidentiality. Container must indicate this RFI#XXXXX and the name of the company submitting the Proposal on the outside of the container.  All responses to the RFI must be delivered to Insert Name, Senior Resource Specialist no later than Insert Date and time. All forms in Appendices A, B and C must be signed by an officer of the firm having the authority to make such offers, verifying that the Proposal is valid and will remain valid.</t>
  </si>
  <si>
    <r>
      <t>Any cost incurred in the preparation and presentation of this response is to be absorbed by the Offeror.  All documents submitted will become the property of GHS unless otherwise requested in writing by Offeror at the time of submission.  Further, any materials submitted by Offeror that should be considered “</t>
    </r>
    <r>
      <rPr>
        <b/>
        <sz val="12"/>
        <color theme="1"/>
        <rFont val="Calibri"/>
        <family val="2"/>
        <scheme val="minor"/>
      </rPr>
      <t>CONFIDENTIAL”</t>
    </r>
    <r>
      <rPr>
        <sz val="12"/>
        <color theme="1"/>
        <rFont val="Calibri"/>
        <family val="2"/>
        <scheme val="minor"/>
      </rPr>
      <t xml:space="preserve"> must be clearly marked as such. Submission of any materials, confidential or otherwise, will implicitly grant the right of use by the Corporation</t>
    </r>
    <r>
      <rPr>
        <i/>
        <sz val="12"/>
        <color theme="1"/>
        <rFont val="Calibri"/>
        <family val="2"/>
        <scheme val="minor"/>
      </rPr>
      <t>.</t>
    </r>
    <r>
      <rPr>
        <sz val="12"/>
        <color theme="1"/>
        <rFont val="Calibri"/>
        <family val="2"/>
        <scheme val="minor"/>
      </rPr>
      <t xml:space="preserve">  All portions of the Proposal that are not designated as confidential will become part of the public record immediately following an award.  Documents designated as confidential will be treated as such to the extent permitted by law, including but not limited to the Georgia Open Records Act.</t>
    </r>
  </si>
  <si>
    <t xml:space="preserve"> § 6-A-2 Submission Guidelines   Offerors are forbidden to contact, directly or indirectly anyone other than Insert name, Senior Resource Specialist. Insert name is the sole point of contact for this RFI during the RFI process. Contact with any person other than Insert name is grounds for disqualification from this process. Offerors are also strictly forbidden to attempt to influence, through internal or external third-party sources the outcome of this RFI. Your submission to this RFI serves as your confirmation that you, your firm and anyone acting as an agent, representative or influencer on behalf of your firm has not engaged in any action that may be construed as an attempt to influence the outcome of this RFI.</t>
  </si>
  <si>
    <t>Failure to comply with any of the above stated guidelines may result in immediate disqualification. If you have any questions regarding this RFI, email your questions/concerns to Insert name, Senior Resource Specialist at Insert e-mail address .</t>
  </si>
  <si>
    <t xml:space="preserve">§6-A-3   RFI Terms and Conditions: See Attachment B (GHS Terms and Conditions)    Compliance with GHS terms and conditions are required for any Offeror selected to provide goods, equipment, or services by the awarding of any RFI.   </t>
  </si>
  <si>
    <t>§ 6-A-4   RFI Completion Instructions:  Acceptance of Offerors Proposals:  GHS reserves the right to accept or reject any Proposal, change these specifications or waive any formalities. Should it be necessary to modify an application to fulfill the needs of GHS, GHS will retain exclusive rights of ownership and use of all design documents, programs, and documentation developed. The Proposals, as submitted, will be the basis for contract negotiations and will be included in any contract between GHS and the selected Offeror. Representations made within the Proposals will be binding on responding Offeror. Offerors responses should be written in a concise and forthright manner. Offerors may be excluded from further consideration for failure to fully comply with the specifications of this RFI, including the failure to return ALL required documents, as well as, not using the forms and files as included. GHS will not be responsible for any costs associated with Proposals as submitted.</t>
  </si>
  <si>
    <t>Offeror Selection:Vendor selection GHS reserves the right to make an award based solely on the Proposals as submitted, or any other basis, or to negotiate further with one or more Offerors. The Offeror(s) selected will be chosen on the basis of greatest benefit to GHS, as determined by GHS, and not necessarily on the basis of the lowest price. Award of a contract, if any, resulting from this RFI, will be subject to the terms and conditions of GHS purchasing policies.  Upon completion of the initial review and evaluation of the Proposals, selected Offerors may be invited to participate in oral presentations.</t>
  </si>
  <si>
    <r>
      <t>Full Right of Selection and Rejection</t>
    </r>
    <r>
      <rPr>
        <b/>
        <sz val="12"/>
        <color theme="1"/>
        <rFont val="Calibri"/>
        <family val="2"/>
        <scheme val="minor"/>
      </rPr>
      <t>:</t>
    </r>
    <r>
      <rPr>
        <sz val="12"/>
        <color theme="1"/>
        <rFont val="Calibri"/>
        <family val="2"/>
        <scheme val="minor"/>
      </rPr>
      <t xml:space="preserve">  The right to reject in its entirety or to select an Offeror providing other than the lowest cost product is reserved.  GHS reserves the right to select and award, at its option, the runner-up’s Proposal in the event the selected offer for award or Offeror receiving the award, upon further review and solely in the opinion of GHS, fails to meet all qualifications or specifications or proves to be a selection not in the best interest of GHS.</t>
    </r>
    <r>
      <rPr>
        <b/>
        <u/>
        <sz val="12"/>
        <color theme="1"/>
        <rFont val="Calibri"/>
        <family val="2"/>
        <scheme val="minor"/>
      </rPr>
      <t xml:space="preserve"> </t>
    </r>
  </si>
  <si>
    <r>
      <t>Proposal Open Record</t>
    </r>
    <r>
      <rPr>
        <b/>
        <sz val="12"/>
        <color theme="1"/>
        <rFont val="Calibri"/>
        <family val="2"/>
        <scheme val="minor"/>
      </rPr>
      <t xml:space="preserve">: </t>
    </r>
    <r>
      <rPr>
        <sz val="12"/>
        <color theme="1"/>
        <rFont val="Calibri"/>
        <family val="2"/>
        <scheme val="minor"/>
      </rPr>
      <t xml:space="preserve">If a request to inspect the Proposal, or any portion thereof, is made by a third party, GHS will endeavor to treat all materials requested to be kept confidential and non-disclosed to the extent provided by the Georgia Open Records Act. The Offeror understands that GHS may be subject to the provisions of such Act together with the Uniform Trade Secrets Act.  GHS will endeavor to inform the Offeror of any third party request for disclosure of such information pursuant to the Georgia Open Records Act or as may be otherwise made to GHS. </t>
    </r>
  </si>
  <si>
    <t>If the Offeror requests that such information be held confidential and not disclosed by GHS, the Offeror will assume the defense of such position, up to and including litigation, and will indemnify,  save and hold harmless GHS, its officers and employees, from any expense, fees, costs or liability associated with such third party request or such litigation.  If the Offeror does consider the Proposal or any portion thereof to contain confidential information, it shall submit a letter on the Offeror's letterhead signed by the owner or Chief Executive Officer, requesting that GHS treat the Proposal confidential and private information to the extent possible under Georgia law.  Otherwise, the Offeror agrees that its’ submission may be deemed as public information.</t>
  </si>
  <si>
    <r>
      <rPr>
        <b/>
        <sz val="12"/>
        <color theme="1"/>
        <rFont val="Calibri"/>
        <family val="2"/>
        <scheme val="minor"/>
      </rPr>
      <t xml:space="preserve">Regulatory and Ethical Compliance:   </t>
    </r>
    <r>
      <rPr>
        <sz val="12"/>
        <color theme="1"/>
        <rFont val="Calibri"/>
        <family val="2"/>
        <scheme val="minor"/>
      </rPr>
      <t>No Proposal shall be accepted from, and no contract will be awarded to, any person, firm or corporation that, within the past five years, has been found in non-compliance with Georgia statutes or the standards and rules set by the Ethics Commission of the State of Georgia. (http://www.ethics.state.ga.us).</t>
    </r>
  </si>
  <si>
    <t>Prior to any contract award, GHS will verify that the prospective Offeror’s company, officers and/or principals are not presently debarred, suspended, proposed for debarment, declared ineligible, or voluntarily excluded from transactions by any Federal department or agency.  This will be verified through the Office of Inspector General (OIG). If the Offeror and/or its principles appear on the OIG list, GHS reserves the right to reject the Offeror’s Proposal and refuse award of a contract.</t>
  </si>
  <si>
    <r>
      <t>Notice of Award</t>
    </r>
    <r>
      <rPr>
        <b/>
        <sz val="12"/>
        <color theme="1"/>
        <rFont val="Calibri"/>
        <family val="2"/>
        <scheme val="minor"/>
      </rPr>
      <t>:</t>
    </r>
    <r>
      <rPr>
        <sz val="12"/>
        <color theme="1"/>
        <rFont val="Calibri"/>
        <family val="2"/>
        <scheme val="minor"/>
      </rPr>
      <t xml:space="preserve">  The notice of award is issued by the Resource Management Department.  Unsuccessful Offerors shall be notified in writing, after award has been made.   </t>
    </r>
  </si>
  <si>
    <t>SUPPLIER DIVERSITY</t>
  </si>
  <si>
    <t>It is an overall objective of GHS to encourage involvement by Diverse Business Enterprises as contractors and suppliers in business activities generated by GHS, while assuring that such activities will be conducted in accordance with all applicable laws.  It is the declared policy and intent of GHS to strive to maximize participation of Diverse Business Enterprises through all business contracting opportunities. GHS is committed to ensuring that Diverse Business Enterprises are given every opportunity to participate in contracting opportunities.</t>
  </si>
  <si>
    <r>
      <t xml:space="preserve">In adherence to GHS’s commitment to Supplier Diversity, Solicitors of a GHS contract must clearly as defined by GHS herein, demonstrate good faith effort to achieve the Supplier Diversity goal set forth. By the documentation of Direct and/or Indirect Tier II goods and/or services to be purchased from Diverse Business Enterprises certified by one (1) or more of the third party certification agencies recognized by GHS. Such spend with Diverse Business Enterprises will be monitored. In connection with such monitoring, Contracted GHS Suppliers will be required to report Diverse Supplier Spend to GHS </t>
    </r>
    <r>
      <rPr>
        <sz val="12"/>
        <color theme="1"/>
        <rFont val="Calibri"/>
        <family val="2"/>
        <scheme val="minor"/>
      </rPr>
      <t>monthly</t>
    </r>
    <r>
      <rPr>
        <sz val="12"/>
        <color rgb="FF000000"/>
        <rFont val="Calibri"/>
        <family val="2"/>
        <scheme val="minor"/>
      </rPr>
      <t xml:space="preserve"> in a manner in GHS's sole discretion. In addition, a copy of reported Diverse Supplier spend, must be attached with the submission of any invoices to GHS. </t>
    </r>
    <r>
      <rPr>
        <sz val="12"/>
        <color theme="1"/>
        <rFont val="Calibri"/>
        <family val="2"/>
        <scheme val="minor"/>
      </rPr>
      <t>Failure to demonstrate the defined Good Faith Effort to achieve GHS’s Supplier Diversity goal, objectives, or to report in a manner prescribed by GHS, shall be a material breach of any controlling contract between GHS and Contractor or vendor.</t>
    </r>
  </si>
  <si>
    <t xml:space="preserve">GHS prohibits discrimination on the basis of race, color, gender, sex, religion, sexual orientation, national origin, or disability in connection with employment of any person, or the award of any contract.  GHS will provide equal opportunities without regard to race, color, gender, sex, religion, sexual orientation, national origin, or disability, by requiring that any vendor doing business with GHS provide equal opportunity to persons and businesses employed by, or contracting with the supplier of products and services to GHS. GHS expects that the policies, programs and practices of its vendors/Contractors are implemented in an equitable fashion and that Certified Diverse Business Enterprises are afforded an equitable opportunity to share in contract/subcontract opportunities.  </t>
  </si>
  <si>
    <t>The Supplier Diversity Goal for this Solicitation is 20% of the contract value</t>
  </si>
  <si>
    <r>
      <t>GHS</t>
    </r>
    <r>
      <rPr>
        <vertAlign val="superscript"/>
        <sz val="12"/>
        <color rgb="FF000000"/>
        <rFont val="Calibri"/>
        <family val="2"/>
        <scheme val="minor"/>
      </rPr>
      <t>®</t>
    </r>
    <r>
      <rPr>
        <sz val="12"/>
        <color rgb="FF000000"/>
        <rFont val="Calibri"/>
        <family val="2"/>
        <scheme val="minor"/>
      </rPr>
      <t xml:space="preserve"> expects that the policies, programs and practices of its vendors/Contractors are carried out in an equitable fashion and that Certified Diverse Business Enterprises are afforded an equitable opportunity to share in contract/subcontract opportunities.  </t>
    </r>
  </si>
  <si>
    <r>
      <t>Vendors interested in doing business with GHS</t>
    </r>
    <r>
      <rPr>
        <vertAlign val="superscript"/>
        <sz val="12"/>
        <color rgb="FF000000"/>
        <rFont val="Calibri"/>
        <family val="2"/>
        <scheme val="minor"/>
      </rPr>
      <t>®</t>
    </r>
    <r>
      <rPr>
        <sz val="12"/>
        <color rgb="FF000000"/>
        <rFont val="Calibri"/>
        <family val="2"/>
        <scheme val="minor"/>
      </rPr>
      <t xml:space="preserve"> are required to sign the Certification below and complete the Supplier Diversity Section</t>
    </r>
    <r>
      <rPr>
        <b/>
        <sz val="12"/>
        <color rgb="FF000000"/>
        <rFont val="Calibri"/>
        <family val="2"/>
        <scheme val="minor"/>
      </rPr>
      <t xml:space="preserve"> </t>
    </r>
    <r>
      <rPr>
        <sz val="12"/>
        <color rgb="FF000000"/>
        <rFont val="Calibri"/>
        <family val="2"/>
        <scheme val="minor"/>
      </rPr>
      <t xml:space="preserve">in its entirety and submit it with their bid response.  </t>
    </r>
  </si>
  <si>
    <r>
      <t>Past Performance</t>
    </r>
    <r>
      <rPr>
        <sz val="12"/>
        <color theme="1"/>
        <rFont val="Calibri"/>
        <family val="2"/>
        <scheme val="minor"/>
      </rPr>
      <t xml:space="preserve">:  Offeror shall (1) summarize in writing its past performance for client healthcare institutions in actively fostering the participation of Diverse Business Enterprises utilized by the institution, (2) provide three (3) or more client references for this purpose for whom it has provided applicable service to within the past two (2) years, with the name, phone number and e-mail of a specific knowledgeable contact person for each such client reference.  </t>
    </r>
  </si>
  <si>
    <r>
      <t>Present Commitment</t>
    </r>
    <r>
      <rPr>
        <sz val="12"/>
        <color theme="1"/>
        <rFont val="Calibri"/>
        <family val="2"/>
        <scheme val="minor"/>
      </rPr>
      <t>:  Offeror shall submit in writing its present commitment and business plan to facilitate and promote the participation of Diverse Suppliers by completion of the attached Diverse Supplier Subcontracting Plan (DSSP). Diverse Business Enterprises utilized as Tier II contractors and suppliers must be certified by one or more of the 3</t>
    </r>
    <r>
      <rPr>
        <vertAlign val="superscript"/>
        <sz val="12"/>
        <color theme="1"/>
        <rFont val="Calibri"/>
        <family val="2"/>
        <scheme val="minor"/>
      </rPr>
      <t>rd</t>
    </r>
    <r>
      <rPr>
        <sz val="12"/>
        <color theme="1"/>
        <rFont val="Calibri"/>
        <family val="2"/>
        <scheme val="minor"/>
      </rPr>
      <t xml:space="preserve"> Party Certification Agencies recognized by GHS.</t>
    </r>
  </si>
  <si>
    <r>
      <t>Post-award performance</t>
    </r>
    <r>
      <rPr>
        <sz val="12"/>
        <color theme="1"/>
        <rFont val="Calibri"/>
        <family val="2"/>
        <scheme val="minor"/>
      </rPr>
      <t>: The specific, measurable performance criteria included in the Proposal for present commitment to Diverse Suppliers shall, subject to negotiation and mutual consent, become part of the awarded contract as specific, measurable requirements of vendor performance for the duration of the contract. Such spend with Diverse Business Enterprises will be monitored. In connection with such monitoring Vendor will be required to report to GHS monthly, in a manner in GHS's sole discretion, all direct and/or indirect certified spend with Diverse Business Enterprises.</t>
    </r>
  </si>
  <si>
    <t>Definition: Diverse Business Enterprises</t>
  </si>
  <si>
    <r>
      <t>(MBE) National Minority Supplier Development Council:</t>
    </r>
    <r>
      <rPr>
        <sz val="12"/>
        <color theme="1"/>
        <rFont val="Calibri"/>
        <family val="2"/>
        <scheme val="minor"/>
      </rPr>
      <t>  A minority-owned business is a for-profit enterprise, regardless of size, physically located in the United States or its trust territories, which is 51% owned, operated and controlled by minority group members, defined from the following:  </t>
    </r>
  </si>
  <si>
    <r>
      <t>Asian-Indian</t>
    </r>
    <r>
      <rPr>
        <sz val="12"/>
        <color theme="1"/>
        <rFont val="Calibri"/>
        <family val="2"/>
        <scheme val="minor"/>
      </rPr>
      <t> - A U.S. citizen whose origins are from India, Pakistan or Bangladesh.</t>
    </r>
  </si>
  <si>
    <r>
      <t>Asian-Pacific -</t>
    </r>
    <r>
      <rPr>
        <sz val="12"/>
        <color theme="1"/>
        <rFont val="Calibri"/>
        <family val="2"/>
        <scheme val="minor"/>
      </rPr>
      <t>A U.S. citizen whose origins are from Japan, China, Indonesia, Malaysia, Taiwan, Korea, Vietnam, Laos, Cambodia, the Philippines, Thailand, Samoa, Guam, the U.S. Trust Territories of the Pacific or the Northern Marianas.</t>
    </r>
  </si>
  <si>
    <r>
      <t>African American -</t>
    </r>
    <r>
      <rPr>
        <sz val="12"/>
        <color theme="1"/>
        <rFont val="Calibri"/>
        <family val="2"/>
        <scheme val="minor"/>
      </rPr>
      <t xml:space="preserve"> A U.S. citizen having origins in any of the Black racial groups of Africa.</t>
    </r>
  </si>
  <si>
    <r>
      <t>Hispanic -</t>
    </r>
    <r>
      <rPr>
        <sz val="12"/>
        <color theme="1"/>
        <rFont val="Calibri"/>
        <family val="2"/>
        <scheme val="minor"/>
      </rPr>
      <t xml:space="preserve"> A U.S. citizen of Hispanic heritage, from any of the Spanish-speaking areas of the following regions: Mexico, Central America, South America or the Caribbean Basin only. </t>
    </r>
  </si>
  <si>
    <r>
      <t>Native American -</t>
    </r>
    <r>
      <rPr>
        <sz val="12"/>
        <color theme="1"/>
        <rFont val="Calibri"/>
        <family val="2"/>
        <scheme val="minor"/>
      </rPr>
      <t xml:space="preserve"> A person who is an American Indian, Eskimo, Aleut or Native Hawaiian, and regarded as such by the community of which the person claims to be a part.</t>
    </r>
  </si>
  <si>
    <r>
      <t>(WBE) Women’s Business Enterprise National Council:</t>
    </r>
    <r>
      <rPr>
        <sz val="12"/>
        <color theme="1"/>
        <rFont val="Calibri"/>
        <family val="2"/>
        <scheme val="minor"/>
      </rPr>
      <t>   A Woman-Owned Business Enterprise is an independent business concern that is at least 51% owned and controlled by one or more women who are U.S. citizens or Legal Resident Aliens; whose business formation and principal place of business are in the US or its territories; and whose management and daily operation is controlled by one or more of the women owners.</t>
    </r>
  </si>
  <si>
    <r>
      <t>(LGBT) National Gay and Lesbian Chamber of Commerce:</t>
    </r>
    <r>
      <rPr>
        <sz val="12"/>
        <color theme="1"/>
        <rFont val="Calibri"/>
        <family val="2"/>
        <scheme val="minor"/>
      </rPr>
      <t xml:space="preserve">  A Lesbian, Gay, Bi-Sexual or Transgender Business Enterprise is a business that is at least 51% owned, operated, managed, and controlled by a LGBT person or persons who are either U.S. citizens or lawful permanent residents; who exercises independence from any non-LGBT business enterprise; has its principal place of business (headquarters) in the United States; and has been formed as a legal entity in the United States.</t>
    </r>
  </si>
  <si>
    <r>
      <t>(DOBE) DisabilityIN:</t>
    </r>
    <r>
      <rPr>
        <sz val="12"/>
        <color theme="1"/>
        <rFont val="Calibri"/>
        <family val="2"/>
        <scheme val="minor"/>
      </rPr>
      <t xml:space="preserve">  A disability-owned business enterprise (DOBE) is a for-profit business that is at least 51% owned, managed and controlled by a person with a disability regardless of whether or not that business owner employs person(s) with a disability.</t>
    </r>
  </si>
  <si>
    <t>Veteran Business Enterprise:</t>
  </si>
  <si>
    <r>
      <t>(VBE)</t>
    </r>
    <r>
      <rPr>
        <i/>
        <sz val="12"/>
        <color theme="1"/>
        <rFont val="Calibri"/>
        <family val="2"/>
        <scheme val="minor"/>
      </rPr>
      <t xml:space="preserve"> Veteran-Owned Business -</t>
    </r>
    <r>
      <rPr>
        <sz val="12"/>
        <color theme="1"/>
        <rFont val="Calibri"/>
        <family val="2"/>
        <scheme val="minor"/>
      </rPr>
      <t xml:space="preserve"> A small business that is at least 51% owned, operated and controlled by one or more veterans.</t>
    </r>
  </si>
  <si>
    <r>
      <t>(DVBE or SDV)</t>
    </r>
    <r>
      <rPr>
        <i/>
        <sz val="12"/>
        <color theme="1"/>
        <rFont val="Calibri"/>
        <family val="2"/>
        <scheme val="minor"/>
      </rPr>
      <t xml:space="preserve"> Service-Disabled Veteran-Owned Business -</t>
    </r>
    <r>
      <rPr>
        <sz val="12"/>
        <color theme="1"/>
        <rFont val="Calibri"/>
        <family val="2"/>
        <scheme val="minor"/>
      </rPr>
      <t xml:space="preserve"> A small business that is at least 51% owned, operated and controlled by one or more veterans with a service-connected disability.</t>
    </r>
  </si>
  <si>
    <r>
      <t>(DVE)</t>
    </r>
    <r>
      <rPr>
        <i/>
        <sz val="12"/>
        <color theme="1"/>
        <rFont val="Calibri"/>
        <family val="2"/>
        <scheme val="minor"/>
      </rPr>
      <t xml:space="preserve"> Disadvantaged Veteran Enterprise</t>
    </r>
    <r>
      <rPr>
        <sz val="12"/>
        <color theme="1"/>
        <rFont val="Calibri"/>
        <family val="2"/>
        <scheme val="minor"/>
      </rPr>
      <t xml:space="preserve"> – A business that is at least 51% owned by, and whose management and daily business operations are controlled by one or more veterans.</t>
    </r>
  </si>
  <si>
    <r>
      <t>U.S. Small Business Administration</t>
    </r>
    <r>
      <rPr>
        <u/>
        <sz val="12"/>
        <color theme="1"/>
        <rFont val="Calibri"/>
        <family val="2"/>
        <scheme val="minor"/>
      </rPr>
      <t>:</t>
    </r>
    <r>
      <rPr>
        <sz val="12"/>
        <color theme="1"/>
        <rFont val="Calibri"/>
        <family val="2"/>
        <scheme val="minor"/>
      </rPr>
      <t>  As defined by the Small Business Act, a small business concern is “one that is independently owned and operated and which is not dominant in its field of operation.” </t>
    </r>
    <r>
      <rPr>
        <i/>
        <sz val="12"/>
        <color theme="1"/>
        <rFont val="Calibri"/>
        <family val="2"/>
        <scheme val="minor"/>
      </rPr>
      <t>Small Business</t>
    </r>
    <r>
      <rPr>
        <sz val="12"/>
        <color theme="1"/>
        <rFont val="Calibri"/>
        <family val="2"/>
        <scheme val="minor"/>
      </rPr>
      <t xml:space="preserve"> -- Depending on the industry, ‘small’ is defined by either the number of employees or average annual receipts of a business concern.  Website reference for size standards by NAICS code is</t>
    </r>
  </si>
  <si>
    <t>www.sba.gov/services/contractingopportunities/sizestandardstopics/index.html.</t>
  </si>
  <si>
    <r>
      <t>(SDB)</t>
    </r>
    <r>
      <rPr>
        <i/>
        <sz val="12"/>
        <color theme="1"/>
        <rFont val="Calibri"/>
        <family val="2"/>
        <scheme val="minor"/>
      </rPr>
      <t xml:space="preserve"> Small Disadvantaged Business</t>
    </r>
    <r>
      <rPr>
        <sz val="12"/>
        <color theme="1"/>
        <rFont val="Calibri"/>
        <family val="2"/>
        <scheme val="minor"/>
      </rPr>
      <t xml:space="preserve"> </t>
    </r>
    <r>
      <rPr>
        <b/>
        <sz val="12"/>
        <color theme="1"/>
        <rFont val="Calibri"/>
        <family val="2"/>
        <scheme val="minor"/>
      </rPr>
      <t>-</t>
    </r>
    <r>
      <rPr>
        <sz val="12"/>
        <color theme="1"/>
        <rFont val="Calibri"/>
        <family val="2"/>
        <scheme val="minor"/>
      </rPr>
      <t xml:space="preserve"> A small business that is at least 51 percent owned, operated and controlled by one or more individuals who are both socially and economically disadvantaged.</t>
    </r>
  </si>
  <si>
    <r>
      <t>(SBE)</t>
    </r>
    <r>
      <rPr>
        <sz val="12"/>
        <color theme="1"/>
        <rFont val="Calibri"/>
        <family val="2"/>
        <scheme val="minor"/>
      </rPr>
      <t xml:space="preserve"> Small Business Enterprise - Includes businesses physically located in the United States or its trust territories that are independently owned and operated, not dominant in its field of operation, with 500 or fewer employees (maximum allowable employees to qualify as a Small Business Enterprise may be greater than 500, depending on your industry.</t>
    </r>
  </si>
  <si>
    <t>HUB Zone Business - A small business operating in a "Historically Underutilized Business Zone." HUB zones are defined at http://map.sba.gov/hubzone/init.asp</t>
  </si>
  <si>
    <t>BUSINESS IDENTIFICATION AND NONDISCRIMINATION</t>
  </si>
  <si>
    <r>
      <t xml:space="preserve">(to be submitted with </t>
    </r>
    <r>
      <rPr>
        <b/>
        <i/>
        <sz val="8"/>
        <color rgb="FF000000"/>
        <rFont val="Calibri"/>
        <family val="2"/>
        <scheme val="minor"/>
      </rPr>
      <t>BID</t>
    </r>
    <r>
      <rPr>
        <b/>
        <i/>
        <sz val="9"/>
        <color rgb="FF000000"/>
        <rFont val="Calibri"/>
        <family val="2"/>
        <scheme val="minor"/>
      </rPr>
      <t>)</t>
    </r>
    <r>
      <rPr>
        <b/>
        <sz val="12"/>
        <color rgb="FF000000"/>
        <rFont val="Calibri"/>
        <family val="2"/>
        <scheme val="minor"/>
      </rPr>
      <t xml:space="preserve"> </t>
    </r>
  </si>
  <si>
    <t xml:space="preserve">                   </t>
  </si>
  <si>
    <t>Yes</t>
  </si>
  <si>
    <t>No</t>
  </si>
  <si>
    <t>Small Business as defined by the US. Small Business Administration  (SDB, SBE, Hub Zone)</t>
  </si>
  <si>
    <t>Minority Business Enterprise (MBE)</t>
  </si>
  <si>
    <t>If yes, please indicate the percentage of minorities who own, control or operate your company:</t>
  </si>
  <si>
    <t>African American</t>
  </si>
  <si>
    <t>%</t>
  </si>
  <si>
    <t>Asian American</t>
  </si>
  <si>
    <t>Hispanic/Latino</t>
  </si>
  <si>
    <t>Pacific Islander</t>
  </si>
  <si>
    <t>Native American</t>
  </si>
  <si>
    <t>Other</t>
  </si>
  <si>
    <t xml:space="preserve">  </t>
  </si>
  <si>
    <t>Woman-Owned Business Enterprise (WBE)</t>
  </si>
  <si>
    <t>Lesbian, Gay, Bisexual, Transgender Business Enterprise (lgbtE)</t>
  </si>
  <si>
    <t>disabled-owned Business Enterprise (dobE)</t>
  </si>
  <si>
    <t>DISABLED VETERAN BUSINESS ENTERPRISE OR VETERAN BUSINESS ENTERPRISE (DVBE, VBE, SDV)</t>
  </si>
  <si>
    <t>Is your company certified as one of the business designations above?</t>
  </si>
  <si>
    <r>
      <t>If yes, please give the certifying agency and include a copy of your current certification with your bid response. The 3</t>
    </r>
    <r>
      <rPr>
        <vertAlign val="superscript"/>
        <sz val="12"/>
        <color rgb="FF000000"/>
        <rFont val="Calibri"/>
        <family val="2"/>
        <scheme val="minor"/>
      </rPr>
      <t>rd</t>
    </r>
    <r>
      <rPr>
        <sz val="12"/>
        <color rgb="FF000000"/>
        <rFont val="Calibri"/>
        <family val="2"/>
        <scheme val="minor"/>
      </rPr>
      <t xml:space="preserve"> party certifying agencies recognized and accepted by GHS are included. </t>
    </r>
  </si>
  <si>
    <t>Local Small Business</t>
  </si>
  <si>
    <t>If yes, please indicate in which county your company is located? Please include a copy of business license with address.</t>
  </si>
  <si>
    <t>____DeKalb      ____Fulton      _____Business location in both counties      ____Other</t>
  </si>
  <si>
    <t>Part II - Nondiscrimination Policies and Procedures</t>
  </si>
  <si>
    <t>Are you an individual and do not employ anyone?</t>
  </si>
  <si>
    <t>If yes, you do not need to complete the remainder of the questions.</t>
  </si>
  <si>
    <t>Does your company have an Equal Employment Opportunity/Affirmative Action statement posted on company bulletin boards?</t>
  </si>
  <si>
    <t>Do you notify all recruitment sources in writing of your company’s Equal Employment Opportunity/Affirmative Action employment policy?</t>
  </si>
  <si>
    <t>Do your company advertisements contain a written statement that you are an Equal Employment Opportunity/Affirmative Action employer?</t>
  </si>
  <si>
    <t>Do you belong to any unions?</t>
  </si>
  <si>
    <t>If yes, have you notified each union in writing of your commitments to non-discrimination?</t>
  </si>
  <si>
    <t>Does your company have a collective bargaining agreement with workers?</t>
  </si>
  <si>
    <t>If yes, do the collective bargaining agreements contain non-discrimination clauses and/or your Equal Employment Opportunity policy covering all workers?</t>
  </si>
  <si>
    <t>Does your company, at least annually, maintain a written record of and review the Equal Employment Opportunity policy and Affirmation Action obligations with all employees including those having any responsibility for employment decisions?</t>
  </si>
  <si>
    <t xml:space="preserve">Do you conduct, at least annually, an inventory and evaluation of minority and female personnel for promotional opportunities and encourage these employees to seek, train and prepare for such opportunities? </t>
  </si>
  <si>
    <t>Do you conduct, at least annually, a review, of all supervisors’ adherence to and performance under the vendors, and Contractor’s Equal Employment Opportunity policies and Affirmative Action obligations?</t>
  </si>
  <si>
    <t>Is there a person in your company who is responsible for Equal Employment Opportunity? If yes, please give name, phone and email address.</t>
  </si>
  <si>
    <t xml:space="preserve">                  Please explain any no answers, use additional paper as necessary:                </t>
  </si>
  <si>
    <t xml:space="preserve">                  Authorized Representative Signature: ______________________________           Date:  ______________________   </t>
  </si>
  <si>
    <t xml:space="preserve">        </t>
  </si>
  <si>
    <t>Diverse Supplier subcontracting plan (Program Management</t>
  </si>
  <si>
    <t>(to be submitted with BID)- Supplier Diversity</t>
  </si>
  <si>
    <t>The following are questions concerning the efforts your company will make to ensure that Diverse Supplier’s will have an equitable opportunity to compete for lower tier subcontracts associated with the Grady Health System agreement:</t>
  </si>
  <si>
    <t>What product/service areas do you envision the inclusion of Diverse Suppliers and how is this determined?</t>
  </si>
  <si>
    <t>How are Diverse Supplier capabilities determined by your company?</t>
  </si>
  <si>
    <t>How will you ensure the maximum possible inclusion of Diverse Suppliers in all of your purchasing solicitations (i.e. Request for Proposals, Request for Information, and Request for Quotes, etc.)?</t>
  </si>
  <si>
    <t>How will your company ensure that Diverse Suppliers are made aware of upcoming subcontracting opportunities and how will you prepare them to respond appropriately?</t>
  </si>
  <si>
    <t>How will you monitor your company’s Diverse Supplier subcontracting performance to this agreement and make any adjustments to achieve the subcontracting plan goals?</t>
  </si>
  <si>
    <t xml:space="preserve"> </t>
  </si>
  <si>
    <t>Will your Diverse Supplier subcontracting administrator:</t>
  </si>
  <si>
    <r>
      <t>Yes</t>
    </r>
    <r>
      <rPr>
        <b/>
        <sz val="12"/>
        <color theme="1"/>
        <rFont val="Calibri"/>
        <family val="2"/>
        <scheme val="minor"/>
      </rPr>
      <t xml:space="preserve"> / </t>
    </r>
    <r>
      <rPr>
        <b/>
        <u/>
        <sz val="12"/>
        <color theme="1"/>
        <rFont val="Calibri"/>
        <family val="2"/>
        <scheme val="minor"/>
      </rPr>
      <t>No</t>
    </r>
  </si>
  <si>
    <t>Develop and maintain bidders’ lists of Diverse Suppliers from all possible sources</t>
  </si>
  <si>
    <t>Oversee the establishment and maintenance of your company’s contract and subcontract award records associated with this Grady Health System agreement?</t>
  </si>
  <si>
    <t>Conduct or arrange the training of your company’s purchasing personnel on the Grady Health System agreement goals and processes to achieve this goal?</t>
  </si>
  <si>
    <t>Review purchasing solicitation documents to remove statements, clauses, etc. which may tend to prohibit Diverse Supplier participation</t>
  </si>
  <si>
    <t>Screen proposed purchasing solicitation documents for subcontracting opportunities and implement appropriate procurement policies and procedures to improve and increase opportunities to Diverse Suppliers</t>
  </si>
  <si>
    <t>Introduce Diverse Suppliers to company purchasing personnel based on commodity or service in which these vendors may have a mutual or potential concern</t>
  </si>
  <si>
    <t>Maintain records demonstrating that procedures have been adopted and implemented to comply with the reporting requirements and supplier diversity goals within the Grady Health System</t>
  </si>
  <si>
    <r>
      <t xml:space="preserve">Prepare and submit monthly, required Diverse Supplier reports to Grady Health System?               </t>
    </r>
    <r>
      <rPr>
        <b/>
        <sz val="12"/>
        <color theme="1"/>
        <rFont val="Calibri"/>
        <family val="2"/>
        <scheme val="minor"/>
      </rPr>
      <t xml:space="preserve">                                              </t>
    </r>
  </si>
  <si>
    <t>Diverse Supplier subcontracting plan (dssp) pg.2</t>
  </si>
  <si>
    <t>(Direct Supplier Diversity Reporting - to be submitted with BID)</t>
  </si>
  <si>
    <t>In adherence to GHS’s commitment to Supplier Diversity, GHS suppliers must clearly as defined herein demonstrate good faith effort, for Tier II direct goods and/or services to be purchased from Diverse Business Enterprises certified by one or more of the 3rd party certification agencies recognized by GHS. Such spend with Diverse Business Enterprises will be monitored. In connection with such monitoring Contracted GHS Suppliers will be required to report to GHS monthly, in a manner in GHS's sole discretion, all direct spend with Certified Diverse Business Enterprises. The Supplier Diversity Goal for this Solicitation is 20% of the total contract value.</t>
  </si>
  <si>
    <t>Company Name:                                                                                                                       Agreement Term:</t>
  </si>
  <si>
    <t>GHS Business Unit:                                                                                                                 GHS Business Unit Contact Name:</t>
  </si>
  <si>
    <t>Phone Number:                                                                                                                        Vendor Contact e-mail:</t>
  </si>
  <si>
    <t>Description of goods/services provided under this primary agreement (include name of project if applicable):</t>
  </si>
  <si>
    <t>Who will be responsible for coordinating your company’s Diverse Supplier subcontracting activities during the period of this contract?</t>
  </si>
  <si>
    <t>Name/Title:                                                                                                                                Company:</t>
  </si>
  <si>
    <t>Address:                                                                                                                                     Phone:</t>
  </si>
  <si>
    <t>Fax:                                                                                                                                            E-Mail Address:</t>
  </si>
  <si>
    <t>State the total dollar value planned to be subcontracted associated with this GHS agreement:</t>
  </si>
  <si>
    <r>
      <t>Please list all of the GHS Accepted 3</t>
    </r>
    <r>
      <rPr>
        <b/>
        <vertAlign val="superscript"/>
        <sz val="12"/>
        <color theme="1"/>
        <rFont val="Calibri"/>
        <family val="2"/>
        <scheme val="minor"/>
      </rPr>
      <t>rd</t>
    </r>
    <r>
      <rPr>
        <b/>
        <sz val="12"/>
        <color theme="1"/>
        <rFont val="Calibri"/>
        <family val="2"/>
        <scheme val="minor"/>
      </rPr>
      <t xml:space="preserve"> Party Certified Diverse Suppliers you have identified that will serve as</t>
    </r>
    <r>
      <rPr>
        <b/>
        <u/>
        <sz val="12"/>
        <color rgb="FFFF0000"/>
        <rFont val="Calibri"/>
        <family val="2"/>
        <scheme val="minor"/>
      </rPr>
      <t xml:space="preserve"> </t>
    </r>
    <r>
      <rPr>
        <b/>
        <u/>
        <sz val="12"/>
        <color theme="1"/>
        <rFont val="Calibri"/>
        <family val="2"/>
        <scheme val="minor"/>
      </rPr>
      <t>Direct Tier 2</t>
    </r>
    <r>
      <rPr>
        <b/>
        <sz val="12"/>
        <color theme="1"/>
        <rFont val="Calibri"/>
        <family val="2"/>
        <scheme val="minor"/>
      </rPr>
      <t xml:space="preserve"> Subcontractors associated with this GHS project and the projected spend amounts with each company:</t>
    </r>
  </si>
  <si>
    <t>Direct</t>
  </si>
  <si>
    <t xml:space="preserve">Certification Type </t>
  </si>
  <si>
    <t>Business Classification</t>
  </si>
  <si>
    <t>Projected Spend in Dollars</t>
  </si>
  <si>
    <t xml:space="preserve">Projected </t>
  </si>
  <si>
    <t>Vendor Name</t>
  </si>
  <si>
    <t>Contact</t>
  </si>
  <si>
    <t>Phone</t>
  </si>
  <si>
    <t>E-Mail</t>
  </si>
  <si>
    <t>(Product/Service)</t>
  </si>
  <si>
    <t>Spend by</t>
  </si>
  <si>
    <t>Percentage</t>
  </si>
  <si>
    <t>Submitted by:</t>
  </si>
  <si>
    <t>_______________________________</t>
  </si>
  <si>
    <t>Authorized Representative Signature</t>
  </si>
  <si>
    <t>_______________________________                                                                _______________________________</t>
  </si>
  <si>
    <t>Date                                                                                                                                Title</t>
  </si>
  <si>
    <t>CERTIFICATION OF EFFORTS</t>
  </si>
  <si>
    <r>
      <t xml:space="preserve">                                     </t>
    </r>
    <r>
      <rPr>
        <b/>
        <i/>
        <sz val="12"/>
        <color theme="1"/>
        <rFont val="Calibri"/>
        <family val="2"/>
        <scheme val="minor"/>
      </rPr>
      <t xml:space="preserve"> (To be submitted with bid) – Supplier Diversity</t>
    </r>
  </si>
  <si>
    <r>
      <t>Vendor:</t>
    </r>
    <r>
      <rPr>
        <sz val="12"/>
        <color theme="1"/>
        <rFont val="Calibri"/>
        <family val="2"/>
        <scheme val="minor"/>
      </rPr>
      <t xml:space="preserve">  _________________________</t>
    </r>
  </si>
  <si>
    <r>
      <t>Solicitation Name:</t>
    </r>
    <r>
      <rPr>
        <sz val="12"/>
        <color theme="1"/>
        <rFont val="Calibri"/>
        <family val="2"/>
        <scheme val="minor"/>
      </rPr>
      <t xml:space="preserve">  _______________________________ </t>
    </r>
    <r>
      <rPr>
        <b/>
        <sz val="12"/>
        <color theme="1"/>
        <rFont val="Calibri"/>
        <family val="2"/>
        <scheme val="minor"/>
      </rPr>
      <t xml:space="preserve">                                 Solicitation Number: ____________________</t>
    </r>
  </si>
  <si>
    <t>I certify that the following efforts were made to achieve Certified Diverse Supplier participation.</t>
  </si>
  <si>
    <r>
      <t xml:space="preserve">a)       Provided written notices to certified diverse business enterprises who have the capability to perform the work of the contract or to provide the service </t>
    </r>
    <r>
      <rPr>
        <b/>
        <sz val="12"/>
        <color theme="1"/>
        <rFont val="Calibri"/>
        <family val="2"/>
        <scheme val="minor"/>
      </rPr>
      <t>__Yes  __ No</t>
    </r>
  </si>
  <si>
    <r>
      <t>b)       Direct mailing, electronic mailing, facsimile or telephone requests __</t>
    </r>
    <r>
      <rPr>
        <b/>
        <sz val="12"/>
        <color theme="1"/>
        <rFont val="Calibri"/>
        <family val="2"/>
        <scheme val="minor"/>
      </rPr>
      <t>Yes</t>
    </r>
    <r>
      <rPr>
        <sz val="12"/>
        <color theme="1"/>
        <rFont val="Calibri"/>
        <family val="2"/>
        <scheme val="minor"/>
      </rPr>
      <t xml:space="preserve">  __</t>
    </r>
    <r>
      <rPr>
        <b/>
        <sz val="12"/>
        <color theme="1"/>
        <rFont val="Calibri"/>
        <family val="2"/>
        <scheme val="minor"/>
      </rPr>
      <t>No</t>
    </r>
  </si>
  <si>
    <r>
      <t>c)       Provided interested certified diverse business enterprises with adequate information about plans, requirements and specifications of the contract in a timely manner to assist them in responding to a solicitation __</t>
    </r>
    <r>
      <rPr>
        <b/>
        <sz val="12"/>
        <color theme="1"/>
        <rFont val="Calibri"/>
        <family val="2"/>
        <scheme val="minor"/>
      </rPr>
      <t>Yes</t>
    </r>
    <r>
      <rPr>
        <sz val="12"/>
        <color theme="1"/>
        <rFont val="Calibri"/>
        <family val="2"/>
        <scheme val="minor"/>
      </rPr>
      <t xml:space="preserve">  __</t>
    </r>
    <r>
      <rPr>
        <b/>
        <sz val="12"/>
        <color theme="1"/>
        <rFont val="Calibri"/>
        <family val="2"/>
        <scheme val="minor"/>
      </rPr>
      <t>No</t>
    </r>
  </si>
  <si>
    <r>
      <t xml:space="preserve">d)       Allowed certified diverse business enterprises the opportunity to review specifications and all other solicitation related items at no charge, and allowed sufficient time for review prior to the bid deadline </t>
    </r>
    <r>
      <rPr>
        <b/>
        <sz val="12"/>
        <color theme="1"/>
        <rFont val="Calibri"/>
        <family val="2"/>
        <scheme val="minor"/>
      </rPr>
      <t>__Yes  __No</t>
    </r>
  </si>
  <si>
    <r>
      <t xml:space="preserve">e)       Acted in good faith with interested certified diverse business enterprises, and did not reject certified diverse business enterprises as unqualified or unacceptable without sound reasons based on a thorough investigation of their capabilities </t>
    </r>
    <r>
      <rPr>
        <b/>
        <sz val="12"/>
        <color theme="1"/>
        <rFont val="Calibri"/>
        <family val="2"/>
        <scheme val="minor"/>
      </rPr>
      <t>__Yes  __No</t>
    </r>
  </si>
  <si>
    <r>
      <t xml:space="preserve">f)        Did not impose unrealistic conditions of performance on certified diverse business enterprises seeking subcontracting opportunities </t>
    </r>
    <r>
      <rPr>
        <b/>
        <sz val="12"/>
        <color theme="1"/>
        <rFont val="Calibri"/>
        <family val="2"/>
        <scheme val="minor"/>
      </rPr>
      <t>__Yes  __No</t>
    </r>
  </si>
  <si>
    <t>g)       Additionally, I contacted the referenced certified diverse business enterprises and requested a bid.  The responses I received were as follows:</t>
  </si>
  <si>
    <t>Name and Address of certified diverse business enterprises</t>
  </si>
  <si>
    <t>Type of work and Contract Items, Supplies or Services to be Performed</t>
  </si>
  <si>
    <t>Response</t>
  </si>
  <si>
    <t>Reason for Not Accepting Bid</t>
  </si>
  <si>
    <t>If applicable, please complete the following:</t>
  </si>
  <si>
    <t>I hereby certify that certified diverse business enterprises were “Unavailable” or “Unqualified” to submit bids to provide goods and services for this Solicitation response.  I further certify that efforts have been made to establish “Joint Ventures”, and said entities were also unavailable at this time.</t>
  </si>
  <si>
    <t>Reasons for the “Unavailability” or being determined “Unqualified”;</t>
  </si>
  <si>
    <t>_______________________________                                                                        _______________________________</t>
  </si>
  <si>
    <t>Authorized Representative Signature                                                                               Title</t>
  </si>
  <si>
    <t>Date</t>
  </si>
  <si>
    <t>STATEMENT OF INTENT</t>
  </si>
  <si>
    <t>to be completed by all known joint venture partners/ subcontractors/consultants</t>
  </si>
  <si>
    <t>(to be submitted with bid)- Supplier diversity</t>
  </si>
  <si>
    <r>
      <t>Vendor:</t>
    </r>
    <r>
      <rPr>
        <sz val="12"/>
        <color theme="1"/>
        <rFont val="Calibri"/>
        <family val="2"/>
        <scheme val="minor"/>
      </rPr>
      <t xml:space="preserve">  _______________________________</t>
    </r>
  </si>
  <si>
    <r>
      <t>Solicitation Name:</t>
    </r>
    <r>
      <rPr>
        <sz val="12"/>
        <color theme="1"/>
        <rFont val="Calibri"/>
        <family val="2"/>
        <scheme val="minor"/>
      </rPr>
      <t xml:space="preserve">  _____________________                    </t>
    </r>
    <r>
      <rPr>
        <b/>
        <sz val="12"/>
        <color theme="1"/>
        <rFont val="Calibri"/>
        <family val="2"/>
        <scheme val="minor"/>
      </rPr>
      <t>Solicitation Number:</t>
    </r>
    <r>
      <rPr>
        <sz val="12"/>
        <color theme="1"/>
        <rFont val="Calibri"/>
        <family val="2"/>
        <scheme val="minor"/>
      </rPr>
      <t xml:space="preserve"> ____________________</t>
    </r>
  </si>
  <si>
    <t>_____________________________________________________ agrees to enter into a contractual agreement with</t>
  </si>
  <si>
    <t xml:space="preserve">                                     Prime Supplier</t>
  </si>
  <si>
    <t>_____________________________________________________, who will provide the following goods/services</t>
  </si>
  <si>
    <t xml:space="preserve">               Joint Venture Partner/Subcontractor/Consultant</t>
  </si>
  <si>
    <t xml:space="preserve">in connection with the above referenced Solicitation as a certified diverse business enterprises:  </t>
  </si>
  <si>
    <t>____________________________________________________________________________________</t>
  </si>
  <si>
    <t>for an estimated amount of $______________________ or ______________________% of the total contract value.</t>
  </si>
  <si>
    <t>_________________________________                              ______________________________________</t>
  </si>
  <si>
    <t xml:space="preserve">                       Prime Supplier                                                               Joint Venture Partner /Subcontractor/Consultant</t>
  </si>
  <si>
    <t xml:space="preserve">Intend to work together in accordance with this Contract Compliance Section of the bid, contingent upon award and execution of a contract with Grady Health System with to the aforementioned Prime Supplier.  </t>
  </si>
  <si>
    <t>I hereby certify that this statement is true and correct:</t>
  </si>
  <si>
    <t>Prime Supplier Signature:                                                          Joint Venture/Subcontractor/Consultant Signature:</t>
  </si>
  <si>
    <t>_____________________________                                    _____________________________________</t>
  </si>
  <si>
    <t xml:space="preserve">                                   </t>
  </si>
  <si>
    <t>Print Name:                                                                                   Print Name, Title and Date:</t>
  </si>
  <si>
    <t>_________________________                                             ________________________________</t>
  </si>
  <si>
    <t>Title:                                                                                             Address:</t>
  </si>
  <si>
    <t>_________________________                                            ________________________________</t>
  </si>
  <si>
    <t>Date:                                                                                             Phone :</t>
  </si>
  <si>
    <t>_________________________                                          ________________________________</t>
  </si>
  <si>
    <t xml:space="preserve">                                                                                                      Fax:</t>
  </si>
  <si>
    <t xml:space="preserve">                                                                                                    ________________________________</t>
  </si>
  <si>
    <t>SUPPLIER DIVERSITY CERTIFICATION:</t>
  </si>
  <si>
    <t>I certify that the statements made by me in this Supplier Diversity Section are complete and true to the best of my knowledge and belief, and are made in good faith.  I understand that if I knowingly make any misstatements of facts, I am subject to disqualification and debarment from participation in future GHS contracting opportunities, held liable for breach of contract and subject to the enforcement of any remedies available under the contract or as a matter of contract law.  I agree that no changes shall be made to this section without the written consent of GHS.</t>
  </si>
  <si>
    <t>_____________________________      _____________________</t>
  </si>
  <si>
    <t>Title                                                                 Date</t>
  </si>
  <si>
    <t>APPENDIX A: REPRESENTATIONS, CERTIFICATIONS, AND OTHER STATEMENTS OF OFFERORS</t>
  </si>
  <si>
    <t>**REQUIRED INPUT WITH SUBMISSION**</t>
  </si>
  <si>
    <t>CERTIFICATION</t>
  </si>
  <si>
    <t>The undersigned certifies that he/she has read, understands, and agrees to be bound by the terms and conditions of the Request for Information (RFI#XXXX).  The undersigned further certifies that he/she is legally authorized by the Offeror to make the statements and representations on this form, and that said statements and representations are true and accurate to the best of his/her knowledge and belief.  The undersigned understands and agrees that if the Offeror makes any knowingly false statements, or if there is a failure of the successful Offeror (i.e., contractor) to implement any of the stated agreements, intentions, objectives, goals, and commitments set forth herein without the prior approval of GHS, then the Offeror’s act or omission shall constitute a material breach of the contract. The right to terminate shall be in addition to and not in lieu of any other rights and remedies GHS may have for defaults under the contract. Additionally, the Offeror may be prohibited from obtaining future contracts awarded by GHS. GHS reserves the right to terminate any contract where a material breach has occurred.</t>
  </si>
  <si>
    <t>NAME:_________________________________________________________________</t>
  </si>
  <si>
    <t>TITLE: _________________________________________________________________</t>
  </si>
  <si>
    <t>COMPANY: _________________________________________________________________</t>
  </si>
  <si>
    <t>ADDRESS: _________________________________________________________________</t>
  </si>
  <si>
    <t>TELEPHONE: _________________________________________________________________</t>
  </si>
  <si>
    <r>
      <t>FACSIMILE:</t>
    </r>
    <r>
      <rPr>
        <sz val="12"/>
        <color theme="1"/>
        <rFont val="Calibri"/>
        <family val="2"/>
        <scheme val="minor"/>
      </rPr>
      <t xml:space="preserve"> </t>
    </r>
    <r>
      <rPr>
        <b/>
        <sz val="12"/>
        <color theme="1"/>
        <rFont val="Calibri"/>
        <family val="2"/>
        <scheme val="minor"/>
      </rPr>
      <t>_________________________________________________________________</t>
    </r>
  </si>
  <si>
    <t>E-MAIL:_________________________________________________________________</t>
  </si>
  <si>
    <t>__________________________________________                                    ___________________</t>
  </si>
  <si>
    <t>(SIGNATURE)                                                                                                            (DATE)</t>
  </si>
  <si>
    <t xml:space="preserve">              </t>
  </si>
  <si>
    <t xml:space="preserve">APPENDIX B: COST PROPOSAL </t>
  </si>
  <si>
    <t xml:space="preserve">         </t>
  </si>
  <si>
    <t>Offeror’s Name: _____________________________________________________________________________</t>
  </si>
  <si>
    <t>Total contract value for ALL requirements, including *G&amp;A: _______________________________________**</t>
  </si>
  <si>
    <t>*G&amp;A:  All general and administrative costs, profits, travel, per diem, and ALL costs associated with this contract.</t>
  </si>
  <si>
    <t>**This figure is the figure that will be used in the evaluation. _________________________________________</t>
  </si>
  <si>
    <t>Where there is reference in the RFI to deliverables, submission requirements, or other response and contract performance discussions, said reference may not include all requirements in the RFI.  It is incumbent upon the Offeror to read this entire RFI carefully and respond to and price all requirements and ensure “Total contract value for ALL Requirements” above includes all requirements.</t>
  </si>
  <si>
    <t>(Print Name of Authorized Company Officer)  _______________________________________________</t>
  </si>
  <si>
    <t>_______________________________________________________________________</t>
  </si>
  <si>
    <r>
      <t>(</t>
    </r>
    <r>
      <rPr>
        <sz val="12"/>
        <color theme="1"/>
        <rFont val="Calibri"/>
        <family val="2"/>
        <scheme val="minor"/>
      </rPr>
      <t>Signature)</t>
    </r>
  </si>
  <si>
    <t>________________________________________</t>
  </si>
  <si>
    <t>(Date Signed)</t>
  </si>
  <si>
    <t>APPENDIX C:  SOLICITATION/CONTRACT FORM</t>
  </si>
  <si>
    <t>REQUEST FOR Information NUMBER:   RFI#XXXX</t>
  </si>
  <si>
    <t>RFI DESCRIPTION: XXXXX</t>
  </si>
  <si>
    <r>
      <t xml:space="preserve">PROPOSAL RESPONSES MUST ARRIVE NO LATER THAN </t>
    </r>
    <r>
      <rPr>
        <b/>
        <i/>
        <sz val="12"/>
        <color theme="1"/>
        <rFont val="Calibri"/>
        <family val="2"/>
        <scheme val="minor"/>
      </rPr>
      <t>Insert Date &amp; Time</t>
    </r>
    <r>
      <rPr>
        <b/>
        <sz val="12"/>
        <color theme="1"/>
        <rFont val="Calibri"/>
        <family val="2"/>
        <scheme val="minor"/>
      </rPr>
      <t>.</t>
    </r>
  </si>
  <si>
    <t>NOTE:  Mark the outside lower-left corner of your submission with the RFI number shown above.</t>
  </si>
  <si>
    <t>This document contains X pages.  Questions regarding RFI#XXXX should be directed to Inset name no later than Insert Date &amp; Time..</t>
  </si>
  <si>
    <t>You are invited to submit your Proposal for the services listed within this RFI.  Responses must arrive at:</t>
  </si>
  <si>
    <t>DELIVERY ADDRESS                                                                                                            MAILING ADDRESS</t>
  </si>
  <si>
    <t xml:space="preserve">Grady Health System                                                                                                           Grady Health System </t>
  </si>
  <si>
    <t>Procurement Department                                                                                                    Procurement Department</t>
  </si>
  <si>
    <t>50 Hurt Plaza, Suite 1300                                                                                                     50 Hurt Plaza, Suite 1300</t>
  </si>
  <si>
    <t>Atlanta, GA 30303                                                                                                                Atlanta, GA 30303</t>
  </si>
  <si>
    <t>*NOTE:                  FAXED RESPONSES WILL NOT BE ACCEPTED.</t>
  </si>
  <si>
    <t xml:space="preserve">Vice President </t>
  </si>
  <si>
    <t>Supply Chain  : ______________________________DATE:  ________________________</t>
  </si>
  <si>
    <t>PLEASE BE ADVISED:            Offerors must complete and return all pages required with Proposal submission.  Failure to return these completed pages with responses may result in non-consideration of Proposal submission.</t>
  </si>
  <si>
    <t xml:space="preserve">Please acknowledge receipt of the following Addenda to the solicitation documents below by entering the number and the date of each: </t>
  </si>
  <si>
    <t>Addendum No.: ____________________            Date: ___________________________</t>
  </si>
  <si>
    <t>Addendum No.: ____________________             Date: ___________________________</t>
  </si>
  <si>
    <t xml:space="preserve">       </t>
  </si>
  <si>
    <r>
      <t>NAME OF RESPONDING FIRM</t>
    </r>
    <r>
      <rPr>
        <sz val="12"/>
        <color theme="1"/>
        <rFont val="Calibri"/>
        <family val="2"/>
        <scheme val="minor"/>
      </rPr>
      <t>: _______________________________________________________________</t>
    </r>
  </si>
  <si>
    <t>NAME OF COMPANY OFFICER:  _____________________________________________________________</t>
  </si>
  <si>
    <t>(Company officer must have authority to legally bind the company)</t>
  </si>
  <si>
    <t>TITLE: ______________________________________________________________________________________</t>
  </si>
  <si>
    <t>DATE: _______________________________________________________________________________________</t>
  </si>
  <si>
    <r>
      <t>(</t>
    </r>
    <r>
      <rPr>
        <b/>
        <sz val="12"/>
        <color theme="1"/>
        <rFont val="Calibri"/>
        <family val="2"/>
        <scheme val="minor"/>
      </rPr>
      <t>MANDATORY) SIGNATURE OF COMPANY OFFICER ABOVE (Certifying agreement with specifications, terms and conditions unless otherwise noted).</t>
    </r>
  </si>
  <si>
    <t>______________________________________________________________________________________________</t>
  </si>
  <si>
    <t>Signature</t>
  </si>
  <si>
    <t>Supplier Name:</t>
  </si>
  <si>
    <t>Input supplier name here</t>
  </si>
  <si>
    <t>SUPPLIER RESPONSE</t>
  </si>
  <si>
    <t>Requirement Index #</t>
  </si>
  <si>
    <t>Requirement Category</t>
  </si>
  <si>
    <t>Requirement description</t>
  </si>
  <si>
    <t>Requirement</t>
  </si>
  <si>
    <t>State "Agree" or 
"Do Not Agree" 
(Response to all items required)</t>
  </si>
  <si>
    <t>Additional/ RFI attachment / template reference</t>
  </si>
  <si>
    <t>Supplier's Detailed Response</t>
  </si>
  <si>
    <t xml:space="preserve"> General</t>
  </si>
  <si>
    <t>GENERAL</t>
  </si>
  <si>
    <r>
      <rPr>
        <b/>
        <sz val="11"/>
        <rFont val="Calibri"/>
        <family val="2"/>
        <scheme val="minor"/>
      </rPr>
      <t>Five-Year Initial Term</t>
    </r>
    <r>
      <rPr>
        <b/>
        <sz val="11"/>
        <color theme="1"/>
        <rFont val="Calibri"/>
        <family val="2"/>
        <scheme val="minor"/>
      </rPr>
      <t>:</t>
    </r>
    <r>
      <rPr>
        <sz val="11"/>
        <color theme="1"/>
        <rFont val="Calibri"/>
        <family val="2"/>
        <scheme val="minor"/>
      </rPr>
      <t xml:space="preserve"> Sets the contract length, providing stable, long-term relationships.</t>
    </r>
  </si>
  <si>
    <t xml:space="preserve">The initial agreement will be for a five (5) year term. </t>
  </si>
  <si>
    <t>Choose One</t>
  </si>
  <si>
    <r>
      <rPr>
        <b/>
        <sz val="11"/>
        <color theme="1"/>
        <rFont val="Calibri"/>
        <family val="2"/>
        <scheme val="minor"/>
      </rPr>
      <t>Vizient Supplier Services Agreement (SSA):</t>
    </r>
    <r>
      <rPr>
        <sz val="11"/>
        <color theme="1"/>
        <rFont val="Calibri"/>
        <family val="2"/>
        <scheme val="minor"/>
      </rPr>
      <t xml:space="preserve"> Supplier must contract with Vizient, ensuring standardized administrative practices and negotiated pricing.</t>
    </r>
  </si>
  <si>
    <t xml:space="preserve">The successful Supplier will be required to enter into a Supplier Services Agreement (SSA) with Vizient and pay a 3% admin fee to Vizient on all invoiced amounts to Member. Subordinate Agreement terms will be negotiated between awarded Supplier/Suppliers and Member. </t>
  </si>
  <si>
    <r>
      <rPr>
        <b/>
        <sz val="11"/>
        <color theme="1"/>
        <rFont val="Calibri"/>
        <family val="2"/>
        <scheme val="minor"/>
      </rPr>
      <t>Administrative Fees (max 9.9%)</t>
    </r>
    <r>
      <rPr>
        <sz val="11"/>
        <color theme="1"/>
        <rFont val="Calibri"/>
        <family val="2"/>
        <scheme val="minor"/>
      </rPr>
      <t>: Requires the supplier to pay admin fees to Vizient, supporting cost-efficiency and transparency.</t>
    </r>
  </si>
  <si>
    <t xml:space="preserve">The successful Supplier, unless already a Vizient-contracted supplier, will be required to enter into an Agreement with Vizient and pay administrative fees to Vizient on all invoiced amounts to Member. Administrative fees are due on all invoiced amounts and not contingent upon Member payment. Please submit your proposed administrative fee percentage here (must be less than 9.9%).  </t>
  </si>
  <si>
    <r>
      <rPr>
        <b/>
        <sz val="11"/>
        <color theme="1"/>
        <rFont val="Calibri"/>
        <family val="2"/>
        <scheme val="minor"/>
      </rPr>
      <t>90-Day Termination for Convenience</t>
    </r>
    <r>
      <rPr>
        <sz val="11"/>
        <color theme="1"/>
        <rFont val="Calibri"/>
        <family val="2"/>
        <scheme val="minor"/>
      </rPr>
      <t>: Provides flexibility for the Member to end the agreement without cause, ensuring accountability from suppliers.</t>
    </r>
  </si>
  <si>
    <t>90 day termination for convenience (unilateral right for Member only).  This right must be retained at the service line level and facility level without penalty to any other service line or facility if any facility exercises right (or if facility terminates for cause).</t>
  </si>
  <si>
    <r>
      <rPr>
        <b/>
        <sz val="11"/>
        <rFont val="Calibri"/>
        <family val="2"/>
        <scheme val="minor"/>
      </rPr>
      <t>Termination for Cause</t>
    </r>
    <r>
      <rPr>
        <b/>
        <sz val="11"/>
        <color theme="1"/>
        <rFont val="Calibri"/>
        <family val="2"/>
        <scheme val="minor"/>
      </rPr>
      <t>:</t>
    </r>
    <r>
      <rPr>
        <sz val="11"/>
        <color theme="1"/>
        <rFont val="Calibri"/>
        <family val="2"/>
        <scheme val="minor"/>
      </rPr>
      <t xml:space="preserve"> Protects against non-performance or breach by supplier.</t>
    </r>
  </si>
  <si>
    <t>Term for Cause: In the event that either party fails to keep, observe or perform any covenant, term or provision of this Agreement applicable to such party, the other party will give the breaching party notice in writing of such breach specifying the nature of such breach.  If the breaching party fails to cure the breach or arrange for a cure of the breach to the satisfaction of the non-breaching party within fifteen (15) days of receipt of such notice, the non-breaching party may terminate this Agreement immediately upon written notice to the breaching party. </t>
  </si>
  <si>
    <r>
      <rPr>
        <b/>
        <sz val="11"/>
        <rFont val="Calibri"/>
        <family val="2"/>
        <scheme val="minor"/>
      </rPr>
      <t>Automatic Termination of SOWs</t>
    </r>
    <r>
      <rPr>
        <b/>
        <sz val="11"/>
        <color theme="1"/>
        <rFont val="Calibri"/>
        <family val="2"/>
        <scheme val="minor"/>
      </rPr>
      <t>:</t>
    </r>
    <r>
      <rPr>
        <sz val="11"/>
        <color theme="1"/>
        <rFont val="Calibri"/>
        <family val="2"/>
        <scheme val="minor"/>
      </rPr>
      <t xml:space="preserve"> Clarifies contract structure and termination implications.</t>
    </r>
  </si>
  <si>
    <t>Upon termination of this Agreement, all SOWs then in effect will automatically terminate.</t>
  </si>
  <si>
    <r>
      <rPr>
        <b/>
        <sz val="11"/>
        <rFont val="Calibri"/>
        <family val="2"/>
        <scheme val="minor"/>
      </rPr>
      <t>Termination for Bankruptcy/Insolvency</t>
    </r>
    <r>
      <rPr>
        <b/>
        <sz val="11"/>
        <color theme="1"/>
        <rFont val="Calibri"/>
        <family val="2"/>
        <scheme val="minor"/>
      </rPr>
      <t xml:space="preserve">: </t>
    </r>
    <r>
      <rPr>
        <sz val="11"/>
        <color theme="1"/>
        <rFont val="Calibri"/>
        <family val="2"/>
        <scheme val="minor"/>
      </rPr>
      <t>Safeguards against supplier financial instability.</t>
    </r>
  </si>
  <si>
    <t>Termination for Bankruptcy or Insolvency: Member may terminate this Agreement immediately upon written notice to Vendor if Vendor ceases doing business, files for bankruptcy protection under the United States federal bankruptcy laws or similar laws of any state, makes an assignment for the benefit of creditors, or admits inability to pay its creditors when due, or if its creditors file an involuntary petition of bankruptcy and such petition is not dismissed within thirty (30) days of its filing date. </t>
  </si>
  <si>
    <r>
      <rPr>
        <b/>
        <sz val="11"/>
        <color theme="1"/>
        <rFont val="Calibri"/>
        <family val="2"/>
        <scheme val="minor"/>
      </rPr>
      <t>Termination of Existing Supplier Contracts</t>
    </r>
    <r>
      <rPr>
        <sz val="11"/>
        <color theme="1"/>
        <rFont val="Calibri"/>
        <family val="2"/>
        <scheme val="minor"/>
      </rPr>
      <t>: Gives Member flexibility to transition to new suppliers seamlessly.</t>
    </r>
  </si>
  <si>
    <t xml:space="preserve">In order to participate in this RFI and regardless of whether you are awarded any agreements, Member hospital that has an existing arrangement for services, may at its option and without any penalty or cost, terminate any existing contract or other arrangement with incumbent supplier for the services contemplated in this RFI with 90 days advanced written-notice.  </t>
  </si>
  <si>
    <r>
      <rPr>
        <b/>
        <sz val="11"/>
        <color theme="1"/>
        <rFont val="Calibri"/>
        <family val="2"/>
        <scheme val="minor"/>
      </rPr>
      <t>6-Month Extension Option:</t>
    </r>
    <r>
      <rPr>
        <sz val="11"/>
        <color theme="1"/>
        <rFont val="Calibri"/>
        <family val="2"/>
        <scheme val="minor"/>
      </rPr>
      <t xml:space="preserve"> Allows for smooth transition if services change or revert to in-house.</t>
    </r>
  </si>
  <si>
    <t xml:space="preserve">Member must have the unilateral option of extending the agreement for a period of 6 months after the termination or expiration in order to facilitate a transition or return to self operations. </t>
  </si>
  <si>
    <r>
      <rPr>
        <b/>
        <sz val="11"/>
        <rFont val="Calibri"/>
        <family val="2"/>
        <scheme val="minor"/>
      </rPr>
      <t>Pricing Proposal</t>
    </r>
    <r>
      <rPr>
        <sz val="11"/>
        <color theme="1"/>
        <rFont val="Calibri"/>
        <family val="2"/>
        <scheme val="minor"/>
      </rPr>
      <t>: Suppliers must detail pricing clearly, covering management, labor, supplies, and budget guarantees, facilitating cost control and transparency.</t>
    </r>
  </si>
  <si>
    <t>Submit a pricing proposal for Management Services plus Food, Revenue, Disposable Products , and all labor with contractual budget guarantees.</t>
  </si>
  <si>
    <r>
      <rPr>
        <b/>
        <sz val="11"/>
        <color theme="1"/>
        <rFont val="Calibri"/>
        <family val="2"/>
        <scheme val="minor"/>
      </rPr>
      <t>Firm Price Protection:</t>
    </r>
    <r>
      <rPr>
        <sz val="11"/>
        <color theme="1"/>
        <rFont val="Calibri"/>
        <family val="2"/>
        <scheme val="minor"/>
      </rPr>
      <t xml:space="preserve"> Limits price fluctuations due to external economic factors, stabilizing costs and budget forecasts.</t>
    </r>
  </si>
  <si>
    <t>Member desires firm price protection over the term of the agreement (only limited pricing impact associated with external economic factors with regards to Member employment policies will be considered).  Supplier proposals will be evaluated on the terms of price protection.</t>
  </si>
  <si>
    <r>
      <rPr>
        <b/>
        <sz val="11"/>
        <rFont val="Calibri"/>
        <family val="2"/>
        <scheme val="minor"/>
      </rPr>
      <t>Financial Incentives</t>
    </r>
    <r>
      <rPr>
        <b/>
        <sz val="11"/>
        <color theme="1"/>
        <rFont val="Calibri"/>
        <family val="2"/>
        <scheme val="minor"/>
      </rPr>
      <t>:</t>
    </r>
    <r>
      <rPr>
        <sz val="11"/>
        <color theme="1"/>
        <rFont val="Calibri"/>
        <family val="2"/>
        <scheme val="minor"/>
      </rPr>
      <t xml:space="preserve"> Encourages single-supplier consolidation, maximizing cost-efficiency.</t>
    </r>
  </si>
  <si>
    <t xml:space="preserve">Please provide additional financial incentives if awarded all service lines in this RFI.  </t>
  </si>
  <si>
    <t>Please provide detailed response/attach response</t>
  </si>
  <si>
    <r>
      <rPr>
        <b/>
        <sz val="11"/>
        <rFont val="Calibri"/>
        <family val="2"/>
        <scheme val="minor"/>
      </rPr>
      <t>Capital Amortization Schedule</t>
    </r>
    <r>
      <rPr>
        <b/>
        <sz val="11"/>
        <color theme="1"/>
        <rFont val="Calibri"/>
        <family val="2"/>
        <scheme val="minor"/>
      </rPr>
      <t>:</t>
    </r>
    <r>
      <rPr>
        <sz val="11"/>
        <color theme="1"/>
        <rFont val="Calibri"/>
        <family val="2"/>
        <scheme val="minor"/>
      </rPr>
      <t xml:space="preserve"> Aligns capital expenditures with contract duration, clarifying financial commitments.</t>
    </r>
  </si>
  <si>
    <t>All capital provided under the agreement should have an amortization schedule that matches the term of the contract.  The amortization should start and end upon the agreement's effective and end dates.</t>
  </si>
  <si>
    <r>
      <rPr>
        <b/>
        <sz val="11"/>
        <color theme="1"/>
        <rFont val="Calibri"/>
        <family val="2"/>
        <scheme val="minor"/>
      </rPr>
      <t>Assuming Existing Unamortized Investments:</t>
    </r>
    <r>
      <rPr>
        <sz val="11"/>
        <color theme="1"/>
        <rFont val="Calibri"/>
        <family val="2"/>
        <scheme val="minor"/>
      </rPr>
      <t xml:space="preserve"> Ensures a smooth financial transition between suppliers.</t>
    </r>
  </si>
  <si>
    <t>Supplier will be responsible to assume existing unamortized investments from current Supplier and include in your proposed financials.</t>
  </si>
  <si>
    <r>
      <rPr>
        <b/>
        <sz val="11"/>
        <color theme="1"/>
        <rFont val="Calibri"/>
        <family val="2"/>
        <scheme val="minor"/>
      </rPr>
      <t>Comprehensive Supply Strategy:</t>
    </r>
    <r>
      <rPr>
        <sz val="11"/>
        <color theme="1"/>
        <rFont val="Calibri"/>
        <family val="2"/>
        <scheme val="minor"/>
      </rPr>
      <t xml:space="preserve"> Requires expanded procurement solutions, improving service efficiency.</t>
    </r>
  </si>
  <si>
    <t xml:space="preserve">Supplier shall propose a supply strategy above and beyond food services programs (Chemicals, paper and plastic, small wares etc.).  </t>
  </si>
  <si>
    <r>
      <rPr>
        <b/>
        <sz val="11"/>
        <rFont val="Calibri"/>
        <family val="2"/>
        <scheme val="minor"/>
      </rPr>
      <t>Executive Summary Requirement</t>
    </r>
    <r>
      <rPr>
        <b/>
        <sz val="11"/>
        <color theme="1"/>
        <rFont val="Calibri"/>
        <family val="2"/>
        <scheme val="minor"/>
      </rPr>
      <t>:</t>
    </r>
    <r>
      <rPr>
        <sz val="11"/>
        <color theme="1"/>
        <rFont val="Calibri"/>
        <family val="2"/>
        <scheme val="minor"/>
      </rPr>
      <t xml:space="preserve"> Demands clear justification of supplier’s value proposition to Member.</t>
    </r>
  </si>
  <si>
    <t>Please provide an executive summary that specifically addresses why Member should elect to award your company a contract for services.  This statement should include, at a minimum: quality standards, patient and associate satisfaction, community involvement and stewardship, cost savings and guarantees, clinical quality, business literacy, value added services, and service excellence.</t>
  </si>
  <si>
    <r>
      <rPr>
        <b/>
        <sz val="11"/>
        <rFont val="Calibri"/>
        <family val="2"/>
        <scheme val="minor"/>
      </rPr>
      <t>Patient Experience Improvement Plan</t>
    </r>
    <r>
      <rPr>
        <b/>
        <sz val="11"/>
        <color theme="1"/>
        <rFont val="Calibri"/>
        <family val="2"/>
        <scheme val="minor"/>
      </rPr>
      <t>:</t>
    </r>
    <r>
      <rPr>
        <sz val="11"/>
        <color theme="1"/>
        <rFont val="Calibri"/>
        <family val="2"/>
        <scheme val="minor"/>
      </rPr>
      <t xml:space="preserve"> Demonstrates supplier's capability in enhancing patient satisfaction.</t>
    </r>
  </si>
  <si>
    <t>Please describe your plan to maintain and/or improve the patient experience.  Please provide an example at a similar location(s) where a plan was implemented and what the results were.</t>
  </si>
  <si>
    <r>
      <rPr>
        <b/>
        <sz val="11"/>
        <color theme="1"/>
        <rFont val="Calibri"/>
        <family val="2"/>
        <scheme val="minor"/>
      </rPr>
      <t>Continuous Improvement Program:</t>
    </r>
    <r>
      <rPr>
        <sz val="11"/>
        <color theme="1"/>
        <rFont val="Calibri"/>
        <family val="2"/>
        <scheme val="minor"/>
      </rPr>
      <t xml:space="preserve"> Requires proposals to focus on service quality, satisfaction, and sustainability improvements.</t>
    </r>
  </si>
  <si>
    <t>Proposals shall include a program that improves quality, cost, Member satisfaction, associate satisfaction, community engagement, and environmental sustainability.</t>
  </si>
  <si>
    <r>
      <rPr>
        <b/>
        <sz val="11"/>
        <rFont val="Calibri"/>
        <family val="2"/>
        <scheme val="minor"/>
      </rPr>
      <t>Employee Engagement and Turnover Plan</t>
    </r>
    <r>
      <rPr>
        <b/>
        <sz val="11"/>
        <color theme="1"/>
        <rFont val="Calibri"/>
        <family val="2"/>
        <scheme val="minor"/>
      </rPr>
      <t xml:space="preserve">: </t>
    </r>
    <r>
      <rPr>
        <sz val="11"/>
        <color theme="1"/>
        <rFont val="Calibri"/>
        <family val="2"/>
        <scheme val="minor"/>
      </rPr>
      <t>Encourages retention strategies to maintain service quality.</t>
    </r>
  </si>
  <si>
    <t>Please provide a plan to improve employee engagement and to manage employee turnover</t>
  </si>
  <si>
    <r>
      <rPr>
        <b/>
        <sz val="11"/>
        <color theme="1"/>
        <rFont val="Calibri"/>
        <family val="2"/>
        <scheme val="minor"/>
      </rPr>
      <t>Marketing Plan</t>
    </r>
    <r>
      <rPr>
        <sz val="11"/>
        <color theme="1"/>
        <rFont val="Calibri"/>
        <family val="2"/>
        <scheme val="minor"/>
      </rPr>
      <t>: Clarifies how supplier services will be promoted, enhancing Member reputation and service perception.</t>
    </r>
  </si>
  <si>
    <t>Describe your organization's marketing plan and how that will include and benefit Member.</t>
  </si>
  <si>
    <r>
      <rPr>
        <b/>
        <sz val="11"/>
        <color theme="1"/>
        <rFont val="Calibri"/>
        <family val="2"/>
        <scheme val="minor"/>
      </rPr>
      <t>Transition Plan:</t>
    </r>
    <r>
      <rPr>
        <sz val="11"/>
        <color theme="1"/>
        <rFont val="Calibri"/>
        <family val="2"/>
        <scheme val="minor"/>
      </rPr>
      <t xml:space="preserve"> Requires a detailed transition process, minimizing disruption during supplier transitions.</t>
    </r>
  </si>
  <si>
    <t>Please provide transition plan with key milestones and member responsibilities.</t>
  </si>
  <si>
    <r>
      <rPr>
        <b/>
        <sz val="11"/>
        <rFont val="Calibri"/>
        <family val="2"/>
        <scheme val="minor"/>
      </rPr>
      <t>Site Visits</t>
    </r>
    <r>
      <rPr>
        <b/>
        <sz val="11"/>
        <color theme="1"/>
        <rFont val="Calibri"/>
        <family val="2"/>
        <scheme val="minor"/>
      </rPr>
      <t xml:space="preserve">: </t>
    </r>
    <r>
      <rPr>
        <sz val="11"/>
        <color theme="1"/>
        <rFont val="Calibri"/>
        <family val="2"/>
        <scheme val="minor"/>
      </rPr>
      <t>Allows Member direct observation of supplier performance.</t>
    </r>
  </si>
  <si>
    <t xml:space="preserve">Supplier will attend site visits as scheduled. Supplier may have a maximum of two representatives per service line attend the site visits. </t>
  </si>
  <si>
    <r>
      <rPr>
        <b/>
        <sz val="11"/>
        <color theme="1"/>
        <rFont val="Calibri"/>
        <family val="2"/>
        <scheme val="minor"/>
      </rPr>
      <t>Current Program Analysis:</t>
    </r>
    <r>
      <rPr>
        <sz val="11"/>
        <color theme="1"/>
        <rFont val="Calibri"/>
        <family val="2"/>
        <scheme val="minor"/>
      </rPr>
      <t xml:space="preserve"> Suppliers must evaluate existing services, indicating clear pathways for improvement.</t>
    </r>
  </si>
  <si>
    <t xml:space="preserve">Suppliers will submit a written analysis of the existing program for Member.  This analysis should include a financial, quality and labor evaluation of the current situation at each facility along with the proposed improvement.  </t>
  </si>
  <si>
    <r>
      <rPr>
        <b/>
        <sz val="11"/>
        <color theme="1"/>
        <rFont val="Calibri"/>
        <family val="2"/>
        <scheme val="minor"/>
      </rPr>
      <t xml:space="preserve">Industry Best Practices: </t>
    </r>
    <r>
      <rPr>
        <sz val="11"/>
        <color theme="1"/>
        <rFont val="Calibri"/>
        <family val="2"/>
        <scheme val="minor"/>
      </rPr>
      <t>Suppliers must share best practices and benchmarks, ensuring continual improvement and competitive quality.</t>
    </r>
  </si>
  <si>
    <t xml:space="preserve">Please propose and attach best practices in the industry for solutions that will provide Member facilities with world class support services.  Supplier will continue to provide best practices and ideas to member at each quarterly review. </t>
  </si>
  <si>
    <r>
      <rPr>
        <b/>
        <sz val="11"/>
        <color rgb="FF000000"/>
        <rFont val="Calibri"/>
        <family val="2"/>
        <scheme val="minor"/>
      </rPr>
      <t>Benchmark Database</t>
    </r>
    <r>
      <rPr>
        <b/>
        <sz val="11"/>
        <color theme="1"/>
        <rFont val="Calibri"/>
        <family val="2"/>
        <scheme val="minor"/>
      </rPr>
      <t>:</t>
    </r>
    <r>
      <rPr>
        <sz val="11"/>
        <color theme="1"/>
        <rFont val="Calibri"/>
        <family val="2"/>
        <scheme val="minor"/>
      </rPr>
      <t xml:space="preserve"> Suppliers must maintain comparative benchmarks to measure Member performance against industry standards.</t>
    </r>
  </si>
  <si>
    <t xml:space="preserve">In addition to best practices shared, Supplier shall have a data base as to how Member compares to industry benchmarks. These should be standing benchmarks and updated routinely. </t>
  </si>
  <si>
    <r>
      <rPr>
        <b/>
        <sz val="11"/>
        <rFont val="Calibri"/>
        <family val="2"/>
        <scheme val="minor"/>
      </rPr>
      <t>Manager Resumes</t>
    </r>
    <r>
      <rPr>
        <b/>
        <sz val="11"/>
        <color theme="1"/>
        <rFont val="Calibri"/>
        <family val="2"/>
        <scheme val="minor"/>
      </rPr>
      <t>:</t>
    </r>
    <r>
      <rPr>
        <sz val="11"/>
        <color theme="1"/>
        <rFont val="Calibri"/>
        <family val="2"/>
        <scheme val="minor"/>
      </rPr>
      <t xml:space="preserve"> Provides clarity on qualifications and experience of proposed leadership.</t>
    </r>
  </si>
  <si>
    <t xml:space="preserve">Supplier will include resumes of potential managers and regional leadership </t>
  </si>
  <si>
    <r>
      <rPr>
        <b/>
        <sz val="11"/>
        <color rgb="FF000000"/>
        <rFont val="Calibri"/>
        <family val="2"/>
        <scheme val="minor"/>
      </rPr>
      <t>Non-Renewed Accounts List</t>
    </r>
    <r>
      <rPr>
        <b/>
        <sz val="11"/>
        <color theme="1"/>
        <rFont val="Calibri"/>
        <family val="2"/>
        <scheme val="minor"/>
      </rPr>
      <t>:</t>
    </r>
    <r>
      <rPr>
        <sz val="11"/>
        <color theme="1"/>
        <rFont val="Calibri"/>
        <family val="2"/>
        <scheme val="minor"/>
      </rPr>
      <t xml:space="preserve"> Ensures transparency around supplier’s past performance issues.</t>
    </r>
  </si>
  <si>
    <t>Please provide a listing of all accounts that were not renewed in the past two years and contact names at those facilities who had  oversight of the service.</t>
  </si>
  <si>
    <r>
      <rPr>
        <b/>
        <sz val="11"/>
        <color rgb="FF000000"/>
        <rFont val="Calibri"/>
        <family val="2"/>
        <scheme val="minor"/>
      </rPr>
      <t>Newly Gained Accounts List</t>
    </r>
    <r>
      <rPr>
        <sz val="11"/>
        <color theme="1"/>
        <rFont val="Calibri"/>
        <family val="2"/>
        <scheme val="minor"/>
      </rPr>
      <t>: Provides insight into supplier’s recent successes and growth.</t>
    </r>
  </si>
  <si>
    <t>Please provide a listing of all accounts gained in the past two years, along with contact name at those facilities that will have oversight of the service.</t>
  </si>
  <si>
    <r>
      <rPr>
        <b/>
        <sz val="11"/>
        <color theme="1"/>
        <rFont val="Calibri"/>
        <family val="2"/>
        <scheme val="minor"/>
      </rPr>
      <t>Reference Accounts:</t>
    </r>
    <r>
      <rPr>
        <sz val="11"/>
        <color theme="1"/>
        <rFont val="Calibri"/>
        <family val="2"/>
        <scheme val="minor"/>
      </rPr>
      <t xml:space="preserve"> Offers verified performance evidence, aiding decision-making.</t>
    </r>
  </si>
  <si>
    <t xml:space="preserve">Supplier shall provide a listing of reference accounts that have contracts for all of services in the scope for this RFI along with contact names at those facilities who oversee the service. </t>
  </si>
  <si>
    <t>Complete tab 32-Reference Accounts</t>
  </si>
  <si>
    <r>
      <rPr>
        <b/>
        <sz val="11"/>
        <rFont val="Calibri"/>
        <family val="2"/>
        <scheme val="minor"/>
      </rPr>
      <t>Monthly Operating Statements</t>
    </r>
    <r>
      <rPr>
        <b/>
        <sz val="11"/>
        <color theme="1"/>
        <rFont val="Calibri"/>
        <family val="2"/>
        <scheme val="minor"/>
      </rPr>
      <t xml:space="preserve">: </t>
    </r>
    <r>
      <rPr>
        <sz val="11"/>
        <color theme="1"/>
        <rFont val="Calibri"/>
        <family val="2"/>
        <scheme val="minor"/>
      </rPr>
      <t>Enhances financial transparency and ongoing cost management.</t>
    </r>
  </si>
  <si>
    <t>Supplier will provide a Member- defined operating statement to Member on a monthly basis.</t>
  </si>
  <si>
    <r>
      <rPr>
        <b/>
        <sz val="11"/>
        <color theme="1"/>
        <rFont val="Calibri"/>
        <family val="2"/>
        <scheme val="minor"/>
      </rPr>
      <t>Payment Terms:</t>
    </r>
    <r>
      <rPr>
        <sz val="11"/>
        <color theme="1"/>
        <rFont val="Calibri"/>
        <family val="2"/>
        <scheme val="minor"/>
      </rPr>
      <t xml:space="preserve"> Defines payment discounts and timelines, ensuring clarity and predictability of cash flow.</t>
    </r>
  </si>
  <si>
    <t>Member’s payment terms will be 2% fifteen (15) days and net forty-five (45) days after receipt of invoice.</t>
  </si>
  <si>
    <r>
      <rPr>
        <b/>
        <sz val="11"/>
        <color theme="1"/>
        <rFont val="Calibri"/>
        <family val="2"/>
        <scheme val="minor"/>
      </rPr>
      <t>Supplier Compliance Assurance:</t>
    </r>
    <r>
      <rPr>
        <sz val="11"/>
        <color theme="1"/>
        <rFont val="Calibri"/>
        <family val="2"/>
        <scheme val="minor"/>
      </rPr>
      <t xml:space="preserve"> Guarantees supplier’s legal and regulatory fitness, protecting Member from liability.</t>
    </r>
  </si>
  <si>
    <t>Supplier warrants that it has not been convicted of a criminal offense related to hospitals/health systems in the last ten (10) years and is not currently listed as debarred, excluded or otherwise ineligible for participation in any federal healthcare program by any federal agency.</t>
  </si>
  <si>
    <r>
      <rPr>
        <b/>
        <sz val="11"/>
        <rFont val="Calibri"/>
        <family val="2"/>
        <scheme val="minor"/>
      </rPr>
      <t>No-Hire Provision</t>
    </r>
    <r>
      <rPr>
        <b/>
        <sz val="11"/>
        <color theme="1"/>
        <rFont val="Calibri"/>
        <family val="2"/>
        <scheme val="minor"/>
      </rPr>
      <t>:</t>
    </r>
    <r>
      <rPr>
        <sz val="11"/>
        <color theme="1"/>
        <rFont val="Calibri"/>
        <family val="2"/>
        <scheme val="minor"/>
      </rPr>
      <t xml:space="preserve"> Prevents suppliers from hiring Member supervisory employees, protecting operational stability.</t>
    </r>
  </si>
  <si>
    <t>Unless otherwise mutually agreed upon, Supplier will not hire any of Member's supervisory employees during the term of the agreement and for a period of one year after its termination.</t>
  </si>
  <si>
    <r>
      <rPr>
        <b/>
        <sz val="11"/>
        <rFont val="Calibri"/>
        <family val="2"/>
        <scheme val="minor"/>
      </rPr>
      <t>Intellectual Property and Confidentiality</t>
    </r>
    <r>
      <rPr>
        <b/>
        <sz val="11"/>
        <color theme="1"/>
        <rFont val="Calibri"/>
        <family val="2"/>
        <scheme val="minor"/>
      </rPr>
      <t xml:space="preserve">: </t>
    </r>
    <r>
      <rPr>
        <sz val="11"/>
        <color theme="1"/>
        <rFont val="Calibri"/>
        <family val="2"/>
        <scheme val="minor"/>
      </rPr>
      <t>Protects Member intellectual property and confidentiality from misuse.</t>
    </r>
  </si>
  <si>
    <t>Vendor understands that this Agreement does not, and will not be construed to, grant Vendor any license or right of any nature with respect to any Work Product or Intellectual Property Rights or any Confidential Information, materials, software or other tools made available to Vendor by Member, other than the limited non-exclusive right to use such Member solely for the purpose of performing the Services. </t>
  </si>
  <si>
    <r>
      <rPr>
        <b/>
        <sz val="11"/>
        <rFont val="Calibri"/>
        <family val="2"/>
        <scheme val="minor"/>
      </rPr>
      <t>Recordkeeping for Federal Compliance</t>
    </r>
    <r>
      <rPr>
        <b/>
        <sz val="11"/>
        <color theme="1"/>
        <rFont val="Calibri"/>
        <family val="2"/>
        <scheme val="minor"/>
      </rPr>
      <t>:</t>
    </r>
    <r>
      <rPr>
        <sz val="11"/>
        <color theme="1"/>
        <rFont val="Calibri"/>
        <family val="2"/>
        <scheme val="minor"/>
      </rPr>
      <t xml:space="preserve"> Ensures compliance with federal audit requirements, protecting Member against regulatory penalties.</t>
    </r>
  </si>
  <si>
    <t>Recordkeeping: If this Agreement or any SOW hereunder provides for Services to be performed by Vendor worth $10,000 or more over a 12-month period, until the expiration of four years after the termination of this Agreement, Vendor will make available to the Secretary of the U.S. Department of Health and Human Services (the “Secretary”) and the U.S. Comptroller General, and their respective representatives, this Agreement and all books, documents and records necessary to verify the nature and extent of the cost of those Services.  If Vendor carries out any of the duties described therein through a subcontract with a related organization worth $10,000 or more over a 12-month period, that subcontract must also contain a clause to permit access by the Secretary and the U.S. Comptroller General, and their respective representatives, to the subcontractor’s books, documents and records.  In the event Vendor or receives a request for access from the Secretary, the U.S. Comptroller General, or any of their respective representatives, Vendor will notify Member immediately and consult with Member regarding the response to the request. </t>
  </si>
  <si>
    <r>
      <rPr>
        <b/>
        <sz val="11"/>
        <color theme="1"/>
        <rFont val="Calibri"/>
        <family val="2"/>
        <scheme val="minor"/>
      </rPr>
      <t xml:space="preserve">Expense Tracking System: </t>
    </r>
    <r>
      <rPr>
        <sz val="11"/>
        <color theme="1"/>
        <rFont val="Calibri"/>
        <family val="2"/>
        <scheme val="minor"/>
      </rPr>
      <t>Provides detailed financial accountability on supplies and consumables.</t>
    </r>
  </si>
  <si>
    <t>Supplier system will provide details on expenses for supplies, chemicals, paper and plastic products, etc. Complete "Payment Responsibility" tab.</t>
  </si>
  <si>
    <r>
      <rPr>
        <b/>
        <sz val="11"/>
        <rFont val="Calibri"/>
        <family val="2"/>
        <scheme val="minor"/>
      </rPr>
      <t>Complaint Management Process</t>
    </r>
    <r>
      <rPr>
        <b/>
        <sz val="11"/>
        <color theme="1"/>
        <rFont val="Calibri"/>
        <family val="2"/>
        <scheme val="minor"/>
      </rPr>
      <t xml:space="preserve">: </t>
    </r>
    <r>
      <rPr>
        <sz val="11"/>
        <color theme="1"/>
        <rFont val="Calibri"/>
        <family val="2"/>
        <scheme val="minor"/>
      </rPr>
      <t>Ensures effective resolution of stakeholder issues, improving satisfaction.</t>
    </r>
  </si>
  <si>
    <t>Describe the process by which you will process complaints from users, patients and services staff.</t>
  </si>
  <si>
    <r>
      <rPr>
        <b/>
        <sz val="11"/>
        <color rgb="FF000000"/>
        <rFont val="Calibri"/>
        <family val="2"/>
        <scheme val="minor"/>
      </rPr>
      <t>Equipment Provision by Member</t>
    </r>
    <r>
      <rPr>
        <b/>
        <sz val="11"/>
        <color theme="1"/>
        <rFont val="Calibri"/>
        <family val="2"/>
        <scheme val="minor"/>
      </rPr>
      <t xml:space="preserve">: </t>
    </r>
    <r>
      <rPr>
        <sz val="11"/>
        <color theme="1"/>
        <rFont val="Calibri"/>
        <family val="2"/>
        <scheme val="minor"/>
      </rPr>
      <t>Clarifies Member’s equipment responsibilities, outlining asset management expectations.</t>
    </r>
  </si>
  <si>
    <t>Member is responsible for providing all equipment including but not limited to: fixed equipment (e.g. furniture, furnishings), movable equipment, an adequate inventory of small expendable equipment (e.g. pots, pans, utensils), all other equipment required for a multi service program together with utilities.</t>
  </si>
  <si>
    <r>
      <rPr>
        <b/>
        <sz val="11"/>
        <rFont val="Calibri"/>
        <family val="2"/>
        <scheme val="minor"/>
      </rPr>
      <t>Supplier Equipment Maintenance Obligations</t>
    </r>
    <r>
      <rPr>
        <b/>
        <sz val="11"/>
        <color theme="1"/>
        <rFont val="Calibri"/>
        <family val="2"/>
        <scheme val="minor"/>
      </rPr>
      <t xml:space="preserve">: </t>
    </r>
    <r>
      <rPr>
        <sz val="11"/>
        <color theme="1"/>
        <rFont val="Calibri"/>
        <family val="2"/>
        <scheme val="minor"/>
      </rPr>
      <t>Sets clear responsibilities for supplier-owned equipment maintenance.</t>
    </r>
  </si>
  <si>
    <t>Supplier at supplier cost shall maintain and repair all equipment owned or leased by Supplier.</t>
  </si>
  <si>
    <r>
      <rPr>
        <b/>
        <sz val="11"/>
        <rFont val="Calibri"/>
        <family val="2"/>
        <scheme val="minor"/>
      </rPr>
      <t>Member Equipment Management</t>
    </r>
    <r>
      <rPr>
        <b/>
        <sz val="11"/>
        <color theme="1"/>
        <rFont val="Calibri"/>
        <family val="2"/>
        <scheme val="minor"/>
      </rPr>
      <t xml:space="preserve">: </t>
    </r>
    <r>
      <rPr>
        <sz val="11"/>
        <color theme="1"/>
        <rFont val="Calibri"/>
        <family val="2"/>
        <scheme val="minor"/>
      </rPr>
      <t>Establishes supplier accountability for Member-owned equipment, preserving asset value.</t>
    </r>
  </si>
  <si>
    <t>Supplier shall be responsible for maintaining and managing  equipment owned by Member at Member cost. Supplier shall be responsible for ensuring all equipment owned by the Member is kept in clean, working condition and Member shall be notified of any equipment in need of repairs or replacements.</t>
  </si>
  <si>
    <r>
      <rPr>
        <b/>
        <sz val="11"/>
        <rFont val="Calibri"/>
        <family val="2"/>
        <scheme val="minor"/>
      </rPr>
      <t>Licenses and Permits</t>
    </r>
    <r>
      <rPr>
        <b/>
        <sz val="11"/>
        <color theme="1"/>
        <rFont val="Calibri"/>
        <family val="2"/>
        <scheme val="minor"/>
      </rPr>
      <t>:</t>
    </r>
    <r>
      <rPr>
        <sz val="11"/>
        <color theme="1"/>
        <rFont val="Calibri"/>
        <family val="2"/>
        <scheme val="minor"/>
      </rPr>
      <t xml:space="preserve"> Ensures compliance with regulatory requirements, protecting against legal risk.</t>
    </r>
  </si>
  <si>
    <t>Supplier shall obtain and maintain all federal, state and local licenses and permits required to perform the Services on behalf of Member.</t>
  </si>
  <si>
    <r>
      <rPr>
        <b/>
        <sz val="11"/>
        <rFont val="Calibri"/>
        <family val="2"/>
        <scheme val="minor"/>
      </rPr>
      <t>Supplier Tax Responsibility</t>
    </r>
    <r>
      <rPr>
        <b/>
        <sz val="11"/>
        <color theme="1"/>
        <rFont val="Calibri"/>
        <family val="2"/>
        <scheme val="minor"/>
      </rPr>
      <t>:</t>
    </r>
    <r>
      <rPr>
        <sz val="11"/>
        <color theme="1"/>
        <rFont val="Calibri"/>
        <family val="2"/>
        <scheme val="minor"/>
      </rPr>
      <t xml:space="preserve"> Clarifies tax obligations, preventing unforeseen costs for the Member.</t>
    </r>
  </si>
  <si>
    <t>Supplier shall be responsible for all sales, use, excise, state and local income taxes and all other state and local taxes (in effect as of the effective date of the agreement)  attributable to the provision of Services or the sale of goods or services by Supplier pursuant to this agreement.</t>
  </si>
  <si>
    <r>
      <rPr>
        <b/>
        <sz val="11"/>
        <rFont val="Calibri"/>
        <family val="2"/>
        <scheme val="minor"/>
      </rPr>
      <t>Regulatory Compliance</t>
    </r>
    <r>
      <rPr>
        <b/>
        <sz val="11"/>
        <color theme="1"/>
        <rFont val="Calibri"/>
        <family val="2"/>
        <scheme val="minor"/>
      </rPr>
      <t xml:space="preserve">: </t>
    </r>
    <r>
      <rPr>
        <sz val="11"/>
        <color theme="1"/>
        <rFont val="Calibri"/>
        <family val="2"/>
        <scheme val="minor"/>
      </rPr>
      <t>Requires adherence to all healthcare accreditation, safety, privacy, and compliance standards (HFAP, HIPAA, OSHA, NFPA, etc.), safeguarding operational legality.</t>
    </r>
  </si>
  <si>
    <t>The Supplier will provide management services in full compliance with all existing and new applicable federal, state and local regulations and the requirements of all state and federal regulatory agencies.  These may include, but are not limited to, the following:</t>
  </si>
  <si>
    <t>Healthcare Facilities Accreditation Program (HFAP).</t>
  </si>
  <si>
    <t>Health Insurance Portability and Accountability Act (HIPAA).</t>
  </si>
  <si>
    <t>Occupational Safety and Health Administration (OSHA).</t>
  </si>
  <si>
    <t>National Fire Protection Association (NFPA).</t>
  </si>
  <si>
    <t>Safe Harbor legislation.</t>
  </si>
  <si>
    <t xml:space="preserve">Right-to-Know regulations. Globally Harmonized Systems (GHS) which is the new MSDS or SDS program. </t>
  </si>
  <si>
    <t>Blood borne pathogen regulations.</t>
  </si>
  <si>
    <t>Supplier must comply with Member's Clinical Requirements.</t>
  </si>
  <si>
    <r>
      <rPr>
        <b/>
        <sz val="11"/>
        <color theme="1"/>
        <rFont val="Calibri"/>
        <family val="2"/>
        <scheme val="minor"/>
      </rPr>
      <t>Infection Prevention Program</t>
    </r>
    <r>
      <rPr>
        <sz val="11"/>
        <color theme="1"/>
        <rFont val="Calibri"/>
        <family val="2"/>
        <scheme val="minor"/>
      </rPr>
      <t>: Highlights commitment to patient safety and healthcare standards.</t>
    </r>
  </si>
  <si>
    <t>Please provide information on your Infection Prevention program.</t>
  </si>
  <si>
    <t>Attach response with requirement included</t>
  </si>
  <si>
    <r>
      <rPr>
        <b/>
        <sz val="11"/>
        <color theme="1"/>
        <rFont val="Calibri"/>
        <family val="2"/>
        <scheme val="minor"/>
      </rPr>
      <t xml:space="preserve">Accreditation Readiness and Support: </t>
    </r>
    <r>
      <rPr>
        <sz val="11"/>
        <color theme="1"/>
        <rFont val="Calibri"/>
        <family val="2"/>
        <scheme val="minor"/>
      </rPr>
      <t>Guarantees support during accreditation processes, protecting institutional accreditation status.</t>
    </r>
  </si>
  <si>
    <t>Provide your organization's plan to prepare for accrediting agencies in all areas. Include any past recognition or violation within the last year.</t>
  </si>
  <si>
    <t>Please provide detailed response in column H</t>
  </si>
  <si>
    <t xml:space="preserve">Supplier will be onsite and available for all accreditation reviews and tours.  Supplier will provide all requested information to them, and inform the member of all this including, but not limited to discussions, issues, findings, and resolutions. </t>
  </si>
  <si>
    <r>
      <rPr>
        <b/>
        <sz val="11"/>
        <color theme="1"/>
        <rFont val="Calibri"/>
        <family val="2"/>
        <scheme val="minor"/>
      </rPr>
      <t xml:space="preserve">Inspection Rights: </t>
    </r>
    <r>
      <rPr>
        <sz val="11"/>
        <color theme="1"/>
        <rFont val="Calibri"/>
        <family val="2"/>
        <scheme val="minor"/>
      </rPr>
      <t>Grants Member audit rights for oversight and quality assurance.</t>
    </r>
  </si>
  <si>
    <t>Member may conduct an inspection of its facilities and premises and evaluate Supplier's performance of the Services at any time.</t>
  </si>
  <si>
    <r>
      <rPr>
        <b/>
        <sz val="11"/>
        <rFont val="Calibri"/>
        <family val="2"/>
        <scheme val="minor"/>
      </rPr>
      <t>Emergency Response Plan</t>
    </r>
    <r>
      <rPr>
        <b/>
        <sz val="11"/>
        <color theme="1"/>
        <rFont val="Calibri"/>
        <family val="2"/>
        <scheme val="minor"/>
      </rPr>
      <t xml:space="preserve">: </t>
    </r>
    <r>
      <rPr>
        <sz val="11"/>
        <color theme="1"/>
        <rFont val="Calibri"/>
        <family val="2"/>
        <scheme val="minor"/>
      </rPr>
      <t>Mandates preparedness for emergencies, ensuring continuity and reliability of service.</t>
    </r>
  </si>
  <si>
    <t xml:space="preserve">Supplier shall have an emergency response plan for disaster implementation.  Supplier will also develop a "what if" schedule for disasters, weather emergencies and other unforeseen events that would limit staff on hand and that could interrupt delivery of services to Members. Supplier would be expected to provide any services available in time of disaster as flooding, fire, weather emergencies, loss of utilities, other emergencies etc. Supplier management members are expected to be onsite at their respective Member facilities during emergent times of need . It will be the responsibility of the Supplier management team to make certain all facilities are cleaned and ready for services after disaster events are over. </t>
  </si>
  <si>
    <r>
      <rPr>
        <b/>
        <sz val="11"/>
        <rFont val="Calibri"/>
        <family val="2"/>
        <scheme val="minor"/>
      </rPr>
      <t>Approval for Service Changes</t>
    </r>
    <r>
      <rPr>
        <b/>
        <sz val="11"/>
        <color theme="1"/>
        <rFont val="Calibri"/>
        <family val="2"/>
        <scheme val="minor"/>
      </rPr>
      <t xml:space="preserve">: </t>
    </r>
    <r>
      <rPr>
        <sz val="11"/>
        <color theme="1"/>
        <rFont val="Calibri"/>
        <family val="2"/>
        <scheme val="minor"/>
      </rPr>
      <t>Requires formal approval for cost/service adjustments, controlling unforeseen expenses.</t>
    </r>
  </si>
  <si>
    <t xml:space="preserve">Any changes or additional charges for services must be approved by designated administrator with an amendment to the agreement before being implemented. </t>
  </si>
  <si>
    <r>
      <rPr>
        <b/>
        <sz val="11"/>
        <color rgb="FF000000"/>
        <rFont val="Calibri"/>
        <family val="2"/>
        <scheme val="minor"/>
      </rPr>
      <t>Data Return Upon Termination</t>
    </r>
    <r>
      <rPr>
        <b/>
        <sz val="11"/>
        <color theme="1"/>
        <rFont val="Calibri"/>
        <family val="2"/>
        <scheme val="minor"/>
      </rPr>
      <t>:</t>
    </r>
    <r>
      <rPr>
        <sz val="11"/>
        <color theme="1"/>
        <rFont val="Calibri"/>
        <family val="2"/>
        <scheme val="minor"/>
      </rPr>
      <t xml:space="preserve"> Protects Member’s access to operational data post-contract termination.</t>
    </r>
  </si>
  <si>
    <t xml:space="preserve"> In the event of termination of contract, any Member specific data will be provided to Member in an acceptable format. This would include but not be limited to (inventory purchased, equipment purchased, training, budgets, quality assurance inspections, schedules, etc.).</t>
  </si>
  <si>
    <r>
      <rPr>
        <b/>
        <sz val="11"/>
        <color theme="1"/>
        <rFont val="Calibri"/>
        <family val="2"/>
        <scheme val="minor"/>
      </rPr>
      <t>Diversity Supplier Relationships:</t>
    </r>
    <r>
      <rPr>
        <sz val="11"/>
        <color theme="1"/>
        <rFont val="Calibri"/>
        <family val="2"/>
        <scheme val="minor"/>
      </rPr>
      <t xml:space="preserve"> Enables Member to meet diversity objectives without supplier restrictions.</t>
    </r>
  </si>
  <si>
    <t xml:space="preserve">Member must retain the right to enter into relationships with diversity Suppliers without penalty in order to meet diversity contracting requirements.  Prospective suppliers are encouraged to propose a prime/sub structure, but Member must have the ability to directly contract with such entities. </t>
  </si>
  <si>
    <r>
      <rPr>
        <b/>
        <sz val="11"/>
        <rFont val="Calibri"/>
        <family val="2"/>
        <scheme val="minor"/>
      </rPr>
      <t>Local Purchasing and Sustainability Targets</t>
    </r>
    <r>
      <rPr>
        <b/>
        <sz val="11"/>
        <color theme="1"/>
        <rFont val="Calibri"/>
        <family val="2"/>
        <scheme val="minor"/>
      </rPr>
      <t>:</t>
    </r>
    <r>
      <rPr>
        <sz val="11"/>
        <color theme="1"/>
        <rFont val="Calibri"/>
        <family val="2"/>
        <scheme val="minor"/>
      </rPr>
      <t xml:space="preserve"> Supports Member’s sustainability and community goals.</t>
    </r>
  </si>
  <si>
    <t>Supplier to support member local purchasing and sustainability targets</t>
  </si>
  <si>
    <r>
      <rPr>
        <b/>
        <sz val="11"/>
        <color theme="1"/>
        <rFont val="Calibri"/>
        <family val="2"/>
        <scheme val="minor"/>
      </rPr>
      <t xml:space="preserve">Proposal Validity Period (180 Days): </t>
    </r>
    <r>
      <rPr>
        <sz val="11"/>
        <color theme="1"/>
        <rFont val="Calibri"/>
        <family val="2"/>
        <scheme val="minor"/>
      </rPr>
      <t>Ensures supplier proposals remain actionable during extended decision periods.</t>
    </r>
  </si>
  <si>
    <t>Member requires that the Supplier’s proposal remain valid for a period of at least one-hundred and eighty (180) days from the RFI due date.</t>
  </si>
  <si>
    <t xml:space="preserve"> Staffing</t>
  </si>
  <si>
    <t>Supplier's management staff will be responsible for:</t>
  </si>
  <si>
    <r>
      <rPr>
        <b/>
        <sz val="11"/>
        <rFont val="Calibri"/>
        <family val="2"/>
        <scheme val="minor"/>
      </rPr>
      <t>Management Responsibilities</t>
    </r>
    <r>
      <rPr>
        <b/>
        <sz val="11"/>
        <color theme="1"/>
        <rFont val="Calibri"/>
        <family val="2"/>
        <scheme val="minor"/>
      </rPr>
      <t>:</t>
    </r>
    <r>
      <rPr>
        <sz val="11"/>
        <color theme="1"/>
        <rFont val="Calibri"/>
        <family val="2"/>
        <scheme val="minor"/>
      </rPr>
      <t xml:space="preserve"> Clearly defines supplier’s leadership roles, ensuring accountability and clarity of oversight.</t>
    </r>
  </si>
  <si>
    <t>Supplier’s staff will be led by at least one (1) manager responsible for:  Coordinating the training and management of the service employees in those departments managed by the supplier;  Acting as supplier’s chief representative for suppliers day-to-day performance of the management services; Work with Member to develop, implement and maintain a program that will comply with all regulatory standards.</t>
  </si>
  <si>
    <t>Interacting directly with Member management team.</t>
  </si>
  <si>
    <t>Work with Member to develop, implement and maintain a services program that will comply with all standards and accreditation agencies.</t>
  </si>
  <si>
    <t>Supplier will provide regional and national resources as required in support of manager in execution of the agreement.</t>
  </si>
  <si>
    <t>Supplier Management team must become team members with Member, and participate in meetings and work on committees that are in progress or will be started while the agreement is in effect.</t>
  </si>
  <si>
    <t xml:space="preserve">Supplier's management team will have active involvement in assisting with managing oversight of facility repairs, processes, and upgrades as well as any other area needed by Member. Supplier will be asked to participate in QA inspections on the above mentioned tasks to improve overall efficiency. </t>
  </si>
  <si>
    <t>Supplier's onsite management group must attend all required annual in-services provided by Member. All new managers must attend Member's training and adhere to Member's operating Policy and Procedures.</t>
  </si>
  <si>
    <t>Supplier shall not use, or knowingly permit any other person who is under their direction to use, any part of Member's premises for any purpose other than the performance of Services for Member pursuant to the agreement.</t>
  </si>
  <si>
    <t>Human resource functions to include payroll, benefits management, worker's compensation administration, and compliance with all local, state, and federal regulations.</t>
  </si>
  <si>
    <r>
      <rPr>
        <b/>
        <sz val="11"/>
        <rFont val="Calibri"/>
        <family val="2"/>
        <scheme val="minor"/>
      </rPr>
      <t>Criminal Background Checks</t>
    </r>
    <r>
      <rPr>
        <b/>
        <sz val="11"/>
        <color theme="1"/>
        <rFont val="Calibri"/>
        <family val="2"/>
        <scheme val="minor"/>
      </rPr>
      <t>:</t>
    </r>
    <r>
      <rPr>
        <sz val="11"/>
        <color theme="1"/>
        <rFont val="Calibri"/>
        <family val="2"/>
        <scheme val="minor"/>
      </rPr>
      <t xml:space="preserve"> Protects Member from hiring risks.</t>
    </r>
  </si>
  <si>
    <t>Supplier, at their cost, will conduct a criminal background check acceptable to Member in scope and process, for each employee it hires and designates to serve Member.</t>
  </si>
  <si>
    <t>Supplier shall follow Member's policies and procedures with respect to the employment of individuals who have been convicted of a criminal offense.</t>
  </si>
  <si>
    <t>Supplier shall cause each of its employees to adhere to the rules and restrictions imposed by Member and to otherwise perform their respective tasks in accordance with the requirements and standards set forth in the agreement.</t>
  </si>
  <si>
    <t xml:space="preserve">Supplier shall immediately remove and replace any employee assigned to Member upon the Member 's reasonable request, which shall be in writing and not be based on discriminatory grounds.  </t>
  </si>
  <si>
    <t>Supplier will provide all necessary training materials, policies and procedures, manuals, standard operating procedures, forms, and other materials used to support the Service Employees, including Supplier's proprietary software.</t>
  </si>
  <si>
    <t xml:space="preserve">Supplier shall have the ability to cross train staff for any  department they manage so departments can support one another in a time of need.  </t>
  </si>
  <si>
    <r>
      <rPr>
        <b/>
        <sz val="11"/>
        <rFont val="Calibri"/>
        <family val="2"/>
        <scheme val="minor"/>
      </rPr>
      <t>Payroll and Time Tracking Automation</t>
    </r>
    <r>
      <rPr>
        <b/>
        <sz val="11"/>
        <color theme="1"/>
        <rFont val="Calibri"/>
        <family val="2"/>
        <scheme val="minor"/>
      </rPr>
      <t>:</t>
    </r>
    <r>
      <rPr>
        <sz val="11"/>
        <color theme="1"/>
        <rFont val="Calibri"/>
        <family val="2"/>
        <scheme val="minor"/>
      </rPr>
      <t xml:space="preserve"> Improves labor cost control and payroll accuracy.</t>
    </r>
  </si>
  <si>
    <t>Supplier shall provide an automated time and attendance program.</t>
  </si>
  <si>
    <r>
      <rPr>
        <b/>
        <sz val="11"/>
        <rFont val="Calibri"/>
        <family val="2"/>
        <scheme val="minor"/>
      </rPr>
      <t>Employee Training and Competency Tracking</t>
    </r>
    <r>
      <rPr>
        <b/>
        <sz val="11"/>
        <color theme="1"/>
        <rFont val="Calibri"/>
        <family val="2"/>
        <scheme val="minor"/>
      </rPr>
      <t xml:space="preserve">: </t>
    </r>
    <r>
      <rPr>
        <sz val="11"/>
        <color theme="1"/>
        <rFont val="Calibri"/>
        <family val="2"/>
        <scheme val="minor"/>
      </rPr>
      <t>Ensures staff competency, supporting service reliability.</t>
    </r>
  </si>
  <si>
    <t>The Supplier System will track each Employee's training records, performance, and any necessary correspondence.</t>
  </si>
  <si>
    <t xml:space="preserve">The Supplier System will track all labor costs including overtime, sick/vacation/holiday.  </t>
  </si>
  <si>
    <t>Supplier will provide clearly defined work schedules developed for each Employee utilizing proven work standards.  Employees are defined as personnel assigned to provide the Services whether they are employed by the Supplier or the customer.</t>
  </si>
  <si>
    <r>
      <rPr>
        <b/>
        <sz val="11"/>
        <rFont val="Calibri"/>
        <family val="2"/>
        <scheme val="minor"/>
      </rPr>
      <t>Hourly Employee Reconciliation</t>
    </r>
    <r>
      <rPr>
        <b/>
        <sz val="11"/>
        <color theme="1"/>
        <rFont val="Calibri"/>
        <family val="2"/>
        <scheme val="minor"/>
      </rPr>
      <t xml:space="preserve">: </t>
    </r>
    <r>
      <rPr>
        <sz val="11"/>
        <color theme="1"/>
        <rFont val="Calibri"/>
        <family val="2"/>
        <scheme val="minor"/>
      </rPr>
      <t>Guarantees accountability in labor cost management.</t>
    </r>
  </si>
  <si>
    <t>Hourly Employees Hours Reconciliation: Supplier will be required to submit, to Member, payroll records within 30 days of  the completion of each contract year period. A reconciliation of proposed annual productive hours vs the actual paid productive hours will be completed. If the reconciliation shows that the Supplier paid the hourly employees less than the proposed hours, the Supplier will credit the variance hours times the documented average wage rate paid and benefit costs, to Member on the next invoice. The payroll reconciliation amount will be shared as follows; 95% to the Member and 5% may be retained by the Supplier. Completion of this reconciliation audit and credit shall be completed by the end of 180 days after the end date of the applicable contract year period. The annual productive hours will be mutually agreed to at  the start of each contract year period.</t>
  </si>
  <si>
    <r>
      <rPr>
        <b/>
        <sz val="11"/>
        <rFont val="Calibri"/>
        <family val="2"/>
        <scheme val="minor"/>
      </rPr>
      <t>Management Salary Reduction Clause</t>
    </r>
    <r>
      <rPr>
        <b/>
        <sz val="11"/>
        <color theme="1"/>
        <rFont val="Calibri"/>
        <family val="2"/>
        <scheme val="minor"/>
      </rPr>
      <t>:</t>
    </r>
    <r>
      <rPr>
        <sz val="11"/>
        <color theme="1"/>
        <rFont val="Calibri"/>
        <family val="2"/>
        <scheme val="minor"/>
      </rPr>
      <t xml:space="preserve"> Ensures cost savings from managerial changes are passed to Member.</t>
    </r>
  </si>
  <si>
    <t>Management Salary Reductions. If Supplier has a change in management with a lesser salary than current management, Supplier will reduce the monthly costs to reflect the change in management salary.</t>
  </si>
  <si>
    <r>
      <rPr>
        <b/>
        <sz val="11"/>
        <rFont val="Calibri"/>
        <family val="2"/>
        <scheme val="minor"/>
      </rPr>
      <t>Right to Return of Employees</t>
    </r>
    <r>
      <rPr>
        <b/>
        <sz val="11"/>
        <color theme="1"/>
        <rFont val="Calibri"/>
        <family val="2"/>
        <scheme val="minor"/>
      </rPr>
      <t>:</t>
    </r>
    <r>
      <rPr>
        <sz val="11"/>
        <color theme="1"/>
        <rFont val="Calibri"/>
        <family val="2"/>
        <scheme val="minor"/>
      </rPr>
      <t xml:space="preserve"> Protects staff continuity in case of contract termination.</t>
    </r>
  </si>
  <si>
    <t>Any member or incumbent manager hired by supplier will have the option to return to the member at the end of the contract at no cost to either party.  Should the contract be terminated before the end date the same will hold true.</t>
  </si>
  <si>
    <t>Supplier shall manage Member employees with adherence to Member polices and procedures and employee handbook. New managers must first attend Member new hire manager training upon arrival to Member site and attend new hire orientation on a scheduled Orientation date. Managers are not permitted to start to work until they have attended the initial Member Orientation. Supplier will also be responsible for completing electronic entry for employees terminating, submitting electronic entry request for employees, interviewing employees, recommend hiring of staff, setting goals with staff, monitoring performance of staff, complete yearly performance reviews (electronic) and when warranted issue discipline to employees on activity listed in the Employee Handbook (all discipline even verbal coaching must first be approved through Member Human Resources representative).</t>
  </si>
  <si>
    <r>
      <rPr>
        <b/>
        <sz val="11"/>
        <rFont val="Calibri"/>
        <family val="2"/>
        <scheme val="minor"/>
      </rPr>
      <t>Payroll System and Human Resource Management</t>
    </r>
    <r>
      <rPr>
        <b/>
        <sz val="11"/>
        <color theme="1"/>
        <rFont val="Calibri"/>
        <family val="2"/>
        <scheme val="minor"/>
      </rPr>
      <t>:</t>
    </r>
    <r>
      <rPr>
        <sz val="11"/>
        <color theme="1"/>
        <rFont val="Calibri"/>
        <family val="2"/>
        <scheme val="minor"/>
      </rPr>
      <t xml:space="preserve"> Ensures compliance and streamlined administrative operations.</t>
    </r>
  </si>
  <si>
    <t>Supplier shall provide an automated payroll system capable of payroll deduction.</t>
  </si>
  <si>
    <t>Organization charts:</t>
  </si>
  <si>
    <t>Please provide organization charts for each location, and for system.</t>
  </si>
  <si>
    <t xml:space="preserve"> Staff Training</t>
  </si>
  <si>
    <t>Staff</t>
  </si>
  <si>
    <r>
      <rPr>
        <b/>
        <sz val="11"/>
        <rFont val="Calibri"/>
        <family val="2"/>
        <scheme val="minor"/>
      </rPr>
      <t>Training and Orientation Requirements</t>
    </r>
    <r>
      <rPr>
        <b/>
        <sz val="11"/>
        <color theme="1"/>
        <rFont val="Calibri"/>
        <family val="2"/>
        <scheme val="minor"/>
      </rPr>
      <t xml:space="preserve">: </t>
    </r>
    <r>
      <rPr>
        <sz val="11"/>
        <color theme="1"/>
        <rFont val="Calibri"/>
        <family val="2"/>
        <scheme val="minor"/>
      </rPr>
      <t>Mandates comprehensive employee training, supporting quality and compliance.</t>
    </r>
  </si>
  <si>
    <t>The Supplier will ensure that all managers and supervisors receive annual training on established core competencies.  Upon Member's request, documentation of manager and supervisor training will be provided. Supplier shall comply with all applicable training, operations and documentation.</t>
  </si>
  <si>
    <r>
      <rPr>
        <b/>
        <sz val="11"/>
        <rFont val="Calibri"/>
        <family val="2"/>
        <scheme val="minor"/>
      </rPr>
      <t>Incentive Program Approval</t>
    </r>
    <r>
      <rPr>
        <b/>
        <sz val="11"/>
        <color theme="1"/>
        <rFont val="Calibri"/>
        <family val="2"/>
        <scheme val="minor"/>
      </rPr>
      <t>:</t>
    </r>
    <r>
      <rPr>
        <sz val="11"/>
        <color theme="1"/>
        <rFont val="Calibri"/>
        <family val="2"/>
        <scheme val="minor"/>
      </rPr>
      <t xml:space="preserve"> Maintains compliance with Member’s human resources policies.</t>
    </r>
  </si>
  <si>
    <t>Incentive plans for  Employees of monetary value must be approved by Client Human Resources departments before being implemented.</t>
  </si>
  <si>
    <t>Each Employee will be trained in processes to include appropriate use of equipment cleaning products and procedures.</t>
  </si>
  <si>
    <r>
      <rPr>
        <b/>
        <sz val="11"/>
        <rFont val="Calibri"/>
        <family val="2"/>
        <scheme val="minor"/>
      </rPr>
      <t>Hospitality and Communication Training</t>
    </r>
    <r>
      <rPr>
        <b/>
        <sz val="11"/>
        <color theme="1"/>
        <rFont val="Calibri"/>
        <family val="2"/>
        <scheme val="minor"/>
      </rPr>
      <t>:</t>
    </r>
    <r>
      <rPr>
        <sz val="11"/>
        <color theme="1"/>
        <rFont val="Calibri"/>
        <family val="2"/>
        <scheme val="minor"/>
      </rPr>
      <t xml:space="preserve"> Improves patient and stakeholder interactions, boosting satisfaction.</t>
    </r>
  </si>
  <si>
    <t>Supplier must have an orientation check list for job instructions for all new hires.  Supplier must follow the new hire orientation program on Client policy, procedures and processes, and also develop competency guidelines for work performance.  Supplier and employee must sign off on competency levels for new employees.</t>
  </si>
  <si>
    <t>Each Employee will be trained in proper lifting procedures.</t>
  </si>
  <si>
    <t>Supplier will train Employees in communication and hospitality skills to drive positive interactions with patients and other Member staff.</t>
  </si>
  <si>
    <t xml:space="preserve">Describe the additional resources such as patient interaction programs to be provided to educate and train associates to improve service/Hospitality skills. </t>
  </si>
  <si>
    <t>Supplier will provide outline of training program along with on-going annual training.</t>
  </si>
  <si>
    <t>Technical training will be made available and documented to enhance the skills of Employees.</t>
  </si>
  <si>
    <t>Supplier will provide a climate of motivation for Employees through development and incentive plans.</t>
  </si>
  <si>
    <t xml:space="preserve"> Supplier Employees</t>
  </si>
  <si>
    <t>The following are requirements for Supplier's employees:</t>
  </si>
  <si>
    <r>
      <rPr>
        <b/>
        <sz val="11"/>
        <rFont val="Calibri"/>
        <family val="2"/>
        <scheme val="minor"/>
      </rPr>
      <t>Employee Benefits Requirements</t>
    </r>
    <r>
      <rPr>
        <b/>
        <sz val="11"/>
        <color theme="1"/>
        <rFont val="Calibri"/>
        <family val="2"/>
        <scheme val="minor"/>
      </rPr>
      <t>:</t>
    </r>
    <r>
      <rPr>
        <sz val="11"/>
        <color theme="1"/>
        <rFont val="Calibri"/>
        <family val="2"/>
        <scheme val="minor"/>
      </rPr>
      <t xml:space="preserve"> Ensures competitive and comprehensive employee benefits to attract and retain quality staff.</t>
    </r>
  </si>
  <si>
    <t>Health insurance with options for coverage.</t>
  </si>
  <si>
    <t>Optional dental and vision coverage.</t>
  </si>
  <si>
    <t>Life Insurance, AD&amp;D, and Long-Term Disability insurance.</t>
  </si>
  <si>
    <t>401-K and the administration thereof.</t>
  </si>
  <si>
    <t>Short-term Disability Insurance.</t>
  </si>
  <si>
    <t>Abide by Member Code of Ethics/Core Values.</t>
  </si>
  <si>
    <t>Supplier's employees will:</t>
  </si>
  <si>
    <r>
      <rPr>
        <b/>
        <sz val="11"/>
        <rFont val="Calibri"/>
        <family val="2"/>
        <scheme val="minor"/>
      </rPr>
      <t>Employment Compliance</t>
    </r>
    <r>
      <rPr>
        <b/>
        <sz val="11"/>
        <color theme="1"/>
        <rFont val="Calibri"/>
        <family val="2"/>
        <scheme val="minor"/>
      </rPr>
      <t xml:space="preserve">: </t>
    </r>
    <r>
      <rPr>
        <sz val="11"/>
        <color theme="1"/>
        <rFont val="Calibri"/>
        <family val="2"/>
        <scheme val="minor"/>
      </rPr>
      <t>Requires legal documentation, health screenings, immunizations, and compliance with Member’s drug policies.</t>
    </r>
  </si>
  <si>
    <t>Upon request, Supplier will provide documentation proving legal employment in the U.S. for all Supplier Employees assigned to provide the Services.</t>
  </si>
  <si>
    <t>Submit to periodic health examinations as required by law.</t>
  </si>
  <si>
    <t xml:space="preserve">Comply with the Member's drug screening policy.  </t>
  </si>
  <si>
    <t>Comply with all immunization and disease testing required by law or the Member.</t>
  </si>
  <si>
    <t>Supplier will submit satisfactory evidence of compliance with all health regulations to the Member upon request.</t>
  </si>
  <si>
    <t xml:space="preserve"> Additional/
Specific to Facility</t>
  </si>
  <si>
    <r>
      <rPr>
        <b/>
        <sz val="11"/>
        <rFont val="Calibri"/>
        <family val="2"/>
        <scheme val="minor"/>
      </rPr>
      <t>Release of Hiring Restrictions</t>
    </r>
    <r>
      <rPr>
        <b/>
        <sz val="11"/>
        <color theme="1"/>
        <rFont val="Calibri"/>
        <family val="2"/>
        <scheme val="minor"/>
      </rPr>
      <t>:</t>
    </r>
    <r>
      <rPr>
        <sz val="11"/>
        <color theme="1"/>
        <rFont val="Calibri"/>
        <family val="2"/>
        <scheme val="minor"/>
      </rPr>
      <t xml:space="preserve"> Protects employee mobility post-contract, ensuring Member staffing continuity.</t>
    </r>
  </si>
  <si>
    <t>If you are not awarded the agreement for a service line for which you are providing a bid response, Supplier must release any employee that may be bound under current agreement with your organization through any hiring restrictions that may exist without penalty to the Member.</t>
  </si>
  <si>
    <r>
      <rPr>
        <b/>
        <sz val="11"/>
        <rFont val="Calibri"/>
        <family val="2"/>
        <scheme val="minor"/>
      </rPr>
      <t>Offer of Employment to Existing Staff</t>
    </r>
    <r>
      <rPr>
        <b/>
        <sz val="11"/>
        <color theme="1"/>
        <rFont val="Calibri"/>
        <family val="2"/>
        <scheme val="minor"/>
      </rPr>
      <t>:</t>
    </r>
    <r>
      <rPr>
        <sz val="11"/>
        <color theme="1"/>
        <rFont val="Calibri"/>
        <family val="2"/>
        <scheme val="minor"/>
      </rPr>
      <t xml:space="preserve"> Guarantees stable employee transitions, maintaining operational continuity.</t>
    </r>
  </si>
  <si>
    <t xml:space="preserve">Supplier agrees to offer employment to all Food Service staff (hourly and management) at their existing rate of pay or greater and recognize current years of service, within the scope of agreement but shall not be required to retain any Service Employee(s) who does not meet Members or Supplier's standards nor any more Service Employee(s) than required for effective and efficient provision of Management Services. </t>
  </si>
  <si>
    <t>Insert Name Here</t>
  </si>
  <si>
    <t>Additional/ RFP attachment / template reference</t>
  </si>
  <si>
    <t xml:space="preserve"> Minimum Food Quality Standard</t>
  </si>
  <si>
    <t>Minimum Food Quality Standards:</t>
  </si>
  <si>
    <t>MINIMUM FOOD QUALITY STANDARDS:</t>
  </si>
  <si>
    <r>
      <t>Beef, Lamb, Veal</t>
    </r>
    <r>
      <rPr>
        <sz val="11"/>
        <color theme="1"/>
        <rFont val="Calibri"/>
        <family val="2"/>
        <scheme val="minor"/>
      </rPr>
      <t>: USDA Choice quality ensures consistently high-grade meat.</t>
    </r>
  </si>
  <si>
    <t>Beef, Lamb  and Veal - USDA Choice.</t>
  </si>
  <si>
    <r>
      <t>Pork</t>
    </r>
    <r>
      <rPr>
        <sz val="11"/>
        <color theme="1"/>
        <rFont val="Calibri"/>
        <family val="2"/>
        <scheme val="minor"/>
      </rPr>
      <t>: USDA #1 standard guarantees top-quality pork products.</t>
    </r>
  </si>
  <si>
    <t>Pork - USDA #1.</t>
  </si>
  <si>
    <r>
      <t>Poultry, Eggs, Dairy</t>
    </r>
    <r>
      <rPr>
        <sz val="11"/>
        <color theme="1"/>
        <rFont val="Calibri"/>
        <family val="2"/>
        <scheme val="minor"/>
      </rPr>
      <t>: Grade A ensures high freshness, safety, and quality standards.</t>
    </r>
  </si>
  <si>
    <t>Poultry, Eggs and Dairy Products - Grade A.</t>
  </si>
  <si>
    <r>
      <t>Canned Vegetables</t>
    </r>
    <r>
      <rPr>
        <sz val="11"/>
        <color theme="1"/>
        <rFont val="Calibri"/>
        <family val="2"/>
        <scheme val="minor"/>
      </rPr>
      <t>: Choice grade ensures superior canned vegetable quality.</t>
    </r>
  </si>
  <si>
    <t>Canned Vegetables - Choice.</t>
  </si>
  <si>
    <r>
      <t>Frozen Vegetables</t>
    </r>
    <r>
      <rPr>
        <sz val="11"/>
        <color theme="1"/>
        <rFont val="Calibri"/>
        <family val="2"/>
        <scheme val="minor"/>
      </rPr>
      <t>: Choice or Fancy ensures excellent frozen vegetable quality.</t>
    </r>
  </si>
  <si>
    <t>Frozen Vegetables - Choice or Fancy.</t>
  </si>
  <si>
    <r>
      <t>Fresh Produce</t>
    </r>
    <r>
      <rPr>
        <sz val="11"/>
        <color theme="1"/>
        <rFont val="Calibri"/>
        <family val="2"/>
        <scheme val="minor"/>
      </rPr>
      <t>: #1 Quality ensures premium fresh produce.</t>
    </r>
  </si>
  <si>
    <t>Fresh Produce - #1 Quality.</t>
  </si>
  <si>
    <t xml:space="preserve"> FNS General</t>
  </si>
  <si>
    <t>General:</t>
  </si>
  <si>
    <t>GENERAL:</t>
  </si>
  <si>
    <r>
      <t>Financial, Quality &amp; Labor Evaluation</t>
    </r>
    <r>
      <rPr>
        <sz val="11"/>
        <color theme="1"/>
        <rFont val="Calibri"/>
        <family val="2"/>
        <scheme val="minor"/>
      </rPr>
      <t>: Requires analysis of current operations and clear improvement strategies.</t>
    </r>
  </si>
  <si>
    <t>Please provide a financial, quality and labor evaluation of the current situation at each facility along with the proposed improvement.  Include all elements to run a quality successful program.</t>
  </si>
  <si>
    <r>
      <t>Cost Reduction Incentives</t>
    </r>
    <r>
      <rPr>
        <sz val="11"/>
        <color theme="1"/>
        <rFont val="Calibri"/>
        <family val="2"/>
        <scheme val="minor"/>
      </rPr>
      <t>: Requests practical plans (e.g., waste reduction, portion control, training) to reduce food expenses.</t>
    </r>
  </si>
  <si>
    <t>Please propose incentives for food cost reduction and how you plan to reduce these costs (including, but not limited to, associate education, waste management, recipes, portion control, etc.).</t>
  </si>
  <si>
    <r>
      <t>Service Skills Improvement</t>
    </r>
    <r>
      <rPr>
        <sz val="11"/>
        <color theme="1"/>
        <rFont val="Calibri"/>
        <family val="2"/>
        <scheme val="minor"/>
      </rPr>
      <t>: Seeks detailed plans for training staff without additional costs or headcount.</t>
    </r>
  </si>
  <si>
    <t>How do you plan to improve service skills within the food and nutrition department with out increasing labor cost or adding additional associates?  Please provide details about your training program and service metrics.</t>
  </si>
  <si>
    <r>
      <t>Company Name Recognition</t>
    </r>
    <r>
      <rPr>
        <sz val="11"/>
        <color theme="1"/>
        <rFont val="Calibri"/>
        <family val="2"/>
        <scheme val="minor"/>
      </rPr>
      <t>: Seeks marketing strategies leveraging supplier branding to enhance perceptions.</t>
    </r>
  </si>
  <si>
    <t>Please propose how your company's name recognition could improve Member's, patients' or associates' evaluation of the service being provided (refer to marketing plan if required).</t>
  </si>
  <si>
    <r>
      <t>Purchasing Program Rebates (9% minimum)</t>
    </r>
    <r>
      <rPr>
        <sz val="11"/>
        <color theme="1"/>
        <rFont val="Calibri"/>
        <family val="2"/>
        <scheme val="minor"/>
      </rPr>
      <t>: Mandates financial rebates through supplier’s purchasing agreements.</t>
    </r>
  </si>
  <si>
    <t>Supplier will be required to provide incentives and rebates to Member through the use of Supplier's purchasing program in the provision of the Services. A minimum rebate on food and supplies purchases with the use of the Suppliers purchasing program is 9%.</t>
  </si>
  <si>
    <r>
      <t>Local Farm Sourcing</t>
    </r>
    <r>
      <rPr>
        <sz val="11"/>
        <color theme="1"/>
        <rFont val="Calibri"/>
        <family val="2"/>
        <scheme val="minor"/>
      </rPr>
      <t>: Requests strategies for incorporating locally sourced foods, supporting sustainability and community.</t>
    </r>
  </si>
  <si>
    <t>Please provide plan/use of food products from local farms</t>
  </si>
  <si>
    <r>
      <t>Food Waste Management</t>
    </r>
    <r>
      <rPr>
        <sz val="11"/>
        <color theme="1"/>
        <rFont val="Calibri"/>
        <family val="2"/>
        <scheme val="minor"/>
      </rPr>
      <t>: Requires plans to manage food waste sustainably, including community redistribution.</t>
    </r>
  </si>
  <si>
    <t>Please provide plan for food waste management. Supplier to provide details on addressing food waste and how it can support member initiatives to divert any surplus food to hospital community in need</t>
  </si>
  <si>
    <r>
      <t>Food Insecurity Initiatives</t>
    </r>
    <r>
      <rPr>
        <sz val="11"/>
        <color theme="1"/>
        <rFont val="Calibri"/>
        <family val="2"/>
        <scheme val="minor"/>
      </rPr>
      <t>: Requires supplier to outline how they'll support member’s food insecurity/community outreach efforts.</t>
    </r>
  </si>
  <si>
    <t xml:space="preserve">Supplier to indicate how they can support current member initiatives to address food insecurity. Supplier to provide samples to support initiatives of food insecurity/address food deserts in the hospital community serviced </t>
  </si>
  <si>
    <t xml:space="preserve"> Patient Meals</t>
  </si>
  <si>
    <t>Patient Meals:</t>
  </si>
  <si>
    <t>PATIENT MEALS:</t>
  </si>
  <si>
    <r>
      <t>Three Meals per Day</t>
    </r>
    <r>
      <rPr>
        <sz val="11"/>
        <color theme="1"/>
        <rFont val="Calibri"/>
        <family val="2"/>
        <scheme val="minor"/>
      </rPr>
      <t>: Standardizes inpatient meal provision.</t>
    </r>
  </si>
  <si>
    <t>Supplier will provide 3 meals per day per Inpatient.</t>
  </si>
  <si>
    <r>
      <t>Other Patient Meals</t>
    </r>
    <r>
      <rPr>
        <sz val="11"/>
        <color theme="1"/>
        <rFont val="Calibri"/>
        <family val="2"/>
        <scheme val="minor"/>
      </rPr>
      <t>: Specifies requirements for meals in areas like ER or outpatient services.</t>
    </r>
  </si>
  <si>
    <t>Supplier will provide "Other Patient Meals" e.g. ER, Outpatient meals as specified by Member.</t>
  </si>
  <si>
    <r>
      <t>Tray Delivery</t>
    </r>
    <r>
      <rPr>
        <sz val="11"/>
        <color theme="1"/>
        <rFont val="Calibri"/>
        <family val="2"/>
        <scheme val="minor"/>
      </rPr>
      <t>: Defines responsibility of tray distribution jointly by Member and Supplier personnel.</t>
    </r>
  </si>
  <si>
    <t xml:space="preserve">Food and Nutrition Services personnel shall deliver trays to the patient areas for final distribution as mutually agreed to by Supplier and Member. </t>
  </si>
  <si>
    <t xml:space="preserve">Delivery to patient areas shall be provided by Food and Nutrition Services personnel. </t>
  </si>
  <si>
    <t>Final distribution to patients shall be provided by Food and Nutrition Services personnel or according to current Member policy.</t>
  </si>
  <si>
    <r>
      <t>Isolation Meals</t>
    </r>
    <r>
      <rPr>
        <sz val="11"/>
        <color theme="1"/>
        <rFont val="Calibri"/>
        <family val="2"/>
        <scheme val="minor"/>
      </rPr>
      <t>: Specifies special handling for meal distribution and collection for isolation patients.</t>
    </r>
  </si>
  <si>
    <t>Tray distribution and retrieval for patients in isolation shall be done as mutually agreed to by Supplier and Member.</t>
  </si>
  <si>
    <r>
      <t>Meal Service (Staff, Visitors, Patients)</t>
    </r>
    <r>
      <rPr>
        <sz val="11"/>
        <color theme="1"/>
        <rFont val="Calibri"/>
        <family val="2"/>
        <scheme val="minor"/>
      </rPr>
      <t>: Requires inclusive meal services for all hospital patrons.</t>
    </r>
  </si>
  <si>
    <t>Supplier will provide services to staff, employees, authorized visitors and patients.</t>
  </si>
  <si>
    <r>
      <t>Free Meals Billing</t>
    </r>
    <r>
      <rPr>
        <sz val="11"/>
        <color theme="1"/>
        <rFont val="Calibri"/>
        <family val="2"/>
        <scheme val="minor"/>
      </rPr>
      <t>: Clarifies processes for documenting, billing, and recovering costs for authorized free meals.</t>
    </r>
  </si>
  <si>
    <t>When Free Meals are required by the Member, the Supplier will invoice Member for all Free Meals at Supplier's cost and will provide documentation for approved users and the Member will issue final invoices to the users and will be responsible for the collection of outstanding amounts from users.</t>
  </si>
  <si>
    <r>
      <t>Room Service Models</t>
    </r>
    <r>
      <rPr>
        <sz val="11"/>
        <color theme="1"/>
        <rFont val="Calibri"/>
        <family val="2"/>
        <scheme val="minor"/>
      </rPr>
      <t>: Requests detailed description and cost analysis of various patient meal service methods.</t>
    </r>
  </si>
  <si>
    <t>Supplier will describe the different Room Service models, and any such related costs, such as (1) printed menus with orders taken at bedside, (2) printed menus, using a phone system with orders received and processed at a call center, etc.</t>
  </si>
  <si>
    <r>
      <t>Meal Tracking</t>
    </r>
    <r>
      <rPr>
        <sz val="11"/>
        <color theme="1"/>
        <rFont val="Calibri"/>
        <family val="2"/>
        <scheme val="minor"/>
      </rPr>
      <t>: Requires monthly reporting of patient meals.</t>
    </r>
  </si>
  <si>
    <t>Supplier will track and provide to Member the number of patient meals prepared on a monthly basis.</t>
  </si>
  <si>
    <r>
      <t>Culturally Appropriate Menus</t>
    </r>
    <r>
      <rPr>
        <sz val="11"/>
        <color theme="1"/>
        <rFont val="Calibri"/>
        <family val="2"/>
        <scheme val="minor"/>
      </rPr>
      <t>: Mandates culturally-sensitive menu offerings.</t>
    </r>
  </si>
  <si>
    <t xml:space="preserve">Supplier will develop and utilize selective and recommended menus to satisfy the cultural needs of the community subject to Member approval, the approval of which shall not be unreasonably withheld.  </t>
  </si>
  <si>
    <r>
      <t>Quarterly Operational Meetings</t>
    </r>
    <r>
      <rPr>
        <sz val="11"/>
        <color theme="1"/>
        <rFont val="Calibri"/>
        <family val="2"/>
        <scheme val="minor"/>
      </rPr>
      <t>: Sets expectation for regular performance reviews and issue resolution.</t>
    </r>
  </si>
  <si>
    <t>Supplier and Member will meet on a regular basis, at least once per quarter, to review and resolve any ongoing operational matters.</t>
  </si>
  <si>
    <t xml:space="preserve"> Clinical Nutrition Services</t>
  </si>
  <si>
    <t>Clinical Nutrition Services:</t>
  </si>
  <si>
    <t>CLINICAL NUTRITION SERVICES:</t>
  </si>
  <si>
    <r>
      <t>Daily Registered Dietitian Availability</t>
    </r>
    <r>
      <rPr>
        <sz val="11"/>
        <color theme="1"/>
        <rFont val="Calibri"/>
        <family val="2"/>
        <scheme val="minor"/>
      </rPr>
      <t>: Ensures daily nutritional counseling aligned with clinical needs.</t>
    </r>
  </si>
  <si>
    <t xml:space="preserve">Registered Dietitians will be available on a daily basis to provide medical nutrition therapy and nutrition counseling services according to current practice and according to physician's orders. </t>
  </si>
  <si>
    <r>
      <t>Dietitian Credentialing and Competencies</t>
    </r>
    <r>
      <rPr>
        <sz val="11"/>
        <color theme="1"/>
        <rFont val="Calibri"/>
        <family val="2"/>
        <scheme val="minor"/>
      </rPr>
      <t>: Mandates current registration and special certifications (e.g., CDCES, CNSC).</t>
    </r>
  </si>
  <si>
    <t xml:space="preserve">Where Registered Dietitians are on the Supplier's payroll, the Registered Dietitians must maintain current registration status and competencies must be documented in the personnel records.  Where the Member requires special credentialing, such as but not limited to, Certified Diabetes Care and Education Specialist (CDCES), Certified Nutrition Support Clinical (CNSC), those credentials must be kept current during the term of the agreement.   </t>
  </si>
  <si>
    <r>
      <t>Dietitian Assessment Compliance</t>
    </r>
    <r>
      <rPr>
        <sz val="11"/>
        <color theme="1"/>
        <rFont val="Calibri"/>
        <family val="2"/>
        <scheme val="minor"/>
      </rPr>
      <t>: Requires timely nutritional assessments per policy and regulation.</t>
    </r>
  </si>
  <si>
    <t xml:space="preserve">Supplier must complete dietitian assessment according to regulations and hospital policy timeframe. </t>
  </si>
  <si>
    <r>
      <t>Billable Services</t>
    </r>
    <r>
      <rPr>
        <sz val="11"/>
        <color theme="1"/>
        <rFont val="Calibri"/>
        <family val="2"/>
        <scheme val="minor"/>
      </rPr>
      <t>: Requests examples and strategies for revenue-generating nutrition services.</t>
    </r>
  </si>
  <si>
    <t>Supplier will provide examples of developing and implementing billable services for registered dietitians.</t>
  </si>
  <si>
    <t xml:space="preserve"> Passthroughs</t>
  </si>
  <si>
    <t>Nourishments, Floor Supplies, and Supplements:</t>
  </si>
  <si>
    <t>NOURISHMENTS, FLOOR SUPPLIES AND SUPPLEMENTS:</t>
  </si>
  <si>
    <r>
      <t>Provision Requirements</t>
    </r>
    <r>
      <rPr>
        <sz val="11"/>
        <color theme="1"/>
        <rFont val="Calibri"/>
        <family val="2"/>
        <scheme val="minor"/>
      </rPr>
      <t>: Requires appropriate labeling, storage, and rotation of supplies.</t>
    </r>
  </si>
  <si>
    <t xml:space="preserve">When required by the Member, Supplier shall provide Nourishments, floor supplies and Supplements in accordance with the following: </t>
  </si>
  <si>
    <t>Prescribed Nourishments and Supplements shall be labeled properly for patient identification.</t>
  </si>
  <si>
    <r>
      <t>Final Distribution Policies</t>
    </r>
    <r>
      <rPr>
        <sz val="11"/>
        <color theme="1"/>
        <rFont val="Calibri"/>
        <family val="2"/>
        <scheme val="minor"/>
      </rPr>
      <t>: Defines distribution responsibilities clearly to ensure patient safety.</t>
    </r>
  </si>
  <si>
    <t>It shall be the responsibility of Food and Nutrition Services personnel to properly store and rotate the Floor Stock or other Department Supply Requisitions.  Final distribution to patients or personnel will not be a Food and Nutrition Services function, and in accordance with individual hospital's policy.</t>
  </si>
  <si>
    <r>
      <t>Inventory Management</t>
    </r>
    <r>
      <rPr>
        <sz val="11"/>
        <color theme="1"/>
        <rFont val="Calibri"/>
        <family val="2"/>
        <scheme val="minor"/>
      </rPr>
      <t>: Requires initial and final inventory accounting for clear financial reconciliation at contract termination.</t>
    </r>
  </si>
  <si>
    <t>Supplier and Member must (a) jointly inventory all food, beverages, and supplies provided by Member as of the Start Date, and (b) establish a value for each item inventoried based on the Member's purchase price.  Upon the expiration or termination of the agreement, the Supplier and Member must jointly inventory all remaining food, beverages, and supplies, and value those items at the invoiced amount.  If the ending inventory value exceeds the opening inventory value, then Supplier must invoice Member for the excess.  If the ending inventory value is less than the opening inventory value, then Supplier must issue Member a credit equal to the amount of the decrease on Supplier's final invoice to Member.</t>
  </si>
  <si>
    <t xml:space="preserve"> Retail Services</t>
  </si>
  <si>
    <t>Retail Services:</t>
  </si>
  <si>
    <t>RETAIL SERVICES:</t>
  </si>
  <si>
    <r>
      <t>Revenue Ownership</t>
    </r>
    <r>
      <rPr>
        <sz val="11"/>
        <color theme="1"/>
        <rFont val="Calibri"/>
        <family val="2"/>
        <scheme val="minor"/>
      </rPr>
      <t>: Clarifies Member retains revenue from nutrition counseling services.</t>
    </r>
  </si>
  <si>
    <t>Revenue from fees for inpatient and outpatient medical nutrition therapy and/or nutrition consultation will remain with Member.</t>
  </si>
  <si>
    <r>
      <t>Cafeteria Pricing</t>
    </r>
    <r>
      <rPr>
        <sz val="11"/>
        <color theme="1"/>
        <rFont val="Calibri"/>
        <family val="2"/>
        <scheme val="minor"/>
      </rPr>
      <t>: Requires pricing agreement collaboration.</t>
    </r>
  </si>
  <si>
    <t>Cafeteria meal pricing will be mutually agreed to by Member and Supplier.</t>
  </si>
  <si>
    <r>
      <t>Retail Revenue Growth</t>
    </r>
    <r>
      <rPr>
        <sz val="11"/>
        <color theme="1"/>
        <rFont val="Calibri"/>
        <family val="2"/>
        <scheme val="minor"/>
      </rPr>
      <t>: Requests clear strategies to increase retail sales, including branded offerings.</t>
    </r>
  </si>
  <si>
    <t>Supplier shall propose a plan for growth of retail revenue including supplier programs and national brands.  The proposal should include action steps to achieve forecasted retail growth.</t>
  </si>
  <si>
    <r>
      <t>Touchless Retail Checkout</t>
    </r>
    <r>
      <rPr>
        <sz val="11"/>
        <color theme="1"/>
        <rFont val="Calibri"/>
        <family val="2"/>
        <scheme val="minor"/>
      </rPr>
      <t>: Requires proposals for modernized, hygienic retail checkout solutions.</t>
    </r>
  </si>
  <si>
    <t>Please propose a plan for alternative ordering and touchless checkout  for retail food</t>
  </si>
  <si>
    <t xml:space="preserve"> Beverage/Vending</t>
  </si>
  <si>
    <t>Beverage/Coffee Services and Vending:</t>
  </si>
  <si>
    <t>BEVERAGE AND/OR COFFEE SERVICES AND VENDING:</t>
  </si>
  <si>
    <r>
      <t>Alternative Beverage Purchasing</t>
    </r>
    <r>
      <rPr>
        <sz val="11"/>
        <color theme="1"/>
        <rFont val="Calibri"/>
        <family val="2"/>
        <scheme val="minor"/>
      </rPr>
      <t>: Allows Member flexibility in beverage procurement, not tied solely to Supplier programs.</t>
    </r>
  </si>
  <si>
    <t>Member reserves the right to utilize beverage and/or coffee purchasing alternatives separate from Supplier's purchasing program.  Supplier should propose with or without utilization of Supplier's beverage and/or coffee program.</t>
  </si>
  <si>
    <t xml:space="preserve"> Cleaning and Sanitation</t>
  </si>
  <si>
    <t>Cleaning and Sanitation:</t>
  </si>
  <si>
    <t>CLEANING AND SANITATION:</t>
  </si>
  <si>
    <r>
      <t>Kitchen/Storeroom Cleaning</t>
    </r>
    <r>
      <rPr>
        <sz val="11"/>
        <color theme="1"/>
        <rFont val="Calibri"/>
        <family val="2"/>
        <scheme val="minor"/>
      </rPr>
      <t>: Food Services personnel responsible for cleaning kitchen and storage areas thoroughly.</t>
    </r>
  </si>
  <si>
    <t>Kitchen and kitchen storerooms: All cleaning to include equipment, hoods and vents (surface cleaning and management of a qualified entity as determined by regulation) in the kitchen and kitchen storeroom(s) to be provided by Food Services personnel.</t>
  </si>
  <si>
    <r>
      <t>Cafeteria Cleaning</t>
    </r>
    <r>
      <rPr>
        <sz val="11"/>
        <color theme="1"/>
        <rFont val="Calibri"/>
        <family val="2"/>
        <scheme val="minor"/>
      </rPr>
      <t>: Defines shared responsibility between EVS and Food Services personnel.</t>
    </r>
  </si>
  <si>
    <t xml:space="preserve">Cafeteria:  Cleaning of the floor to be performed by EVS staff.  Food Service personnel shall clean areas "behind line" or behind the counter. Tables, chairs and equipment to be cleaned by Food Services personnel. </t>
  </si>
  <si>
    <r>
      <t>Temperature Monitoring</t>
    </r>
    <r>
      <rPr>
        <sz val="11"/>
        <color theme="1"/>
        <rFont val="Calibri"/>
        <family val="2"/>
        <scheme val="minor"/>
      </rPr>
      <t>: Supplier responsible for maintaining accurate temperature logs for food safety compliance.</t>
    </r>
  </si>
  <si>
    <t>Supplier will monitor and keep temperature logs on all refrigeration/freezers and food temperature logs in areas managed by Food and Nutrition Services.</t>
  </si>
  <si>
    <r>
      <t>Supervision Rights</t>
    </r>
    <r>
      <rPr>
        <sz val="11"/>
        <color theme="1"/>
        <rFont val="Calibri"/>
        <family val="2"/>
        <scheme val="minor"/>
      </rPr>
      <t>: Member retains oversight of safety and sanitation standards.</t>
    </r>
  </si>
  <si>
    <t>Member may supervise Supplier's daily operation of Services (including working conditions for Services employees and safety, sanitation and maintenance of the Services facilities).</t>
  </si>
  <si>
    <t xml:space="preserve"> Catering</t>
  </si>
  <si>
    <t>Catering:</t>
  </si>
  <si>
    <t>CATERING:</t>
  </si>
  <si>
    <r>
      <t>At-Cost Catering Model</t>
    </r>
    <r>
      <rPr>
        <sz val="11"/>
        <color theme="1"/>
        <rFont val="Calibri"/>
        <family val="2"/>
        <scheme val="minor"/>
      </rPr>
      <t>: Requires supplier to provide catering services without additional profit margins.</t>
    </r>
  </si>
  <si>
    <t>Supplier will propose a catering costing using an "at cost" methodology</t>
  </si>
  <si>
    <t xml:space="preserve"> Reporting</t>
  </si>
  <si>
    <r>
      <rPr>
        <b/>
        <sz val="11"/>
        <color theme="1"/>
        <rFont val="Calibri"/>
        <family val="2"/>
        <scheme val="minor"/>
      </rPr>
      <t>Foodservice Management Statistics:Reporting Requirements:</t>
    </r>
    <r>
      <rPr>
        <sz val="11"/>
        <color theme="1"/>
        <rFont val="Calibri"/>
        <family val="2"/>
        <scheme val="minor"/>
      </rPr>
      <t xml:space="preserve"> Mandates tracking and regular reporting of operational statistics, enhancing transparency and performance oversight.</t>
    </r>
  </si>
  <si>
    <t xml:space="preserve">Foodservice Management Statistics.  Vendor shall establish and manage systems to track and report food services management statistics. Upon request by Member or any Facility, Supplier shall provide additional reporting for any of the statistics with respect to the Services provided at the Facility or system-level. Member shall approve the structure of the reports and frequency of reporting. </t>
  </si>
  <si>
    <t>57 Retail Services</t>
  </si>
  <si>
    <t>Supplier will incorporate into their retail proposal inclusion of popular locally owned restaurants as a rotational offering within their retail location provided it does not violate any current licensing agreement with any nationally branded concept already in operation.</t>
  </si>
  <si>
    <t>58 FNS General</t>
  </si>
  <si>
    <t xml:space="preserve">Please provide a detailed plan for recruitment, training and retaining hourly and management staff without using agency and overtime.  </t>
  </si>
  <si>
    <t>59 FNS General</t>
  </si>
  <si>
    <t>Supplier agrees to pay administrative fees to Vizient on the total net managed volume that they are billing for.</t>
  </si>
  <si>
    <t>60 Clinical Nutrition Services</t>
  </si>
  <si>
    <t>Dietitians including the clinical nutrition manager to remain on Grady payroll</t>
  </si>
  <si>
    <t>Term Reference</t>
  </si>
  <si>
    <t>Supplier Response: State "Agreed" or "Do Not Agree" (Response to all items required)</t>
  </si>
  <si>
    <t>Additional Instructions or RFP attachment / template reference</t>
  </si>
  <si>
    <t xml:space="preserve"> EVS General</t>
  </si>
  <si>
    <t>EVS GENERAL</t>
  </si>
  <si>
    <r>
      <rPr>
        <b/>
        <sz val="11"/>
        <rFont val="Calibri"/>
        <family val="2"/>
        <scheme val="minor"/>
      </rPr>
      <t>Task &amp; Frequency Compliance</t>
    </r>
    <r>
      <rPr>
        <sz val="11"/>
        <rFont val="Calibri"/>
        <family val="2"/>
        <scheme val="minor"/>
      </rPr>
      <t xml:space="preserve"> – Follow the site‑specific Task &amp; Frequency Chart without deviation.</t>
    </r>
  </si>
  <si>
    <t>Supplier will provide the Services in accordance with the Task and Frequency Chart attached to this RFP as defined by the site.</t>
  </si>
  <si>
    <t>Attach file with requirement included</t>
  </si>
  <si>
    <r>
      <rPr>
        <b/>
        <sz val="11"/>
        <rFont val="Calibri"/>
        <family val="2"/>
        <scheme val="minor"/>
      </rPr>
      <t>Cost‑Saving Incentives</t>
    </r>
    <r>
      <rPr>
        <sz val="11"/>
        <rFont val="Calibri"/>
        <family val="2"/>
        <scheme val="minor"/>
      </rPr>
      <t xml:space="preserve"> – Propose concrete methods to cut costs (education, waste, consumables, etc.).</t>
    </r>
  </si>
  <si>
    <t>Please propose incentives for  cost reduction and how you plan to reduce these costs (including but not limited to associate education, supply waste, hand soap, paper and plastic supplies, etc.)</t>
  </si>
  <si>
    <r>
      <rPr>
        <b/>
        <sz val="11"/>
        <rFont val="Calibri"/>
        <family val="2"/>
        <scheme val="minor"/>
      </rPr>
      <t>Room‑Turnaround Proof</t>
    </r>
    <r>
      <rPr>
        <sz val="11"/>
        <rFont val="Calibri"/>
        <family val="2"/>
        <scheme val="minor"/>
      </rPr>
      <t xml:space="preserve"> – Supply examples of demonstrably faster room‑turn performance.</t>
    </r>
  </si>
  <si>
    <t>Please give specific examples of how your organization has successfully improved room turnover time.</t>
  </si>
  <si>
    <r>
      <rPr>
        <b/>
        <sz val="11"/>
        <rFont val="Calibri"/>
        <family val="2"/>
        <scheme val="minor"/>
      </rPr>
      <t xml:space="preserve">Bed‑System Alignment </t>
    </r>
    <r>
      <rPr>
        <sz val="11"/>
        <rFont val="Calibri"/>
        <family val="2"/>
        <scheme val="minor"/>
      </rPr>
      <t>– Use the current bed‑management platform unless both parties approve a change.</t>
    </r>
  </si>
  <si>
    <t>Supplier will use current bed management system unless both Client and Supplier agree otherwise.</t>
  </si>
  <si>
    <r>
      <rPr>
        <b/>
        <sz val="11"/>
        <rFont val="Calibri"/>
        <family val="2"/>
        <scheme val="minor"/>
      </rPr>
      <t>Service‑Skill Uplift (No Added FTEs)</t>
    </r>
    <r>
      <rPr>
        <sz val="11"/>
        <rFont val="Calibri"/>
        <family val="2"/>
        <scheme val="minor"/>
      </rPr>
      <t xml:space="preserve"> – Detail training and metrics that raise staff service skills without new labor.</t>
    </r>
  </si>
  <si>
    <t xml:space="preserve">How do you plan to improve Member service skills within the EVS department with out increasing labor cost or adding additional associates?  Please provide details about your training program and service metrics. </t>
  </si>
  <si>
    <r>
      <rPr>
        <b/>
        <sz val="11"/>
        <rFont val="Calibri"/>
        <family val="2"/>
        <scheme val="minor"/>
      </rPr>
      <t>On‑Call Expertise &amp; Benchmarks</t>
    </r>
    <r>
      <rPr>
        <sz val="11"/>
        <rFont val="Calibri"/>
        <family val="2"/>
        <scheme val="minor"/>
      </rPr>
      <t xml:space="preserve"> – Provide operational/technical support and quarterly best‑practice comparisons.</t>
    </r>
  </si>
  <si>
    <t>Supplier's resources will be available to address operational and technical issues for the on-site management team, and technical research and development as needed. Supplier shall provide best practice comparisons, on a quarterly basis, from other accounts or industry best practice outcomes for the Client account to be compared against for performance.</t>
  </si>
  <si>
    <r>
      <rPr>
        <b/>
        <sz val="11"/>
        <rFont val="Calibri"/>
        <family val="2"/>
        <scheme val="minor"/>
      </rPr>
      <t xml:space="preserve">Diversity Spend Reporting </t>
    </r>
    <r>
      <rPr>
        <sz val="11"/>
        <rFont val="Calibri"/>
        <family val="2"/>
        <scheme val="minor"/>
      </rPr>
      <t>– Track and report all third‑party diverse‑supplier activity.</t>
    </r>
  </si>
  <si>
    <t>If Diversity subcontracting is provided, Supplier will provide reporting related to 3rd parties used to perform these services.</t>
  </si>
  <si>
    <r>
      <rPr>
        <b/>
        <sz val="11"/>
        <rFont val="Calibri"/>
        <family val="2"/>
        <scheme val="minor"/>
      </rPr>
      <t>Daily QA &amp; ISO Traceability</t>
    </r>
    <r>
      <rPr>
        <sz val="11"/>
        <rFont val="Calibri"/>
        <family val="2"/>
        <scheme val="minor"/>
      </rPr>
      <t xml:space="preserve"> – Generate daily inspection logs and monthly QA reports via an electronic, ISO‑compliant tracking system.</t>
    </r>
  </si>
  <si>
    <t>The Environmental Service program will generate daily inspection reports for Environmental Service's use in shift rounds and provide quality assurance reports monthly. Supplier shall have a electronic program on work completed (daily room cleaning check off task list, by individual room and what was done per room) and  that tracks the frequency of cleaning on items that are to be completed 2x, 3x, weekly, monthly, quarterly and annually. Under ISO Standards Supplier needs to be able to show proof of completion of service.</t>
  </si>
  <si>
    <r>
      <rPr>
        <b/>
        <sz val="11"/>
        <rFont val="Calibri"/>
        <family val="2"/>
        <scheme val="minor"/>
      </rPr>
      <t>Computerized EVS Platform</t>
    </r>
    <r>
      <rPr>
        <sz val="11"/>
        <rFont val="Calibri"/>
        <family val="2"/>
        <scheme val="minor"/>
      </rPr>
      <t xml:space="preserve"> – Install a management system for employee records, activity logs, and compliance.</t>
    </r>
  </si>
  <si>
    <t>The Supplier will provide a Computerized Environmental Services Program ("System") at each facility.  The System shall assist Member in keeping efficient Employee records, document the day-to-day activities, comply with all applicable requirements, and support the overall environmental services management team.</t>
  </si>
  <si>
    <r>
      <rPr>
        <b/>
        <sz val="11"/>
        <rFont val="Calibri"/>
        <family val="2"/>
        <scheme val="minor"/>
      </rPr>
      <t>Document Retention Access</t>
    </r>
    <r>
      <rPr>
        <sz val="11"/>
        <rFont val="Calibri"/>
        <family val="2"/>
        <scheme val="minor"/>
      </rPr>
      <t xml:space="preserve"> – Keep and furnish all procedures/schedules per the client’s retention policy.</t>
    </r>
  </si>
  <si>
    <t>Documentation of all procedures, programs, and schedules will be provided upon Member request. Electronic data and paper documentation shall be kept on file for a time period in accordance with Client policies.</t>
  </si>
  <si>
    <r>
      <rPr>
        <b/>
        <sz val="11"/>
        <rFont val="Calibri"/>
        <family val="2"/>
        <scheme val="minor"/>
      </rPr>
      <t>Innovation &amp; R&amp;D</t>
    </r>
    <r>
      <rPr>
        <sz val="11"/>
        <rFont val="Calibri"/>
        <family val="2"/>
        <scheme val="minor"/>
      </rPr>
      <t xml:space="preserve"> – Research and deploy new tech/processes with regulatory and committee approval.</t>
    </r>
  </si>
  <si>
    <t>The Supplier will research and develop new processes and technology in the support of the on-site management team.  All new technology and procedures will adhere to federal, state, and local regulations, and be approved by the appropriate committees of Member.</t>
  </si>
  <si>
    <r>
      <rPr>
        <b/>
        <sz val="11"/>
        <rFont val="Calibri"/>
        <family val="2"/>
        <scheme val="minor"/>
      </rPr>
      <t>Cleaning Exclusions</t>
    </r>
    <r>
      <rPr>
        <sz val="11"/>
        <rFont val="Calibri"/>
        <family val="2"/>
        <scheme val="minor"/>
      </rPr>
      <t xml:space="preserve"> – Honor client‑specified areas excluded from EVS scope.</t>
    </r>
  </si>
  <si>
    <t>Member will propose cleaning exclusions for EVS department (i.e. ceiling lights, mechanical rooms, lab and computer equipment).</t>
  </si>
  <si>
    <r>
      <rPr>
        <b/>
        <sz val="11"/>
        <rFont val="Calibri"/>
        <family val="2"/>
        <scheme val="minor"/>
      </rPr>
      <t>Joint Rounds &amp; Action Plans</t>
    </r>
    <r>
      <rPr>
        <sz val="11"/>
        <rFont val="Calibri"/>
        <family val="2"/>
        <scheme val="minor"/>
      </rPr>
      <t xml:space="preserve"> – Run daily supervisor reports, weekly rounds, and documented corrective plans; hold joint review meetings.</t>
    </r>
  </si>
  <si>
    <t>Quality Control of Serviced Areas.  The Environmental Service Supervisors must make daily service reports for Environmental Service use.  The Manager, accompanied by the Member’s Administrator and/or their designee must conduct weekly inspections/rounds and document from rounds and develop action plans for noted items found during rounding.  Joint Review Committee Meetings must be held to review weekly inspection reports with minutes of meetings provided to Administration.  Committee must consist of at least one representative from Administration and two representatives from Supplier.  Member and Supplier must mutually establish the schedule and frequency of Joint Review meetings.</t>
  </si>
  <si>
    <r>
      <rPr>
        <b/>
        <sz val="11"/>
        <rFont val="Calibri"/>
        <family val="2"/>
        <scheme val="minor"/>
      </rPr>
      <t xml:space="preserve">Joint Reviews </t>
    </r>
    <r>
      <rPr>
        <sz val="11"/>
        <rFont val="Calibri"/>
        <family val="2"/>
        <scheme val="minor"/>
      </rPr>
      <t>– Conduct three formal performance reviews per year and issue dated action plans.</t>
    </r>
  </si>
  <si>
    <t xml:space="preserve">Supplier shall perform Joint Review at each Member facility not more than every four months (3 times year). Two reviews shall involve key internal Members (nurse managers, dept. managers, administrative staff) the third Joint Review shall be near end of the year and will include key administrative staff to review information on progress towards goals, what worked well, what did not work well and areas of focus for the coming year (new services, new equipment/ processes). Supplier will receive feedback from the Member Administrative team and Supplier will be expected to develop action plans, targets and dates for issues reported to be addressed / corrected.  </t>
  </si>
  <si>
    <t xml:space="preserve"> EVS Operational</t>
  </si>
  <si>
    <t>EVS Operational Standards – (Section heading introducing operational verification requirements).</t>
  </si>
  <si>
    <t>EVS OPERATIONAL</t>
  </si>
  <si>
    <r>
      <rPr>
        <b/>
        <sz val="11"/>
        <rFont val="Calibri"/>
        <family val="2"/>
        <scheme val="minor"/>
      </rPr>
      <t>ATP/Surface Verification</t>
    </r>
    <r>
      <rPr>
        <sz val="11"/>
        <rFont val="Calibri"/>
        <family val="2"/>
        <scheme val="minor"/>
      </rPr>
      <t xml:space="preserve"> – Use ATP or equivalent to verify cleanliness; software must upload to client PCs.</t>
    </r>
  </si>
  <si>
    <t>Supplier shall have program to verify surface cleaning (Ex: 3M ATP swab system). Validation machine, swabs and computer software for electronic upload/ download of data shall be placed on Client owned computers.</t>
  </si>
  <si>
    <r>
      <rPr>
        <b/>
        <sz val="11"/>
        <rFont val="Calibri"/>
        <family val="2"/>
        <scheme val="minor"/>
      </rPr>
      <t>Electronic Audit Data</t>
    </r>
    <r>
      <rPr>
        <sz val="11"/>
        <rFont val="Calibri"/>
        <family val="2"/>
        <scheme val="minor"/>
      </rPr>
      <t xml:space="preserve"> – Provide comparative electronic reports from ATP or black‑light inspections.</t>
    </r>
  </si>
  <si>
    <t xml:space="preserve"> Supplier shall have a process to verify cleaning standards being maintained by either use of an evaluating tool such as 3M ATP process or the use of black light surface inspection. Data generated shall be provided to Member by Supplier and shall be in electronic format with compare data included. </t>
  </si>
  <si>
    <r>
      <rPr>
        <b/>
        <sz val="11"/>
        <rFont val="Calibri"/>
        <family val="2"/>
        <scheme val="minor"/>
      </rPr>
      <t xml:space="preserve">Bleach Isolation Cleans </t>
    </r>
    <r>
      <rPr>
        <sz val="11"/>
        <rFont val="Calibri"/>
        <family val="2"/>
        <scheme val="minor"/>
      </rPr>
      <t>– Perform full bleach terminal cleaning of every isolation room (curtains included).</t>
    </r>
  </si>
  <si>
    <t>If applicable, supplier will provide bleach cleaning in all (100%) isolation rooms upon patient discharge that will also include cleaning of privacy curtains.</t>
  </si>
  <si>
    <r>
      <rPr>
        <b/>
        <sz val="11"/>
        <rFont val="Calibri"/>
        <family val="2"/>
        <scheme val="minor"/>
      </rPr>
      <t xml:space="preserve">C. diff Protocol </t>
    </r>
    <r>
      <rPr>
        <sz val="11"/>
        <rFont val="Calibri"/>
        <family val="2"/>
        <scheme val="minor"/>
      </rPr>
      <t>– 100 % cleaning of C. difficile rooms plus extra areas per Infection Prevention.</t>
    </r>
  </si>
  <si>
    <t>Supplier will clean all (100%) Clostridium difficile isolation rooms along with additional areas as identified by Infection Prevention and/or Member leadership per site specific requirements.</t>
  </si>
  <si>
    <r>
      <rPr>
        <b/>
        <sz val="11"/>
        <rFont val="Calibri"/>
        <family val="2"/>
        <scheme val="minor"/>
      </rPr>
      <t xml:space="preserve">Product Approval </t>
    </r>
    <r>
      <rPr>
        <sz val="11"/>
        <rFont val="Calibri"/>
        <family val="2"/>
        <scheme val="minor"/>
      </rPr>
      <t>– Obtain Infection Prevention sign‑off before any product use.</t>
    </r>
  </si>
  <si>
    <t>All cleaning products, whether new or existing, must be approved prior to utilization by Infection Prevention.</t>
  </si>
  <si>
    <r>
      <rPr>
        <b/>
        <sz val="11"/>
        <rFont val="Calibri"/>
        <family val="2"/>
        <scheme val="minor"/>
      </rPr>
      <t>Emerging EVS Tech</t>
    </r>
    <r>
      <rPr>
        <sz val="11"/>
        <rFont val="Calibri"/>
        <family val="2"/>
        <scheme val="minor"/>
      </rPr>
      <t xml:space="preserve"> – Make UV systems, robots, new floor machines, hand‑hygiene monitoring, etc. available.</t>
    </r>
  </si>
  <si>
    <t>Supplier shall make available any new technology in the EVS field including UV Light disinfectant system, updated floor machines, robots for service, and hand hygiene monitoring (new improved methods of providing services and saving labor).</t>
  </si>
  <si>
    <r>
      <rPr>
        <b/>
        <sz val="11"/>
        <rFont val="Calibri"/>
        <family val="2"/>
        <scheme val="minor"/>
      </rPr>
      <t>Waste‑Reduction &amp; Recycling</t>
    </r>
    <r>
      <rPr>
        <sz val="11"/>
        <rFont val="Calibri"/>
        <family val="2"/>
        <scheme val="minor"/>
      </rPr>
      <t xml:space="preserve"> – Propose greener waste‑management and recycling improvements.</t>
    </r>
  </si>
  <si>
    <t xml:space="preserve">Supplier to make available any methods of waste reductions at the accounts. What can be done to become a more environmentally friendly account and improve upon recycling volumes. </t>
  </si>
  <si>
    <r>
      <rPr>
        <b/>
        <sz val="11"/>
        <rFont val="Calibri"/>
        <family val="2"/>
        <scheme val="minor"/>
      </rPr>
      <t>Key‑Control Compliance</t>
    </r>
    <r>
      <rPr>
        <sz val="11"/>
        <rFont val="Calibri"/>
        <family val="2"/>
        <scheme val="minor"/>
      </rPr>
      <t xml:space="preserve"> – Maintain key management per hospital policy.</t>
    </r>
  </si>
  <si>
    <t xml:space="preserve">Supplier shall have a door key management process for EVS and be in line with Member Policy and Procedures on key management.  </t>
  </si>
  <si>
    <r>
      <rPr>
        <b/>
        <sz val="11"/>
        <rFont val="Calibri"/>
        <family val="2"/>
        <scheme val="minor"/>
      </rPr>
      <t>Annual Equipment Audit</t>
    </r>
    <r>
      <rPr>
        <sz val="11"/>
        <rFont val="Calibri"/>
        <family val="2"/>
        <scheme val="minor"/>
      </rPr>
      <t xml:space="preserve"> – Submit inventory, life‑expectancy, and critical‑failure risk report.</t>
    </r>
  </si>
  <si>
    <t xml:space="preserve">Supplier shall generate a yearly report on equipment in use and life expectancy of equipment as well as any serious issues that could interrupt service if equipment fails. </t>
  </si>
  <si>
    <r>
      <rPr>
        <b/>
        <sz val="11"/>
        <rFont val="Calibri"/>
        <family val="2"/>
        <scheme val="minor"/>
      </rPr>
      <t>Capital‑Spend Rationale</t>
    </r>
    <r>
      <rPr>
        <sz val="11"/>
        <rFont val="Calibri"/>
        <family val="2"/>
        <scheme val="minor"/>
      </rPr>
      <t xml:space="preserve"> – List proposed capital investments with justification.</t>
    </r>
  </si>
  <si>
    <t>Supplier shall describe proposed capital investment items and reason for investment.</t>
  </si>
  <si>
    <t xml:space="preserve"> Cleaning</t>
  </si>
  <si>
    <r>
      <rPr>
        <b/>
        <sz val="11"/>
        <color theme="1"/>
        <rFont val="Calibri"/>
        <family val="2"/>
        <scheme val="minor"/>
      </rPr>
      <t>Routine Room Services</t>
    </r>
    <r>
      <rPr>
        <sz val="11"/>
        <color theme="1"/>
        <rFont val="Calibri"/>
        <family val="2"/>
        <scheme val="minor"/>
      </rPr>
      <t xml:space="preserve"> Section header for day‑to‑day patient‑room tasks</t>
    </r>
  </si>
  <si>
    <t>Supplier Will:</t>
  </si>
  <si>
    <r>
      <rPr>
        <b/>
        <sz val="11"/>
        <color theme="1"/>
        <rFont val="Calibri"/>
        <family val="2"/>
        <scheme val="minor"/>
      </rPr>
      <t>Patient Interaction &amp; Setup</t>
    </r>
    <r>
      <rPr>
        <sz val="11"/>
        <color theme="1"/>
        <rFont val="Calibri"/>
        <family val="2"/>
        <scheme val="minor"/>
      </rPr>
      <t xml:space="preserve"> – Introduce staff, tidy room, empty trash, standardize furniture.</t>
    </r>
  </si>
  <si>
    <r>
      <rPr>
        <sz val="11"/>
        <rFont val="Calibri"/>
        <family val="2"/>
        <scheme val="minor"/>
      </rPr>
      <t>Interact</t>
    </r>
    <r>
      <rPr>
        <u/>
        <sz val="11"/>
        <rFont val="Calibri"/>
        <family val="2"/>
        <scheme val="minor"/>
      </rPr>
      <t xml:space="preserve"> </t>
    </r>
    <r>
      <rPr>
        <sz val="11"/>
        <rFont val="Calibri"/>
        <family val="2"/>
        <scheme val="minor"/>
      </rPr>
      <t>with (patient/resident) and organize room - Interact with patient by introducing themselves, organize room, empty waste receptacle(s) per below guidelines, arrange furniture to standard layout, pick up debris on floor.</t>
    </r>
  </si>
  <si>
    <r>
      <rPr>
        <b/>
        <sz val="11"/>
        <color theme="1"/>
        <rFont val="Calibri"/>
        <family val="2"/>
        <scheme val="minor"/>
      </rPr>
      <t>High‑Touch Disinfection</t>
    </r>
    <r>
      <rPr>
        <sz val="11"/>
        <color theme="1"/>
        <rFont val="Calibri"/>
        <family val="2"/>
        <scheme val="minor"/>
      </rPr>
      <t xml:space="preserve"> – Disinfect patient furniture/equipment at discharge.</t>
    </r>
  </si>
  <si>
    <t>Disinfect with a germicidal solution; chairs, tops of bedside cabinets, lamps, tops of over-bed trays, exposed area of patients’ beds, electrical cords, foot stools, window sills, low vents and other low-level ledges. In certain rooms patient care equipment monitors, SCD pumps, connector tubing, plastic-coated wiring is cleaned by the EVS employee at discharge.</t>
  </si>
  <si>
    <r>
      <rPr>
        <b/>
        <sz val="11"/>
        <color theme="1"/>
        <rFont val="Calibri"/>
        <family val="2"/>
        <scheme val="minor"/>
      </rPr>
      <t xml:space="preserve">Desk &amp; Counter Disinfection </t>
    </r>
    <r>
      <rPr>
        <sz val="11"/>
        <color theme="1"/>
        <rFont val="Calibri"/>
        <family val="2"/>
        <scheme val="minor"/>
      </rPr>
      <t>– Sanitize counters, desks, phones, chart wells, chairs.</t>
    </r>
  </si>
  <si>
    <t>Disinfect cleared areas of counters and desk tops, telephones, chart wells, ledges and chairs.</t>
  </si>
  <si>
    <r>
      <rPr>
        <b/>
        <sz val="11"/>
        <color theme="1"/>
        <rFont val="Calibri"/>
        <family val="2"/>
        <scheme val="minor"/>
      </rPr>
      <t xml:space="preserve">Sink &amp; Hopper Sanitation </t>
    </r>
    <r>
      <rPr>
        <sz val="11"/>
        <color theme="1"/>
        <rFont val="Calibri"/>
        <family val="2"/>
        <scheme val="minor"/>
      </rPr>
      <t>– Disinfect sinks and bedpan hoppers.</t>
    </r>
  </si>
  <si>
    <t>Disinfect sinks and hoppers.</t>
  </si>
  <si>
    <r>
      <rPr>
        <b/>
        <sz val="11"/>
        <color theme="1"/>
        <rFont val="Calibri"/>
        <family val="2"/>
        <scheme val="minor"/>
      </rPr>
      <t>Water/Ice Machine Disinfection</t>
    </r>
    <r>
      <rPr>
        <sz val="11"/>
        <color theme="1"/>
        <rFont val="Calibri"/>
        <family val="2"/>
        <scheme val="minor"/>
      </rPr>
      <t xml:space="preserve"> – Clean exteriors of water coolers and ice machines.</t>
    </r>
  </si>
  <si>
    <t>Disinfect exterior of water cooler/drinking fountains, and ice machines.</t>
  </si>
  <si>
    <r>
      <rPr>
        <b/>
        <sz val="11"/>
        <color theme="1"/>
        <rFont val="Calibri"/>
        <family val="2"/>
        <scheme val="minor"/>
      </rPr>
      <t xml:space="preserve">Public Phone Sanitation </t>
    </r>
    <r>
      <rPr>
        <sz val="11"/>
        <color theme="1"/>
        <rFont val="Calibri"/>
        <family val="2"/>
        <scheme val="minor"/>
      </rPr>
      <t>– Disinfect shared telephones.</t>
    </r>
  </si>
  <si>
    <t>Disinfect public telephones with a germicidal solution.</t>
  </si>
  <si>
    <r>
      <rPr>
        <b/>
        <sz val="11"/>
        <color theme="1"/>
        <rFont val="Calibri"/>
        <family val="2"/>
        <scheme val="minor"/>
      </rPr>
      <t>Furniture Surface Disinfection</t>
    </r>
    <r>
      <rPr>
        <sz val="11"/>
        <color theme="1"/>
        <rFont val="Calibri"/>
        <family val="2"/>
        <scheme val="minor"/>
      </rPr>
      <t xml:space="preserve"> – Wipe remaining furniture surfaces.</t>
    </r>
  </si>
  <si>
    <t xml:space="preserve">Disinfect furniture.  </t>
  </si>
  <si>
    <r>
      <rPr>
        <b/>
        <sz val="11"/>
        <color theme="1"/>
        <rFont val="Calibri"/>
        <family val="2"/>
        <scheme val="minor"/>
      </rPr>
      <t>Spot‑Cleaning Intro</t>
    </r>
    <r>
      <rPr>
        <sz val="11"/>
        <color theme="1"/>
        <rFont val="Calibri"/>
        <family val="2"/>
        <scheme val="minor"/>
      </rPr>
      <t xml:space="preserve"> – (Section header for spot‑clean tasks).</t>
    </r>
  </si>
  <si>
    <t>Spot clean:</t>
  </si>
  <si>
    <r>
      <rPr>
        <b/>
        <sz val="11"/>
        <color theme="1"/>
        <rFont val="Calibri"/>
        <family val="2"/>
        <scheme val="minor"/>
      </rPr>
      <t xml:space="preserve">Wall &amp; Door Spot‑Clean </t>
    </r>
    <r>
      <rPr>
        <sz val="11"/>
        <color theme="1"/>
        <rFont val="Calibri"/>
        <family val="2"/>
        <scheme val="minor"/>
      </rPr>
      <t>– Remove marks from walls, doors, and frames.</t>
    </r>
  </si>
  <si>
    <t>Spot clean walls, doors and door frames.</t>
  </si>
  <si>
    <r>
      <rPr>
        <b/>
        <sz val="11"/>
        <color theme="1"/>
        <rFont val="Calibri"/>
        <family val="2"/>
        <scheme val="minor"/>
      </rPr>
      <t xml:space="preserve">Interior Glass Spot‑Clean </t>
    </r>
    <r>
      <rPr>
        <sz val="11"/>
        <color theme="1"/>
        <rFont val="Calibri"/>
        <family val="2"/>
        <scheme val="minor"/>
      </rPr>
      <t>– Clean interior glass doors and partitions.</t>
    </r>
  </si>
  <si>
    <t>Remove finger marks and smudges. Spot clean interior glass doors and glass partitions.</t>
  </si>
  <si>
    <r>
      <rPr>
        <b/>
        <sz val="11"/>
        <color theme="1"/>
        <rFont val="Calibri"/>
        <family val="2"/>
        <scheme val="minor"/>
      </rPr>
      <t>Equipment Exterior Spot‑Clean</t>
    </r>
    <r>
      <rPr>
        <sz val="11"/>
        <color theme="1"/>
        <rFont val="Calibri"/>
        <family val="2"/>
        <scheme val="minor"/>
      </rPr>
      <t xml:space="preserve"> – Spot clean cabinets, icemakers, refrigerators.</t>
    </r>
  </si>
  <si>
    <t xml:space="preserve">Spot clean exteriors of (I) cabinets, (ii) icemakers, and (iii) refrigerators.  </t>
  </si>
  <si>
    <r>
      <rPr>
        <b/>
        <sz val="11"/>
        <color theme="1"/>
        <rFont val="Calibri"/>
        <family val="2"/>
        <scheme val="minor"/>
      </rPr>
      <t>Door Bottoms &amp; Baseboards</t>
    </r>
    <r>
      <rPr>
        <sz val="11"/>
        <color theme="1"/>
        <rFont val="Calibri"/>
        <family val="2"/>
        <scheme val="minor"/>
      </rPr>
      <t xml:space="preserve"> – Clean these low‑level surfaces.</t>
    </r>
  </si>
  <si>
    <t>Clean bottom of doors and baseboards</t>
  </si>
  <si>
    <r>
      <rPr>
        <b/>
        <sz val="11"/>
        <color theme="1"/>
        <rFont val="Calibri"/>
        <family val="2"/>
        <scheme val="minor"/>
      </rPr>
      <t>Washroom Cleaning Intro</t>
    </r>
    <r>
      <rPr>
        <sz val="11"/>
        <color theme="1"/>
        <rFont val="Calibri"/>
        <family val="2"/>
        <scheme val="minor"/>
      </rPr>
      <t xml:space="preserve"> – (Section header for bathroom cleaning tasks).</t>
    </r>
  </si>
  <si>
    <t>Clean and disinfect washrooms and bathrooms, including:</t>
  </si>
  <si>
    <t>Wet wipe fixtures, shelves and ledges with a germicidal solution.</t>
  </si>
  <si>
    <t>Clean, disinfect and polish bathtub, and/or shower with a germicidal solution.</t>
  </si>
  <si>
    <t>Clean and disinfect lavatory and toilet bowls inside and outside.</t>
  </si>
  <si>
    <t>Replenish the supply of dispenser items such as toilet tissue, soap, paper towels hand soaps, hand sanitizers, hand lotion, removal of needle boxes that are near full (2/3rds full).</t>
  </si>
  <si>
    <t>Wet clean floors with a germicidal solution to kill pathogens.</t>
  </si>
  <si>
    <t>Clean and polish mirrors</t>
  </si>
  <si>
    <t>Empty waste receptacles:</t>
  </si>
  <si>
    <t xml:space="preserve">Clean waste receptacle(s).  </t>
  </si>
  <si>
    <t>No double bagging of waste receptacles</t>
  </si>
  <si>
    <t>Wet-wipe using a germicidal solution.  Reline waste receptacles.</t>
  </si>
  <si>
    <t>Shred bin removal when full between visits</t>
  </si>
  <si>
    <r>
      <rPr>
        <b/>
        <sz val="11"/>
        <color theme="1"/>
        <rFont val="Calibri"/>
        <family val="2"/>
        <scheme val="minor"/>
      </rPr>
      <t>Furniture Layout Reset</t>
    </r>
    <r>
      <rPr>
        <sz val="11"/>
        <color theme="1"/>
        <rFont val="Calibri"/>
        <family val="2"/>
        <scheme val="minor"/>
      </rPr>
      <t xml:space="preserve"> – Arrange furniture to standard.</t>
    </r>
  </si>
  <si>
    <t>Arrange furniture - Place all furniture in standard pattern for respective rooms.</t>
  </si>
  <si>
    <r>
      <rPr>
        <b/>
        <sz val="11"/>
        <color theme="1"/>
        <rFont val="Calibri"/>
        <family val="2"/>
        <scheme val="minor"/>
      </rPr>
      <t xml:space="preserve">Furniture Storage &amp; Prep </t>
    </r>
    <r>
      <rPr>
        <sz val="11"/>
        <color theme="1"/>
        <rFont val="Calibri"/>
        <family val="2"/>
        <scheme val="minor"/>
      </rPr>
      <t>– Move to storage and clean before reuse.</t>
    </r>
  </si>
  <si>
    <t>Move furniture to storage and clean prior to use</t>
  </si>
  <si>
    <r>
      <rPr>
        <b/>
        <sz val="11"/>
        <color theme="1"/>
        <rFont val="Calibri"/>
        <family val="2"/>
        <scheme val="minor"/>
      </rPr>
      <t>Meeting‑Room Services</t>
    </r>
    <r>
      <rPr>
        <sz val="11"/>
        <color theme="1"/>
        <rFont val="Calibri"/>
        <family val="2"/>
        <scheme val="minor"/>
      </rPr>
      <t xml:space="preserve"> – Provide setups, takedowns, furniture moves, fridge cleaning.</t>
    </r>
  </si>
  <si>
    <t>Meeting room set-up, take-down, furniture moves, refrigerator cleaning and defrosting, corporate or community meeting rooms at each facility.</t>
  </si>
  <si>
    <r>
      <rPr>
        <b/>
        <sz val="11"/>
        <color theme="1"/>
        <rFont val="Calibri"/>
        <family val="2"/>
        <scheme val="minor"/>
      </rPr>
      <t>HEPA‑Vac Carpet</t>
    </r>
    <r>
      <rPr>
        <sz val="11"/>
        <color theme="1"/>
        <rFont val="Calibri"/>
        <family val="2"/>
        <scheme val="minor"/>
      </rPr>
      <t xml:space="preserve"> – Vacuum with fine‑filtration equipment.</t>
    </r>
  </si>
  <si>
    <t xml:space="preserve">Vacuum carpet with fine particle filtration vacuum to remove surface soil and dirt.  </t>
  </si>
  <si>
    <r>
      <rPr>
        <b/>
        <sz val="11"/>
        <color theme="1"/>
        <rFont val="Calibri"/>
        <family val="2"/>
        <scheme val="minor"/>
      </rPr>
      <t xml:space="preserve">Carpet Spot‑Treat </t>
    </r>
    <r>
      <rPr>
        <sz val="11"/>
        <color theme="1"/>
        <rFont val="Calibri"/>
        <family val="2"/>
        <scheme val="minor"/>
      </rPr>
      <t>– Remove stains/spills.</t>
    </r>
  </si>
  <si>
    <t>Remove spots and spills as necessary.</t>
  </si>
  <si>
    <r>
      <rPr>
        <b/>
        <sz val="11"/>
        <color theme="1"/>
        <rFont val="Calibri"/>
        <family val="2"/>
        <scheme val="minor"/>
      </rPr>
      <t>Dust‑Control Hard‑Floor Mop</t>
    </r>
    <r>
      <rPr>
        <sz val="11"/>
        <color theme="1"/>
        <rFont val="Calibri"/>
        <family val="2"/>
        <scheme val="minor"/>
      </rPr>
      <t xml:space="preserve"> – Use methods minimizing airborne dust.</t>
    </r>
  </si>
  <si>
    <t xml:space="preserve">Clean floors using a mop that must reduce airborne dust, decreasing the possibility of in-hospital infection.  </t>
  </si>
  <si>
    <r>
      <rPr>
        <b/>
        <sz val="11"/>
        <color theme="1"/>
        <rFont val="Calibri"/>
        <family val="2"/>
        <scheme val="minor"/>
      </rPr>
      <t>Germicidal Damp‑Mop Floors</t>
    </r>
    <r>
      <rPr>
        <sz val="11"/>
        <color theme="1"/>
        <rFont val="Calibri"/>
        <family val="2"/>
        <scheme val="minor"/>
      </rPr>
      <t xml:space="preserve"> – Wet‑clean hard floors with disinfectant.</t>
    </r>
  </si>
  <si>
    <t>Damp clean floors with a germicidal solution to kill both gram-positive and gram-negative pathogens.</t>
  </si>
  <si>
    <r>
      <rPr>
        <b/>
        <sz val="11"/>
        <color theme="1"/>
        <rFont val="Calibri"/>
        <family val="2"/>
        <scheme val="minor"/>
      </rPr>
      <t>Hard‑Floor Spot‑Clean</t>
    </r>
    <r>
      <rPr>
        <sz val="11"/>
        <color theme="1"/>
        <rFont val="Calibri"/>
        <family val="2"/>
        <scheme val="minor"/>
      </rPr>
      <t xml:space="preserve"> – Remove localized spills/stains.</t>
    </r>
  </si>
  <si>
    <t>Spot clean floors - Spot clean floors to remove spots from spillage.</t>
  </si>
  <si>
    <r>
      <rPr>
        <b/>
        <sz val="11"/>
        <color theme="1"/>
        <rFont val="Calibri"/>
        <family val="2"/>
        <scheme val="minor"/>
      </rPr>
      <t>Floor Burnishing</t>
    </r>
    <r>
      <rPr>
        <sz val="11"/>
        <color theme="1"/>
        <rFont val="Calibri"/>
        <family val="2"/>
        <scheme val="minor"/>
      </rPr>
      <t xml:space="preserve"> – Restore gloss and sanitation via burnishing.</t>
    </r>
  </si>
  <si>
    <t>Burnish floors to restore the appearance and disinfect the floors.</t>
  </si>
  <si>
    <r>
      <rPr>
        <b/>
        <sz val="11"/>
        <color theme="1"/>
        <rFont val="Calibri"/>
        <family val="2"/>
        <scheme val="minor"/>
      </rPr>
      <t>Major‑Spill Response</t>
    </r>
    <r>
      <rPr>
        <sz val="11"/>
        <color theme="1"/>
        <rFont val="Calibri"/>
        <family val="2"/>
        <scheme val="minor"/>
      </rPr>
      <t xml:space="preserve"> – Handle leaks and large spills.</t>
    </r>
  </si>
  <si>
    <t>Cleaning of major spills (roof leaks, plumbing issues, etc.)</t>
  </si>
  <si>
    <r>
      <rPr>
        <b/>
        <sz val="11"/>
        <color theme="1"/>
        <rFont val="Calibri"/>
        <family val="2"/>
        <scheme val="minor"/>
      </rPr>
      <t xml:space="preserve">Immediate Deficiency Fix </t>
    </r>
    <r>
      <rPr>
        <sz val="11"/>
        <color theme="1"/>
        <rFont val="Calibri"/>
        <family val="2"/>
        <scheme val="minor"/>
      </rPr>
      <t>– Correct any visible EVS irregularities on the spot.</t>
    </r>
  </si>
  <si>
    <t>Make corrections.  Correct any Environmental Service irregularities that are visible in the room or area.</t>
  </si>
  <si>
    <r>
      <rPr>
        <b/>
        <sz val="11"/>
        <color theme="1"/>
        <rFont val="Calibri"/>
        <family val="2"/>
        <scheme val="minor"/>
      </rPr>
      <t>Discharge/Transfer Clean</t>
    </r>
    <r>
      <rPr>
        <sz val="11"/>
        <color theme="1"/>
        <rFont val="Calibri"/>
        <family val="2"/>
        <scheme val="minor"/>
      </rPr>
      <t xml:space="preserve"> – Perform full terminal clean and bed remake after every patient departure.</t>
    </r>
  </si>
  <si>
    <t>Check out patient rooms.  Clean rooms when a patient discharge or transfer is made, following points above.  In addition, disinfect telephone, remove utensils, remove linen, clean, disinfect and remake bed, completely clean patient’s dresser, bedside cabinet, over-bed tray and locker or closet.</t>
  </si>
  <si>
    <r>
      <rPr>
        <b/>
        <sz val="11"/>
        <color theme="1"/>
        <rFont val="Calibri"/>
        <family val="2"/>
        <scheme val="minor"/>
      </rPr>
      <t xml:space="preserve">Pre‑Release Inspection </t>
    </r>
    <r>
      <rPr>
        <sz val="11"/>
        <color theme="1"/>
        <rFont val="Calibri"/>
        <family val="2"/>
        <scheme val="minor"/>
      </rPr>
      <t>– Verify room readiness (belongings, cleanliness, equipment).</t>
    </r>
  </si>
  <si>
    <t xml:space="preserve">Prior to room release for bed assignment, the room will be inspected for equipment removal, personal items left in the room, cleanliness and equipment functionality (lights, phone etc.…). </t>
  </si>
  <si>
    <r>
      <rPr>
        <b/>
        <sz val="11"/>
        <color theme="1"/>
        <rFont val="Calibri"/>
        <family val="2"/>
        <scheme val="minor"/>
      </rPr>
      <t>No Unclean Rooms at Shift End</t>
    </r>
    <r>
      <rPr>
        <sz val="11"/>
        <color theme="1"/>
        <rFont val="Calibri"/>
        <family val="2"/>
        <scheme val="minor"/>
      </rPr>
      <t xml:space="preserve"> – Ensure all rooms are serviced before staff leave.</t>
    </r>
  </si>
  <si>
    <t xml:space="preserve"> No rooms shall be left unclean at end of normal staffing period</t>
  </si>
  <si>
    <r>
      <rPr>
        <b/>
        <sz val="11"/>
        <color theme="1"/>
        <rFont val="Calibri"/>
        <family val="2"/>
        <scheme val="minor"/>
      </rPr>
      <t xml:space="preserve">Work‑Order Filing </t>
    </r>
    <r>
      <rPr>
        <sz val="11"/>
        <color theme="1"/>
        <rFont val="Calibri"/>
        <family val="2"/>
        <scheme val="minor"/>
      </rPr>
      <t>– Submit maintenance tickets for non‑functioning items.</t>
    </r>
  </si>
  <si>
    <t>Complete work order for nonfunctional equipment</t>
  </si>
  <si>
    <t xml:space="preserve"> Cleaning Detailed</t>
  </si>
  <si>
    <r>
      <rPr>
        <b/>
        <sz val="11"/>
        <color theme="1"/>
        <rFont val="Calibri"/>
        <family val="2"/>
        <scheme val="minor"/>
      </rPr>
      <t>Project‑Work Schedule Intro</t>
    </r>
    <r>
      <rPr>
        <sz val="11"/>
        <color theme="1"/>
        <rFont val="Calibri"/>
        <family val="2"/>
        <scheme val="minor"/>
      </rPr>
      <t xml:space="preserve"> – (Section header for scheduled project tasks).</t>
    </r>
  </si>
  <si>
    <t>The EVS Program includes the following project work, on the scheduled basis described below:</t>
  </si>
  <si>
    <r>
      <rPr>
        <b/>
        <sz val="11"/>
        <color theme="1"/>
        <rFont val="Calibri"/>
        <family val="2"/>
        <scheme val="minor"/>
      </rPr>
      <t>Curtain Changes</t>
    </r>
    <r>
      <rPr>
        <sz val="11"/>
        <color theme="1"/>
        <rFont val="Calibri"/>
        <family val="2"/>
        <scheme val="minor"/>
      </rPr>
      <t xml:space="preserve"> – Annual changes plus after each isolation stay.</t>
    </r>
  </si>
  <si>
    <t>Change draperies and cubicle curtains on an annual scheduled program and upon discharge of patient that was in a isolation room.</t>
  </si>
  <si>
    <r>
      <rPr>
        <b/>
        <sz val="11"/>
        <color theme="1"/>
        <rFont val="Calibri"/>
        <family val="2"/>
        <scheme val="minor"/>
      </rPr>
      <t>Window Cleaning</t>
    </r>
    <r>
      <rPr>
        <sz val="11"/>
        <color theme="1"/>
        <rFont val="Calibri"/>
        <family val="2"/>
        <scheme val="minor"/>
      </rPr>
      <t xml:space="preserve"> – Interior windows semi‑annually.</t>
    </r>
  </si>
  <si>
    <t>Clean interior windows on a semi-annual scheduled program.</t>
  </si>
  <si>
    <r>
      <rPr>
        <b/>
        <sz val="11"/>
        <color theme="1"/>
        <rFont val="Calibri"/>
        <family val="2"/>
        <scheme val="minor"/>
      </rPr>
      <t xml:space="preserve">Wall &amp; Ceiling Cleaning </t>
    </r>
    <r>
      <rPr>
        <sz val="11"/>
        <color theme="1"/>
        <rFont val="Calibri"/>
        <family val="2"/>
        <scheme val="minor"/>
      </rPr>
      <t>– Annual program.</t>
    </r>
  </si>
  <si>
    <t>Clean walls and ceilings on an annual scheduled program.</t>
  </si>
  <si>
    <r>
      <rPr>
        <b/>
        <sz val="11"/>
        <color theme="1"/>
        <rFont val="Calibri"/>
        <family val="2"/>
        <scheme val="minor"/>
      </rPr>
      <t>Floor Refinishing</t>
    </r>
    <r>
      <rPr>
        <sz val="11"/>
        <color theme="1"/>
        <rFont val="Calibri"/>
        <family val="2"/>
        <scheme val="minor"/>
      </rPr>
      <t xml:space="preserve"> – Maintain/refinish per schedule.</t>
    </r>
  </si>
  <si>
    <t>Maintain and refinish floors on a scheduled program.</t>
  </si>
  <si>
    <r>
      <rPr>
        <b/>
        <sz val="11"/>
        <color theme="1"/>
        <rFont val="Calibri"/>
        <family val="2"/>
        <scheme val="minor"/>
      </rPr>
      <t>Carpet &amp; Upholstery Cleaning</t>
    </r>
    <r>
      <rPr>
        <sz val="11"/>
        <color theme="1"/>
        <rFont val="Calibri"/>
        <family val="2"/>
        <scheme val="minor"/>
      </rPr>
      <t xml:space="preserve"> – Perform per schedule.</t>
    </r>
  </si>
  <si>
    <t>Clean carpet and furniture on a scheduled program.</t>
  </si>
  <si>
    <r>
      <rPr>
        <b/>
        <sz val="11"/>
        <color theme="1"/>
        <rFont val="Calibri"/>
        <family val="2"/>
        <scheme val="minor"/>
      </rPr>
      <t>Vent/Grill Cleaning</t>
    </r>
    <r>
      <rPr>
        <sz val="11"/>
        <color theme="1"/>
        <rFont val="Calibri"/>
        <family val="2"/>
        <scheme val="minor"/>
      </rPr>
      <t xml:space="preserve"> – Clean vent exteriors per schedule.</t>
    </r>
  </si>
  <si>
    <t>Clean exteriors of exhaust and intake grills and vents on a scheduled program.</t>
  </si>
  <si>
    <r>
      <rPr>
        <b/>
        <sz val="11"/>
        <color theme="1"/>
        <rFont val="Calibri"/>
        <family val="2"/>
        <scheme val="minor"/>
      </rPr>
      <t>Furniture‑Move Assistance</t>
    </r>
    <r>
      <rPr>
        <sz val="11"/>
        <color theme="1"/>
        <rFont val="Calibri"/>
        <family val="2"/>
        <scheme val="minor"/>
      </rPr>
      <t xml:space="preserve"> – Provide as scheduled/ agreed.</t>
    </r>
  </si>
  <si>
    <t>Assist with furniture movement, as scheduled and agreed by the parties.</t>
  </si>
  <si>
    <r>
      <rPr>
        <b/>
        <sz val="11"/>
        <color theme="1"/>
        <rFont val="Calibri"/>
        <family val="2"/>
        <scheme val="minor"/>
      </rPr>
      <t xml:space="preserve">Blind Cleaning </t>
    </r>
    <r>
      <rPr>
        <sz val="11"/>
        <color theme="1"/>
        <rFont val="Calibri"/>
        <family val="2"/>
        <scheme val="minor"/>
      </rPr>
      <t>– Annual cleaning of horizontal blinds.</t>
    </r>
  </si>
  <si>
    <t>Clean horizontal blinds on an annual basis.</t>
  </si>
  <si>
    <r>
      <rPr>
        <b/>
        <sz val="11"/>
        <color theme="1"/>
        <rFont val="Calibri"/>
        <family val="2"/>
        <scheme val="minor"/>
      </rPr>
      <t xml:space="preserve">Facility‑Wide Trash Removal </t>
    </r>
    <r>
      <rPr>
        <sz val="11"/>
        <color theme="1"/>
        <rFont val="Calibri"/>
        <family val="2"/>
        <scheme val="minor"/>
      </rPr>
      <t>– Remove trash from all areas per policy.</t>
    </r>
  </si>
  <si>
    <t>Remove trash from all areas of the health care Facility and dispose of per Member policy.</t>
  </si>
  <si>
    <r>
      <rPr>
        <b/>
        <sz val="11"/>
        <color theme="1"/>
        <rFont val="Calibri"/>
        <family val="2"/>
        <scheme val="minor"/>
      </rPr>
      <t xml:space="preserve">Trash Policing (Interiors) </t>
    </r>
    <r>
      <rPr>
        <sz val="11"/>
        <color theme="1"/>
        <rFont val="Calibri"/>
        <family val="2"/>
        <scheme val="minor"/>
      </rPr>
      <t>– Police trash in stairwells, elevators, offices, restrooms, etc.</t>
    </r>
  </si>
  <si>
    <t>Policing trash collection of stairwells, elevators, elevator landings, occupied offices, break rooms, restrooms and waiting areas.</t>
  </si>
  <si>
    <r>
      <rPr>
        <b/>
        <sz val="11"/>
        <color theme="1"/>
        <rFont val="Calibri"/>
        <family val="2"/>
        <scheme val="minor"/>
      </rPr>
      <t xml:space="preserve">Grounds Trash </t>
    </r>
    <r>
      <rPr>
        <sz val="11"/>
        <color theme="1"/>
        <rFont val="Calibri"/>
        <family val="2"/>
        <scheme val="minor"/>
      </rPr>
      <t>Pickup – One morning pickup of outdoor trash and litter daily.</t>
    </r>
  </si>
  <si>
    <t>Supplier will perform one morning trash pickup for trash cans and debris/trash for facility grounds daily.</t>
  </si>
  <si>
    <r>
      <rPr>
        <b/>
        <sz val="11"/>
        <color theme="1"/>
        <rFont val="Calibri"/>
        <family val="2"/>
        <scheme val="minor"/>
      </rPr>
      <t xml:space="preserve">Nourishment Fridge &amp; Ice‑Machine Cleaning </t>
    </r>
    <r>
      <rPr>
        <sz val="11"/>
        <color theme="1"/>
        <rFont val="Calibri"/>
        <family val="2"/>
        <scheme val="minor"/>
      </rPr>
      <t>– Clean per schedule; client handles contents.</t>
    </r>
  </si>
  <si>
    <t>Clean Nourishment refrigerators in nursing stations, examination rooms, soiled utility rooms, clean utility rooms and pantries on a scheduled, project basis.  Member’s personnel must remove and replace contents.  All other Nourishment refrigerators, medical refrigerators and storage cabinets must be cleaned by Member’s personnel. Ice machines in patient areas are to be on a scheduled cleaning frequency (weekly) with documentation maintained for verification.</t>
  </si>
  <si>
    <r>
      <rPr>
        <b/>
        <sz val="11"/>
        <color theme="1"/>
        <rFont val="Calibri"/>
        <family val="2"/>
        <scheme val="minor"/>
      </rPr>
      <t>Light‑Fixture Cleaning</t>
    </r>
    <r>
      <rPr>
        <sz val="11"/>
        <color theme="1"/>
        <rFont val="Calibri"/>
        <family val="2"/>
        <scheme val="minor"/>
      </rPr>
      <t xml:space="preserve"> – Exterior wipe per schedule; interior under Facilities supervision.</t>
    </r>
  </si>
  <si>
    <t>Cleaning of Light Fixtures.  Clean outside of interior light fixtures on a scheduled program.  With supervision by the Facilities department, interior light fixture covers may be removed and wiped down to remove debris on interior side.</t>
  </si>
  <si>
    <r>
      <rPr>
        <b/>
        <sz val="11"/>
        <color theme="1"/>
        <rFont val="Calibri"/>
        <family val="2"/>
        <scheme val="minor"/>
      </rPr>
      <t>Morgue Cleaning</t>
    </r>
    <r>
      <rPr>
        <sz val="11"/>
        <color theme="1"/>
        <rFont val="Calibri"/>
        <family val="2"/>
        <scheme val="minor"/>
      </rPr>
      <t xml:space="preserve"> – Clean floors, counters, tables, coolers after each procedure.</t>
    </r>
  </si>
  <si>
    <t>Morgue.  Clean floors, counters, tables and coolers after each procedure.  Member’s personnel will clean the remaining equipment.</t>
  </si>
  <si>
    <r>
      <rPr>
        <b/>
        <sz val="11"/>
        <color theme="1"/>
        <rFont val="Calibri"/>
        <family val="2"/>
        <scheme val="minor"/>
      </rPr>
      <t xml:space="preserve">AORN Terminal Cleaning </t>
    </r>
    <r>
      <rPr>
        <sz val="11"/>
        <color theme="1"/>
        <rFont val="Calibri"/>
        <family val="2"/>
        <scheme val="minor"/>
      </rPr>
      <t>– Provide OR‑standard cleans for L&amp;D, GI, Cath, Surgery and train staff on between‑case cleaning.</t>
    </r>
  </si>
  <si>
    <t xml:space="preserve">Terminal Cleaning. Supplier must provide terminal cleaning in accordance with AORN surgery standards for Labor &amp; Delivery, GI Lab, Cath Lab and Surgery. Supplier shall also have a program that can train Member staff for between case cleaning. </t>
  </si>
  <si>
    <r>
      <rPr>
        <b/>
        <sz val="11"/>
        <color theme="1"/>
        <rFont val="Calibri"/>
        <family val="2"/>
        <scheme val="minor"/>
      </rPr>
      <t>Post‑Construction Cleans</t>
    </r>
    <r>
      <rPr>
        <sz val="11"/>
        <color theme="1"/>
        <rFont val="Calibri"/>
        <family val="2"/>
        <scheme val="minor"/>
      </rPr>
      <t xml:space="preserve"> – Clean new spaces after turnover but before opening.</t>
    </r>
  </si>
  <si>
    <t>Supplier will clean construction areas after space has been turned over to the organization, but still not opened for business.</t>
  </si>
  <si>
    <r>
      <rPr>
        <b/>
        <sz val="11"/>
        <color theme="1"/>
        <rFont val="Calibri"/>
        <family val="2"/>
        <scheme val="minor"/>
      </rPr>
      <t>EVS Performance Reporting</t>
    </r>
    <r>
      <rPr>
        <sz val="11"/>
        <color theme="1"/>
        <rFont val="Calibri"/>
        <family val="2"/>
        <scheme val="minor"/>
      </rPr>
      <t xml:space="preserve"> – Track agreed metrics and supply additional reports on request.</t>
    </r>
  </si>
  <si>
    <t>Environmental Services Management Statistics.  Vendor shall establish and manage systems to track and report environmental services management statistics. Upon request by Member or any Facility, Supplier shall provide additional reporting for any of the statistics with respect to the Services provided at the Facility or system-level. Member shall approve the structure of the reports and frequency of reporting. EVS data to be reported on includes, but is not limited to: See Attach-B</t>
  </si>
  <si>
    <t xml:space="preserve"> Additional/
Specific to Facility </t>
  </si>
  <si>
    <t xml:space="preserve"> PT General</t>
  </si>
  <si>
    <r>
      <t>Protocol Outline Submission</t>
    </r>
    <r>
      <rPr>
        <sz val="11"/>
        <color theme="1"/>
        <rFont val="Calibri"/>
        <family val="2"/>
        <scheme val="minor"/>
      </rPr>
      <t xml:space="preserve"> – Provide a written outline of the complete patient‑transport protocol.</t>
    </r>
  </si>
  <si>
    <t>Supplier will submit an outline of patient transport protocol.</t>
  </si>
  <si>
    <r>
      <t>Response‑Time Improvement Evidence</t>
    </r>
    <r>
      <rPr>
        <sz val="11"/>
        <color theme="1"/>
        <rFont val="Calibri"/>
        <family val="2"/>
        <scheme val="minor"/>
      </rPr>
      <t xml:space="preserve"> </t>
    </r>
  </si>
  <si>
    <t>Provide specific examples of how your organization has successfully improved patient transport response time.</t>
  </si>
  <si>
    <t>Service‑Skill Uplift Plan (No Added Labor)</t>
  </si>
  <si>
    <t xml:space="preserve">Supplier will provide a plan to improve customer service skills within the Patient Transport department without increasing labor cost or adding additional associates.  Please provide details about your training program and service metrics. </t>
  </si>
  <si>
    <r>
      <t>Minimum Performance Standards</t>
    </r>
    <r>
      <rPr>
        <sz val="11"/>
        <color theme="1"/>
        <rFont val="Calibri"/>
        <family val="2"/>
        <scheme val="minor"/>
      </rPr>
      <t xml:space="preserve"> </t>
    </r>
  </si>
  <si>
    <t>Supplier should provide minimum standards that are used in Supplier's program (i.e., average transport is 18 minutes).</t>
  </si>
  <si>
    <t>Only if applicable</t>
  </si>
  <si>
    <r>
      <t>EVS Coordination Explanation</t>
    </r>
    <r>
      <rPr>
        <sz val="11"/>
        <color theme="1"/>
        <rFont val="Calibri"/>
        <family val="2"/>
        <scheme val="minor"/>
      </rPr>
      <t xml:space="preserve"> – Describe how Patient Transport collaborates and hands off tasks with Environmental Services.</t>
    </r>
  </si>
  <si>
    <t>Explain how the Patient transport area works with the EVS department.</t>
  </si>
  <si>
    <r>
      <t>Additional Equipment Provision</t>
    </r>
    <r>
      <rPr>
        <sz val="11"/>
        <color theme="1"/>
        <rFont val="Calibri"/>
        <family val="2"/>
        <scheme val="minor"/>
      </rPr>
      <t xml:space="preserve"> </t>
    </r>
  </si>
  <si>
    <t>List specific proposed additional Patient Transport equipment that will be provided by the Supplier.</t>
  </si>
  <si>
    <r>
      <t>Equipment Inventory &amp; 5‑Year Lifecycle</t>
    </r>
    <r>
      <rPr>
        <sz val="11"/>
        <color theme="1"/>
        <rFont val="Calibri"/>
        <family val="2"/>
        <scheme val="minor"/>
      </rPr>
      <t xml:space="preserve"> </t>
    </r>
  </si>
  <si>
    <t>The System will provide a detailed inventory list of the status of all Transport service equipment (both customer and Supplier owned).  A 5-yr. life-cycle analysis for future replacement of the capital equipment will be made available.</t>
  </si>
  <si>
    <t xml:space="preserve"> PT System</t>
  </si>
  <si>
    <t>SYSTEM</t>
  </si>
  <si>
    <r>
      <t>Computerized Transport Program</t>
    </r>
    <r>
      <rPr>
        <sz val="11"/>
        <color theme="1"/>
        <rFont val="Calibri"/>
        <family val="2"/>
        <scheme val="minor"/>
      </rPr>
      <t xml:space="preserve"> – Provide a system that maintains employee records, logs daily activities, meets accreditation rules, and supports management.</t>
    </r>
  </si>
  <si>
    <t>The Supplier will provide a Computerized Patient Transport Services Program ("System").  The System shall assist Facility in keeping efficient Employee records, document the day-to-day activities, complying with all accreditation requirements, and support the overall Patient Transport services management team.</t>
  </si>
  <si>
    <r>
      <t>Report‑Writing Capability</t>
    </r>
    <r>
      <rPr>
        <sz val="11"/>
        <color theme="1"/>
        <rFont val="Calibri"/>
        <family val="2"/>
        <scheme val="minor"/>
      </rPr>
      <t xml:space="preserve"> – System must produce standard and custom operational reports; all data remains the facility’s property.</t>
    </r>
  </si>
  <si>
    <t>The System will include Report Writing Capability.  This program will have the capability to produce documentation on all daily operational activities as well as custom reports requested by Facility.  All records will remain property of Facility.</t>
  </si>
  <si>
    <r>
      <t>Hospital‑System Interfaces</t>
    </r>
    <r>
      <rPr>
        <sz val="11"/>
        <color theme="1"/>
        <rFont val="Calibri"/>
        <family val="2"/>
        <scheme val="minor"/>
      </rPr>
      <t xml:space="preserve"> – Build and fund all required interfaces to existing hospital platforms.</t>
    </r>
  </si>
  <si>
    <t>The System must interface with all required hospital systems using standard interfaces.  Any required interfaces will be developed at Supplier expense.</t>
  </si>
  <si>
    <r>
      <t>Satisfaction &amp; Quality Measurement Tool</t>
    </r>
    <r>
      <rPr>
        <sz val="11"/>
        <color theme="1"/>
        <rFont val="Calibri"/>
        <family val="2"/>
        <scheme val="minor"/>
      </rPr>
      <t xml:space="preserve"> – Describe how you will quantify patient satisfaction, employee satisfaction, and quality achievement (health system retains selection rights).</t>
    </r>
  </si>
  <si>
    <r>
      <t>Describe the system that will be used to quantify Patient Satisfaction, Employee Satisfaction and Quality Achievement.  The Health</t>
    </r>
    <r>
      <rPr>
        <sz val="11"/>
        <color rgb="FFFF0000"/>
        <rFont val="Calibri"/>
        <family val="2"/>
        <scheme val="minor"/>
      </rPr>
      <t xml:space="preserve"> </t>
    </r>
    <r>
      <rPr>
        <sz val="11"/>
        <rFont val="Calibri"/>
        <family val="2"/>
        <scheme val="minor"/>
      </rPr>
      <t>system</t>
    </r>
    <r>
      <rPr>
        <sz val="11"/>
        <color rgb="FFFF0000"/>
        <rFont val="Calibri"/>
        <family val="2"/>
        <scheme val="minor"/>
      </rPr>
      <t xml:space="preserve"> </t>
    </r>
    <r>
      <rPr>
        <sz val="11"/>
        <color theme="1"/>
        <rFont val="Calibri"/>
        <family val="2"/>
        <scheme val="minor"/>
      </rPr>
      <t>reserv</t>
    </r>
    <r>
      <rPr>
        <sz val="11"/>
        <rFont val="Calibri"/>
        <family val="2"/>
        <scheme val="minor"/>
      </rPr>
      <t>es the right to</t>
    </r>
    <r>
      <rPr>
        <sz val="11"/>
        <color theme="1"/>
        <rFont val="Calibri"/>
        <family val="2"/>
        <scheme val="minor"/>
      </rPr>
      <t xml:space="preserve"> select. </t>
    </r>
  </si>
  <si>
    <t xml:space="preserve">  PT System Tracking</t>
  </si>
  <si>
    <t>THE SYSTEM WILL TRACK</t>
  </si>
  <si>
    <r>
      <t>Call Timestamp</t>
    </r>
    <r>
      <rPr>
        <sz val="11"/>
        <color theme="1"/>
        <rFont val="Calibri"/>
        <family val="2"/>
        <scheme val="minor"/>
      </rPr>
      <t xml:space="preserve"> – Log date/time each transport request is received.</t>
    </r>
  </si>
  <si>
    <t>Date/Time calls come in</t>
  </si>
  <si>
    <r>
      <t>Transport Type</t>
    </r>
    <r>
      <rPr>
        <sz val="11"/>
        <color theme="1"/>
        <rFont val="Calibri"/>
        <family val="2"/>
        <scheme val="minor"/>
      </rPr>
      <t xml:space="preserve"> – Record the category of every transport.</t>
    </r>
  </si>
  <si>
    <t>Type of transport</t>
  </si>
  <si>
    <r>
      <t>Requesting Department</t>
    </r>
    <r>
      <rPr>
        <sz val="11"/>
        <color theme="1"/>
        <rFont val="Calibri"/>
        <family val="2"/>
        <scheme val="minor"/>
      </rPr>
      <t xml:space="preserve"> – Capture the department initiating the request.</t>
    </r>
  </si>
  <si>
    <t>Department calling in</t>
  </si>
  <si>
    <r>
      <t>Patient Identity</t>
    </r>
    <r>
      <rPr>
        <sz val="11"/>
        <color theme="1"/>
        <rFont val="Calibri"/>
        <family val="2"/>
        <scheme val="minor"/>
      </rPr>
      <t xml:space="preserve"> – Record patient name and ID.</t>
    </r>
  </si>
  <si>
    <t>Patient Name and ID number</t>
  </si>
  <si>
    <r>
      <t>Destination Location</t>
    </r>
    <r>
      <rPr>
        <sz val="11"/>
        <color theme="1"/>
        <rFont val="Calibri"/>
        <family val="2"/>
        <scheme val="minor"/>
      </rPr>
      <t xml:space="preserve"> – Log the department/location to which the patient or item is being transported.</t>
    </r>
  </si>
  <si>
    <t>Department/Location patient/other assigned pick up is to be transported to</t>
  </si>
  <si>
    <r>
      <t>Scheduled Transport Time</t>
    </r>
    <r>
      <rPr>
        <sz val="11"/>
        <color theme="1"/>
        <rFont val="Calibri"/>
        <family val="2"/>
        <scheme val="minor"/>
      </rPr>
      <t xml:space="preserve"> – Record the planned date/time for each move.</t>
    </r>
  </si>
  <si>
    <t>Date/Time for transport</t>
  </si>
  <si>
    <r>
      <t>Notification Details</t>
    </r>
    <r>
      <rPr>
        <sz val="11"/>
        <color theme="1"/>
        <rFont val="Calibri"/>
        <family val="2"/>
        <scheme val="minor"/>
      </rPr>
      <t xml:space="preserve"> – Log when the transporter is notified and by whom.</t>
    </r>
  </si>
  <si>
    <t>Time Transporter notified and name of transporter</t>
  </si>
  <si>
    <r>
      <t>Pick‑Up Timestamp</t>
    </r>
    <r>
      <rPr>
        <sz val="11"/>
        <color theme="1"/>
        <rFont val="Calibri"/>
        <family val="2"/>
        <scheme val="minor"/>
      </rPr>
      <t xml:space="preserve"> – Record the exact time the transporter picks up the patient or item.</t>
    </r>
  </si>
  <si>
    <t>Time Transporter picks up patient/other assigned pick up</t>
  </si>
  <si>
    <r>
      <t>Completion Timestamp</t>
    </r>
    <r>
      <rPr>
        <sz val="11"/>
        <color theme="1"/>
        <rFont val="Calibri"/>
        <family val="2"/>
        <scheme val="minor"/>
      </rPr>
      <t xml:space="preserve"> – Record the exact time the transport is finished.</t>
    </r>
  </si>
  <si>
    <t>Time transport completed</t>
  </si>
  <si>
    <r>
      <t>Ancillary Duties</t>
    </r>
    <r>
      <rPr>
        <sz val="11"/>
        <color theme="1"/>
        <rFont val="Calibri"/>
        <family val="2"/>
        <scheme val="minor"/>
      </rPr>
      <t xml:space="preserve"> – Capture any additional duties performed and their durations.</t>
    </r>
  </si>
  <si>
    <t>Other duties completed and timed</t>
  </si>
  <si>
    <r>
      <t>Transport Disposition</t>
    </r>
    <r>
      <rPr>
        <sz val="11"/>
        <color theme="1"/>
        <rFont val="Calibri"/>
        <family val="2"/>
        <scheme val="minor"/>
      </rPr>
      <t xml:space="preserve"> – Note whether the transport was completed, cancelled, etc., with brief reason.</t>
    </r>
  </si>
  <si>
    <t>Disposition of transport (completed, cancelled (brief description), etc.)</t>
  </si>
  <si>
    <r>
      <t>Delay Reason Tracking</t>
    </r>
    <r>
      <rPr>
        <sz val="11"/>
        <color theme="1"/>
        <rFont val="Calibri"/>
        <family val="2"/>
        <scheme val="minor"/>
      </rPr>
      <t xml:space="preserve"> – Document delays and attribute them (Doctor, Patient, Nursing, Other).</t>
    </r>
  </si>
  <si>
    <t>If there was a delay and type of delay (Doctor, Patient, Nursing, Other)</t>
  </si>
  <si>
    <r>
      <t>Analytic Reporting Suite</t>
    </r>
    <r>
      <rPr>
        <sz val="11"/>
        <color theme="1"/>
        <rFont val="Calibri"/>
        <family val="2"/>
        <scheme val="minor"/>
      </rPr>
      <t xml:space="preserve"> – Provide reports by time of day, day of week, transport type, transporter, average transport time, and average response time.</t>
    </r>
  </si>
  <si>
    <t>Reports available by time of day, day of the week, type of transport, transporter name, average transport time, average response time.</t>
  </si>
  <si>
    <r>
      <t>Complaint‑Handling Workflow</t>
    </r>
    <r>
      <rPr>
        <sz val="11"/>
        <color theme="1"/>
        <rFont val="Calibri"/>
        <family val="2"/>
        <scheme val="minor"/>
      </rPr>
      <t xml:space="preserve"> – Explain how you will log, investigate, and resolve complaints from users, patients, and staff.</t>
    </r>
  </si>
  <si>
    <t>Describe the process by which you will process complaints from users, patients and Transport Services staff.</t>
  </si>
  <si>
    <r>
      <t>Employee Training &amp; Performance Records</t>
    </r>
    <r>
      <rPr>
        <sz val="11"/>
        <color theme="1"/>
        <rFont val="Calibri"/>
        <family val="2"/>
        <scheme val="minor"/>
      </rPr>
      <t xml:space="preserve"> – System must track each employee’s training, performance reviews, and related correspondence.</t>
    </r>
  </si>
  <si>
    <t>The System will track each Employee's training records, performance, and any necessary correspondence.</t>
  </si>
  <si>
    <r>
      <t>Comprehensive Labor‑Cost Tracking</t>
    </r>
    <r>
      <rPr>
        <sz val="11"/>
        <color theme="1"/>
        <rFont val="Calibri"/>
        <family val="2"/>
        <scheme val="minor"/>
      </rPr>
      <t xml:space="preserve"> – Track overtime, leave, and detailed non‑labor expenses (supplies, chemicals, disposables).</t>
    </r>
  </si>
  <si>
    <t>The System will track all labor costs including overtime, sick/vacation/holiday.  It will also provide details on expenses for supplies, chemicals, paper and plastic products, etc.</t>
  </si>
  <si>
    <r>
      <t>Defined Employee Work Schedules</t>
    </r>
    <r>
      <rPr>
        <sz val="11"/>
        <color theme="1"/>
        <rFont val="Calibri"/>
        <family val="2"/>
        <scheme val="minor"/>
      </rPr>
      <t xml:space="preserve"> – Provide standards‑based schedules for every assigned employee, regardless of employer of record.</t>
    </r>
  </si>
  <si>
    <r>
      <t>On‑Demand Documentation Access</t>
    </r>
    <r>
      <rPr>
        <sz val="11"/>
        <color theme="1"/>
        <rFont val="Calibri"/>
        <family val="2"/>
        <scheme val="minor"/>
      </rPr>
      <t xml:space="preserve"> – Supply any procedures, programs, or schedules whenever the customer requests them.</t>
    </r>
  </si>
  <si>
    <t>Documentation of all procedures, programs, and schedules will be provided upon customer request.</t>
  </si>
  <si>
    <t xml:space="preserve"> PT Reporting</t>
  </si>
  <si>
    <r>
      <t>Patient‑Transport Statistics Reporting</t>
    </r>
    <r>
      <rPr>
        <sz val="11"/>
        <color theme="1"/>
        <rFont val="Calibri"/>
        <family val="2"/>
        <scheme val="minor"/>
      </rPr>
      <t xml:space="preserve"> – Implement a statistics‑tracking system and, on request, provide facility‑ or system‑level reports per Attach‑F.</t>
    </r>
  </si>
  <si>
    <t>Patient Transport Statistics.  Vendor shall establish and manage systems to track and report Patient Transport management statistics. Upon request by Member or any Facility, Supplier shall provide additional reporting for any of the statistics with respect to the Services provided at the Facility or system-level. Member shall approve the structure of the reports and frequency of reporting. Patient Transport data to be reported on includes, but is not limited to: See Attach-F</t>
  </si>
  <si>
    <t>Requirement Description</t>
  </si>
  <si>
    <t xml:space="preserve"> Patient Safety Associate </t>
  </si>
  <si>
    <r>
      <t>Fall‑Reduction Evidence</t>
    </r>
    <r>
      <rPr>
        <sz val="11"/>
        <color theme="1"/>
        <rFont val="Calibri"/>
        <family val="2"/>
        <scheme val="minor"/>
      </rPr>
      <t xml:space="preserve"> – Provide concrete examples where your program has measurably lowered patient‑fall rates.</t>
    </r>
  </si>
  <si>
    <t xml:space="preserve">Provide specific examples of how your organization has successfully contributed to a reduction in patient falls. </t>
  </si>
  <si>
    <r>
      <t>Observation Technology</t>
    </r>
    <r>
      <rPr>
        <sz val="11"/>
        <color theme="1"/>
        <rFont val="Calibri"/>
        <family val="2"/>
        <scheme val="minor"/>
      </rPr>
      <t xml:space="preserve"> – Describe the hardware/software you deploy for patient sitting and continuous observation.</t>
    </r>
  </si>
  <si>
    <t xml:space="preserve">Describe technology your organization utilizes for Patient Sitting / Patient Observation. </t>
  </si>
  <si>
    <r>
      <t>Complaint‑Handling Process</t>
    </r>
    <r>
      <rPr>
        <sz val="11"/>
        <color theme="1"/>
        <rFont val="Calibri"/>
        <family val="2"/>
        <scheme val="minor"/>
      </rPr>
      <t xml:space="preserve"> – Explain the workflow for receiving, investigating, and resolving complaints from users, patients, and Patient Safety Associates.</t>
    </r>
  </si>
  <si>
    <t>Describe the process by which you will process complaints from users, patients and Patient Safety Associate staff.</t>
  </si>
  <si>
    <r>
      <t>On‑Demand Documentation</t>
    </r>
    <r>
      <rPr>
        <sz val="11"/>
        <color theme="1"/>
        <rFont val="Calibri"/>
        <family val="2"/>
        <scheme val="minor"/>
      </rPr>
      <t xml:space="preserve"> – Commit to furnishing all procedures, programs, and schedules whenever the hospital requests them.</t>
    </r>
  </si>
  <si>
    <r>
      <t>Free Continuing Education</t>
    </r>
    <r>
      <rPr>
        <sz val="11"/>
        <color theme="1"/>
        <rFont val="Calibri"/>
        <family val="2"/>
        <scheme val="minor"/>
      </rPr>
      <t xml:space="preserve"> – Supply ongoing education programs for sitters at no charge.</t>
    </r>
  </si>
  <si>
    <t xml:space="preserve">Supplier will provide continuing education programs at no cost </t>
  </si>
  <si>
    <r>
      <t>Innovative Recruitment</t>
    </r>
    <r>
      <rPr>
        <sz val="11"/>
        <color theme="1"/>
        <rFont val="Calibri"/>
        <family val="2"/>
        <scheme val="minor"/>
      </rPr>
      <t xml:space="preserve"> – Outline the new or unique strategies you use to attract and retain high‑quality sitter staff.</t>
    </r>
  </si>
  <si>
    <t xml:space="preserve">Describe new or unique recruitment strategies you are finding successful. </t>
  </si>
  <si>
    <r>
      <t>Section Header – Essential Functions</t>
    </r>
    <r>
      <rPr>
        <sz val="11"/>
        <color theme="1"/>
        <rFont val="Calibri"/>
        <family val="2"/>
        <scheme val="minor"/>
      </rPr>
      <t xml:space="preserve"> – Introduces the mandatory front‑line duties listed below.</t>
    </r>
  </si>
  <si>
    <t>Staff hired for this role must be able to perform the following essential functions:</t>
  </si>
  <si>
    <r>
      <t>Behavior Monitoring &amp; Alert</t>
    </r>
    <r>
      <rPr>
        <sz val="11"/>
        <color theme="1"/>
        <rFont val="Calibri"/>
        <family val="2"/>
        <scheme val="minor"/>
      </rPr>
      <t xml:space="preserve"> – Watch for behaviors that signal risk and alert nursing staff immediately.</t>
    </r>
  </si>
  <si>
    <t xml:space="preserve">Observe patient for any behavior that could indicate potential problems for patient or staff and alerts nursing staff immediately. </t>
  </si>
  <si>
    <r>
      <t>Continuous Patient Presence</t>
    </r>
    <r>
      <rPr>
        <sz val="11"/>
        <color theme="1"/>
        <rFont val="Calibri"/>
        <family val="2"/>
        <scheme val="minor"/>
      </rPr>
      <t xml:space="preserve"> – Stay alert and remain with the patient at all times.</t>
    </r>
  </si>
  <si>
    <t>Remain alert and with the patient at all times.</t>
  </si>
  <si>
    <r>
      <t>Nurse‑Call Proficiency</t>
    </r>
    <r>
      <rPr>
        <sz val="11"/>
        <color theme="1"/>
        <rFont val="Calibri"/>
        <family val="2"/>
        <scheme val="minor"/>
      </rPr>
      <t xml:space="preserve"> – Demonstrate competent use of the nurse notification system.</t>
    </r>
  </si>
  <si>
    <t>Competent in using the appropriate nurse notification system</t>
  </si>
  <si>
    <r>
      <t>Room Safety Surveillance</t>
    </r>
    <r>
      <rPr>
        <sz val="11"/>
        <color theme="1"/>
        <rFont val="Calibri"/>
        <family val="2"/>
        <scheme val="minor"/>
      </rPr>
      <t xml:space="preserve"> – Ensure the environment is safe for patients, visitors, and staff.</t>
    </r>
  </si>
  <si>
    <t>Observe room for safe environment for patient, visitors and staff.</t>
  </si>
  <si>
    <r>
      <t>Exception Reporting to Nurses</t>
    </r>
    <r>
      <rPr>
        <sz val="11"/>
        <color theme="1"/>
        <rFont val="Calibri"/>
        <family val="2"/>
        <scheme val="minor"/>
      </rPr>
      <t xml:space="preserve"> – Notify nursing when a patient deviates from the established care plan.</t>
    </r>
  </si>
  <si>
    <t>Responsible for notifying nursing personnel for exceptions from the patient’s established plan of care</t>
  </si>
  <si>
    <r>
      <t>HIPAA‑Compliant Handoffs</t>
    </r>
    <r>
      <rPr>
        <sz val="11"/>
        <color theme="1"/>
        <rFont val="Calibri"/>
        <family val="2"/>
        <scheme val="minor"/>
      </rPr>
      <t xml:space="preserve"> – Communicate pertinent patient information during hand‑offs in full compliance with HIPAA.</t>
    </r>
  </si>
  <si>
    <t>Follow established HIPAA regulations, communicates pertinent information related to patient care, and provides communication during patient hand-off to all healthcare providers</t>
  </si>
  <si>
    <r>
      <t>Proper PPE &amp; Infection Control</t>
    </r>
    <r>
      <rPr>
        <sz val="11"/>
        <color theme="1"/>
        <rFont val="Calibri"/>
        <family val="2"/>
        <scheme val="minor"/>
      </rPr>
      <t xml:space="preserve"> – Use PPE correctly and follow all infection‑control and isolation protocols.</t>
    </r>
  </si>
  <si>
    <t>Demonstrate appropriate use of personal protective equipment/attire; follows established hospital infection control guidelines and follows isolation precautions for infectious patients.</t>
  </si>
  <si>
    <r>
      <t>Safe Equipment Use &amp; Incident Reporting</t>
    </r>
    <r>
      <rPr>
        <sz val="11"/>
        <color theme="1"/>
        <rFont val="Calibri"/>
        <family val="2"/>
        <scheme val="minor"/>
      </rPr>
      <t xml:space="preserve"> – Operate equipment safely and report any accidents or incidents immediately.</t>
    </r>
  </si>
  <si>
    <t>Use all equipment in a safe and effective manner and reports all accidents and incidents appropriately</t>
  </si>
  <si>
    <r>
      <t>Maintain Competencies &amp; Health Requirements</t>
    </r>
    <r>
      <rPr>
        <sz val="11"/>
        <color theme="1"/>
        <rFont val="Calibri"/>
        <family val="2"/>
        <scheme val="minor"/>
      </rPr>
      <t xml:space="preserve"> – Keep current on required competencies, annual education, and employee‑health standards.</t>
    </r>
  </si>
  <si>
    <t>Maintain hospital required competencies, annual training in services, employee health requirements</t>
  </si>
  <si>
    <r>
      <t>Staffing Level Metrics</t>
    </r>
    <r>
      <rPr>
        <sz val="11"/>
        <color theme="1"/>
        <rFont val="Calibri"/>
        <family val="2"/>
        <scheme val="minor"/>
      </rPr>
      <t xml:space="preserve"> – Describe how you determine optimal staffing levels and the metrics you employ.</t>
    </r>
  </si>
  <si>
    <t xml:space="preserve">How do you determine appropriate staffing levels? Do you utilize any metrics? </t>
  </si>
  <si>
    <r>
      <t>Shift‑End Handoff Communication</t>
    </r>
    <r>
      <rPr>
        <sz val="11"/>
        <color theme="1"/>
        <rFont val="Calibri"/>
        <family val="2"/>
        <scheme val="minor"/>
      </rPr>
      <t xml:space="preserve"> – Perform thorough handoff communication to oncoming PSAs at shift change.</t>
    </r>
  </si>
  <si>
    <t>Staff must be able to perform hand off communication at the end of the shift to oncoming PSA</t>
  </si>
  <si>
    <r>
      <t>Assist with ADLs</t>
    </r>
    <r>
      <rPr>
        <sz val="11"/>
        <color theme="1"/>
        <rFont val="Calibri"/>
        <family val="2"/>
        <scheme val="minor"/>
      </rPr>
      <t xml:space="preserve"> – Support RNs and CTs in helping patients with activities of daily living.</t>
    </r>
  </si>
  <si>
    <t>Staff help Team of RNs and CTs with activities of ADL</t>
  </si>
  <si>
    <r>
      <t>Dress Code Compliance</t>
    </r>
    <r>
      <rPr>
        <sz val="11"/>
        <color theme="1"/>
        <rFont val="Calibri"/>
        <family val="2"/>
        <scheme val="minor"/>
      </rPr>
      <t xml:space="preserve"> – Wear the approved scrub color and meet hospital dress‑code standards.</t>
    </r>
  </si>
  <si>
    <t xml:space="preserve">Staff must wear appropriate scrub color and meet the Member standard of dress codes </t>
  </si>
  <si>
    <r>
      <t>Finger‑Nail Policy Compliance</t>
    </r>
    <r>
      <rPr>
        <sz val="11"/>
        <color theme="1"/>
        <rFont val="Calibri"/>
        <family val="2"/>
        <scheme val="minor"/>
      </rPr>
      <t xml:space="preserve"> – Adhere strictly to the hospital’s fingernail policy.</t>
    </r>
  </si>
  <si>
    <t>Staff must be required to follow Member standards for finger nail policy.</t>
  </si>
  <si>
    <r>
      <t>No Personal Phone Use</t>
    </r>
    <r>
      <rPr>
        <sz val="11"/>
        <color theme="1"/>
        <rFont val="Calibri"/>
        <family val="2"/>
        <scheme val="minor"/>
      </rPr>
      <t xml:space="preserve"> – Prohibit personal cell‑phone use in patient rooms.</t>
    </r>
  </si>
  <si>
    <t>Staff must not use personal cell phone in the patients' room</t>
  </si>
  <si>
    <r>
      <t>Suicidal‑Ideation Safety Checks</t>
    </r>
    <r>
      <rPr>
        <sz val="11"/>
        <color theme="1"/>
        <rFont val="Calibri"/>
        <family val="2"/>
        <scheme val="minor"/>
      </rPr>
      <t xml:space="preserve"> – Ensure staff understand and perform environmental checks for suicidal‑ideation patients.</t>
    </r>
  </si>
  <si>
    <t>Supplier will ensure Employees understand critical care of Suicidal Ideation patient environmental checks and ensure patient safety.</t>
  </si>
  <si>
    <r>
      <t>Equipment Knowledge</t>
    </r>
    <r>
      <rPr>
        <sz val="11"/>
        <color theme="1"/>
        <rFont val="Calibri"/>
        <family val="2"/>
        <scheme val="minor"/>
      </rPr>
      <t xml:space="preserve"> – Demonstrate proficiency with bed alarms, staff‑assist buttons, and related devices.</t>
    </r>
  </si>
  <si>
    <t>Staff must be knowledgeable in the equipment : Bed alarms, staff assist button, and other equipment.</t>
  </si>
  <si>
    <r>
      <t>Locator Badge Functionality</t>
    </r>
    <r>
      <rPr>
        <sz val="11"/>
        <color theme="1"/>
        <rFont val="Calibri"/>
        <family val="2"/>
        <scheme val="minor"/>
      </rPr>
      <t xml:space="preserve"> – Verify that locator badges are working properly.</t>
    </r>
  </si>
  <si>
    <t>Staff will ensure functionality of locator badges, as applicable.</t>
  </si>
  <si>
    <t>Badge Identification and Wear</t>
  </si>
  <si>
    <t>Staff will wear applicable identification and locator badges.</t>
  </si>
  <si>
    <t>Reporting incidents Protocol</t>
  </si>
  <si>
    <t>Follow established Member protocols for reporting of incidents.</t>
  </si>
  <si>
    <t>Rest and breaks</t>
  </si>
  <si>
    <t>Timely management of rest and break periods.</t>
  </si>
  <si>
    <t xml:space="preserve"> Patient Sitter Program</t>
  </si>
  <si>
    <r>
      <rPr>
        <b/>
        <sz val="11"/>
        <color theme="1"/>
        <rFont val="Calibri"/>
        <family val="2"/>
        <scheme val="minor"/>
      </rPr>
      <t>Free Continuing Education</t>
    </r>
    <r>
      <rPr>
        <sz val="11"/>
        <color theme="1"/>
        <rFont val="Calibri"/>
        <family val="2"/>
        <scheme val="minor"/>
      </rPr>
      <t xml:space="preserve"> – Offer ongoing education programs for transport staff at no cost.</t>
    </r>
  </si>
  <si>
    <t xml:space="preserve">Provides continuing education programs at no cost </t>
  </si>
  <si>
    <r>
      <t>Continuous Improvement Commitment</t>
    </r>
    <r>
      <rPr>
        <sz val="11"/>
        <color theme="1"/>
        <rFont val="Calibri"/>
        <family val="2"/>
        <scheme val="minor"/>
      </rPr>
      <t xml:space="preserve"> – Demonstrate how your program will drive mutual, measurable improvements over time.</t>
    </r>
  </si>
  <si>
    <t>Continuously improves to benefit both parties</t>
  </si>
  <si>
    <t>Staff hired Functions</t>
  </si>
  <si>
    <r>
      <t>Monitor &amp; Alert</t>
    </r>
    <r>
      <rPr>
        <sz val="11"/>
        <color theme="1"/>
        <rFont val="Calibri"/>
        <family val="2"/>
        <scheme val="minor"/>
      </rPr>
      <t xml:space="preserve"> – Observe patient behavior for potential problems and notify nursing immediately.</t>
    </r>
  </si>
  <si>
    <r>
      <t>Maintain Constant Presence</t>
    </r>
    <r>
      <rPr>
        <sz val="11"/>
        <color theme="1"/>
        <rFont val="Calibri"/>
        <family val="2"/>
        <scheme val="minor"/>
      </rPr>
      <t xml:space="preserve"> – Remain with the patient at all times during transport.</t>
    </r>
  </si>
  <si>
    <r>
      <t>Nurse‑Call Competency</t>
    </r>
    <r>
      <rPr>
        <sz val="11"/>
        <color theme="1"/>
        <rFont val="Calibri"/>
        <family val="2"/>
        <scheme val="minor"/>
      </rPr>
      <t xml:space="preserve"> – Use the appropriate nurse notification system proficiently.</t>
    </r>
  </si>
  <si>
    <r>
      <t>Room Safety Check</t>
    </r>
    <r>
      <rPr>
        <sz val="11"/>
        <color theme="1"/>
        <rFont val="Calibri"/>
        <family val="2"/>
        <scheme val="minor"/>
      </rPr>
      <t xml:space="preserve"> – Ensure the environment is safe for patients, visitors, and staff.</t>
    </r>
  </si>
  <si>
    <r>
      <t>Report Care‑Plan Exceptions</t>
    </r>
    <r>
      <rPr>
        <sz val="11"/>
        <color theme="1"/>
        <rFont val="Calibri"/>
        <family val="2"/>
        <scheme val="minor"/>
      </rPr>
      <t xml:space="preserve"> – Notify nursing of deviations from the established plan of care.</t>
    </r>
  </si>
  <si>
    <r>
      <t>HIPAA‑Compliant Handoffs</t>
    </r>
    <r>
      <rPr>
        <sz val="11"/>
        <color theme="1"/>
        <rFont val="Calibri"/>
        <family val="2"/>
        <scheme val="minor"/>
      </rPr>
      <t xml:space="preserve"> – Communicate relevant patient information to all care providers during hand‑off, following HIPAA rules.</t>
    </r>
  </si>
  <si>
    <r>
      <t>Proper PPE &amp; Isolation Protocols</t>
    </r>
    <r>
      <rPr>
        <sz val="11"/>
        <color theme="1"/>
        <rFont val="Calibri"/>
        <family val="2"/>
        <scheme val="minor"/>
      </rPr>
      <t xml:space="preserve"> – Use appropriate PPE and follow infection‑control and isolation guidelines.</t>
    </r>
  </si>
  <si>
    <r>
      <t>Safe Equipment Use &amp; Incident Reporting</t>
    </r>
    <r>
      <rPr>
        <sz val="11"/>
        <color theme="1"/>
        <rFont val="Calibri"/>
        <family val="2"/>
        <scheme val="minor"/>
      </rPr>
      <t xml:space="preserve"> – Operate transport equipment safely and report all accidents/incidents promptly.</t>
    </r>
  </si>
  <si>
    <r>
      <t>Maintain Competencies &amp; Health Requirements</t>
    </r>
    <r>
      <rPr>
        <sz val="11"/>
        <color theme="1"/>
        <rFont val="Calibri"/>
        <family val="2"/>
        <scheme val="minor"/>
      </rPr>
      <t xml:space="preserve"> – Keep current on mandatory competencies, annual education, and employee‑health standards.</t>
    </r>
  </si>
  <si>
    <t>Review inclusion of this tab with Member</t>
  </si>
  <si>
    <t>Index</t>
  </si>
  <si>
    <r>
      <t>YES: answer YES</t>
    </r>
    <r>
      <rPr>
        <b/>
        <u/>
        <sz val="12"/>
        <color theme="0"/>
        <rFont val="Calibri"/>
        <family val="2"/>
        <scheme val="minor"/>
      </rPr>
      <t xml:space="preserve"> ONLY</t>
    </r>
    <r>
      <rPr>
        <b/>
        <sz val="12"/>
        <color theme="0"/>
        <rFont val="Calibri"/>
        <family val="2"/>
        <scheme val="minor"/>
      </rPr>
      <t xml:space="preserve"> if you meet the requirement 100%</t>
    </r>
  </si>
  <si>
    <t xml:space="preserve">NO: answer NO if you do not meet the requirement 100% and provide an explanation or use an attachment </t>
  </si>
  <si>
    <t xml:space="preserve">NOTES: If you need additional space, please attach answers with Requirement Index # as reference.  </t>
  </si>
  <si>
    <t xml:space="preserve">  General IT</t>
  </si>
  <si>
    <t xml:space="preserve">Has your system ever been implemented as a "enterprise" food and hospitality system? </t>
  </si>
  <si>
    <t> </t>
  </si>
  <si>
    <t xml:space="preserve">If the answer to #1 General IT is "yes", then please list the clients in a production environment that have implemented the system as a stand-alone.   May these clients be contacted as a site reference? </t>
  </si>
  <si>
    <t>Does your system allow Electronic Patient Self-Serve Meal Ordering from the bedside?</t>
  </si>
  <si>
    <t xml:space="preserve">If the answer to 3.00 General IT is "yes", then please list the clients in a production environment that have implemented the system. May these clients be contacted as a site reference? </t>
  </si>
  <si>
    <t>Does your system have the ability to create custom fields and screens without vendor intervention?</t>
  </si>
  <si>
    <t>Does your system support the creation of custom fields that are required to be filled out on a given screen. (For example, a single field that Member may want to create that states review and acknowledgement of specific data with date/time stamping and user ID auditing.)</t>
  </si>
  <si>
    <t>Does your system include development, test, and production environments that will be associated to our implementation?</t>
  </si>
  <si>
    <t>Please include a high level description of your Software Development Lifecyle (SDLC)</t>
  </si>
  <si>
    <t xml:space="preserve">If your system is a client/server application, do you have a methodology for installing new versions of the client remotely via SCCM or some other methodology? [If so, please explain on Attachment] </t>
  </si>
  <si>
    <t>Is your system Single Sign-On (SSO) enabled?</t>
  </si>
  <si>
    <t>If your system is SSO enabled, what protocols do you use to complete the SSO transaction?</t>
  </si>
  <si>
    <t>Does your system have the ability to create menu order documentation using drop-down lists and free-text?</t>
  </si>
  <si>
    <t>Does your system have the ability to support multiple users updating menu data on one patient at the same time from the same or different locations?</t>
  </si>
  <si>
    <t>Does your system provide functionality that would enable Member to create custom menu templates/fields that are driven by customizable rule sets?</t>
  </si>
  <si>
    <t>What financial systems do you support for integration?</t>
  </si>
  <si>
    <t>Does your system have the ability to receive HL7 messages such as ADT, Orders, Allergies?  (including dietary restrictions, preferences, and free text comments)</t>
  </si>
  <si>
    <t xml:space="preserve">Does your system have the capability to accept and react to real time allergy information? </t>
  </si>
  <si>
    <t>What operating system and/or environment does your system require?</t>
  </si>
  <si>
    <t xml:space="preserve">Does the system support Multifacility MRN (medical record number) or EMPI (enterprise master patient index)? </t>
  </si>
  <si>
    <t xml:space="preserve">What are the on-site support requirements of the system?  FTE per location. </t>
  </si>
  <si>
    <t>Describe the type of licensing under which the system is sold:  Concurrent, seats, enterprise., etc. Please describe.</t>
  </si>
  <si>
    <t>Please list all sublicenses that are required i.e., Citrix, ORACLE, SQL, Cache</t>
  </si>
  <si>
    <t>Is the system FDA approved?</t>
  </si>
  <si>
    <t>Does the system provide "role-based" access?</t>
  </si>
  <si>
    <t>In an emergency situation can the system continue to run to complete its requirements?</t>
  </si>
  <si>
    <t>How much data can be stored locally?</t>
  </si>
  <si>
    <t>If the back-end is down, how does the system allow the user to add new meal requests?</t>
  </si>
  <si>
    <t>How is the server capacity determined?</t>
  </si>
  <si>
    <t>Does the system use a SAN?</t>
  </si>
  <si>
    <t>If auditing is used, what is the impact on system resources? How does that effect sizing?</t>
  </si>
  <si>
    <t>How does your system utilize LDAP or active directory authentication?</t>
  </si>
  <si>
    <t>On what wireless protocols and devices has your system been deployed?</t>
  </si>
  <si>
    <t>Does your remote support of the system incorporate the use of SSL?</t>
  </si>
  <si>
    <t>What is the impact on performance if reports are run from the production system</t>
  </si>
  <si>
    <t>If a software upgrade is attempted and fails, what is your back out process?</t>
  </si>
  <si>
    <t>What data base application monitoring tools does your system support?</t>
  </si>
  <si>
    <t>Please specify your system’s compliance with the Integrating the Health Care Enterprise (IHE) technical framework. In particular we are interested in the following profiles:</t>
  </si>
  <si>
    <t>a. Consistent Time (CT) ensures system clocks and time stamps of computers in a network are well synchronized (median error less than 1 second).</t>
  </si>
  <si>
    <t>b. Patient Synchronized Application (PSA) allows selection of a patient in one application to cause other applications on a workstation to tune to that same patient.</t>
  </si>
  <si>
    <t>c. Patient Demographics Query (PDQ) lets applications query a central patient information server and retrieve a patient’s demographic and visit information.</t>
  </si>
  <si>
    <t>d. Patient Identifier Cross Referencing (PIX) cross-references patient identifiers between hospitals, care sites, health information exchanges, etc.</t>
  </si>
  <si>
    <t xml:space="preserve"> Customer Support Services</t>
  </si>
  <si>
    <t xml:space="preserve">How often in a year are major software upgrades available to the customer?  </t>
  </si>
  <si>
    <t>Describe in detail, the support services that are available to the site for major software upgrades, (enhancement lists, test scripts, training manuals, etc.,)</t>
  </si>
  <si>
    <t xml:space="preserve">How often in a year are incremental software upgrades available?  </t>
  </si>
  <si>
    <t>If a problem that has been reported has been determined (by the company) to be a defect in the software, what is the turnaround time/process for getting the defect fixed in the production environment?</t>
  </si>
  <si>
    <t>What is the process for a site to submit software enhancements?</t>
  </si>
  <si>
    <t>What is the SLA associated to enhancements?</t>
  </si>
  <si>
    <t>Is there a system user group in which client sites are encouraged to be involved?</t>
  </si>
  <si>
    <t>Does your company provide or promote any educational sessions, seminars?</t>
  </si>
  <si>
    <t xml:space="preserve">Is there support staff available 24 X 7 for production issues? </t>
  </si>
  <si>
    <t>Please provide a matrix of all service disruption types and the Service Level Agreement associated to each type.</t>
  </si>
  <si>
    <t>Discuss in detail, how a service issue gets assigned.  As a client site, are we assigned the "next available" person or are we assigned a team of support staff that we will continually work with when production issues are being reported and resolved?</t>
  </si>
  <si>
    <t xml:space="preserve">Does your support staff specialize in a specific area of system support, i.e., interfaces, application, or all they all responsible to the entire system? </t>
  </si>
  <si>
    <t>If the system down situation is not immediately resolved by remote mechanisms, how long until a field engineer is on location?</t>
  </si>
  <si>
    <t>What type of internal priority ranking does your customer service have to identify/triage production issues?  Please describe in detail.</t>
  </si>
  <si>
    <t xml:space="preserve">What is the turnaround time for support on issues that are a lower priority than "system down"?  </t>
  </si>
  <si>
    <t xml:space="preserve">Describe in detail, the companies internal method for tracking production issues? </t>
  </si>
  <si>
    <t xml:space="preserve"> Security</t>
  </si>
  <si>
    <t>Does your system support user-definable expiration of passwords?</t>
  </si>
  <si>
    <t>Does your system allow a user to change his/her password without the help of a systems administrator?</t>
  </si>
  <si>
    <t>Does your system require a password before allowing data to be saved even if the user has already logged in?</t>
  </si>
  <si>
    <t>Does your system support a user-definable, secure time-out interval? Please indicate minimum and maximum timeout values if applicable.</t>
  </si>
  <si>
    <t>Does your system provide full audit trail capability of all data entered including user id and date/time of entry?</t>
  </si>
  <si>
    <t>Does your system provide the ability to define security parameters at the user level?</t>
  </si>
  <si>
    <t>Does your system provide the ability to define security parameters based on user class or user group?</t>
  </si>
  <si>
    <t>Does your system provide the ability to define security parameters based on location?</t>
  </si>
  <si>
    <t>Does your system support user-definable edit and validity checking for all fields?</t>
  </si>
  <si>
    <t>Does system support biometric identification?</t>
  </si>
  <si>
    <t>Does your system support remote access? (remote access here is defined as secure, encrypted access to the application outside the Member intranet and firewalls).</t>
  </si>
  <si>
    <t>Does your system provide the ability to handle queries and updates by concurrent users using advanced record locking techniques?</t>
  </si>
  <si>
    <t>Are there any limits to the number of concurrent users? If so, please describe and quantify.</t>
  </si>
  <si>
    <t xml:space="preserve">Does your system have the ability to facilitate an easy sign-in/sign-out process to change the person actually entering data on a menu or meal without requiring the person to leave the current documentation screen? </t>
  </si>
  <si>
    <t>Does your system allow the active user who is logged in to attribute data or actions taken to another individual? For example, John Doe is logged in but needs to denote that Jane Smith modified an allergy. [Please elaborate]</t>
  </si>
  <si>
    <t>Does the system have the capability to support electronic signatures using accepted evolving industry standards?</t>
  </si>
  <si>
    <t>Does the system support patient data confidentiality down to the data‑element level?</t>
  </si>
  <si>
    <t>Does the system allow meal request to be locked post completion so that items cannot be changed once entered (edits will append, not alter the original entry)?</t>
  </si>
  <si>
    <t>Does the system support the ability to flag data that has been changed or modified – audit trail to include user ID, date and time, and user ID?</t>
  </si>
  <si>
    <t>Does the system produce an audit trail of all transactions which include: value of field(s) before and after the transaction is applied?</t>
  </si>
  <si>
    <t>Does the system produces an audit trail of all transactions which include: the type of transaction (add, change, delete, inquiry)?</t>
  </si>
  <si>
    <t xml:space="preserve">Does the system provide security by restricting update capability? </t>
  </si>
  <si>
    <t xml:space="preserve">Does the system provides security by restricting access by function? </t>
  </si>
  <si>
    <t>Does the system provides security by restricting access by user role?</t>
  </si>
  <si>
    <t>Does the system provides security by restricting access by location?</t>
  </si>
  <si>
    <t xml:space="preserve">Does the system print a report containing the ID of any unauthorized user attempts? </t>
  </si>
  <si>
    <t xml:space="preserve">Does the system provide an encrypted password file? </t>
  </si>
  <si>
    <t>Does the system have screensavers?</t>
  </si>
  <si>
    <t>Does system automatically log off PC after user defined period of inactivity?</t>
  </si>
  <si>
    <t>Does your system have direct integrations with Okta?</t>
  </si>
  <si>
    <t>Does your system support 2 factor authentication?</t>
  </si>
  <si>
    <t>Can you application be launched out of Citrix?</t>
  </si>
  <si>
    <t>Does your application encrypt data at rest? If so what encryption methodology do you use?</t>
  </si>
  <si>
    <t>Where is your system hosted? (Private/Public Cloud, On Customer Premise). If Cloud which partner do you utilize?</t>
  </si>
  <si>
    <t>Please describe your Security Program to include, Operations, Architecture, Staffing levels, outsourcing of Security Responsibilities, Third Party Vendor Security, Etc.</t>
  </si>
  <si>
    <t>Please provide your SOCII Type II and all other relevant Security Certifications.</t>
  </si>
  <si>
    <t>Are you HITRUST Certified? If so, please provide documentation</t>
  </si>
  <si>
    <t>Is your System PCI Compliant? If so, please provide your PCI Certification</t>
  </si>
  <si>
    <t xml:space="preserve"> Online Help Features</t>
  </si>
  <si>
    <t>Does your system provide tools to develop user-definable online help features and messages?</t>
  </si>
  <si>
    <t>Does your system provide pre-defined online help features and messages?</t>
  </si>
  <si>
    <t>Does your system support context-sensitive help? (i.e., help is specific to current field/screen)</t>
  </si>
  <si>
    <t xml:space="preserve"> Online Storage/ Backup</t>
  </si>
  <si>
    <t>Can your system support the online storage of  5-6 years of historical data based on estimated case volume of 500,000 patients per year. (Online storage is defined as having the data available in real-time to the customer without assistance from an IT professional.)</t>
  </si>
  <si>
    <t>Do you support full and incremental backup strategies?  Please elaborate. (Cold vs. Warm backups)</t>
  </si>
  <si>
    <t>Does your system support the creation of backups of the system without requiring downtime? [Please elaborate on Attachment  if special conditions are required to achieve a no-downtime backup.]</t>
  </si>
  <si>
    <t>What are your failover capabilities?</t>
  </si>
  <si>
    <t>Is your system compatible with industry standard back up tools?</t>
  </si>
  <si>
    <t>What technologies are used with the system for failover?</t>
  </si>
  <si>
    <t>What is your fault tolerance?</t>
  </si>
  <si>
    <t>Does your system support point in time recovery?</t>
  </si>
  <si>
    <t xml:space="preserve"> Reports</t>
  </si>
  <si>
    <t>Does your system provide the ability to generate reports on demand (ad hoc reports) with Member defined parameters such as date ranges, patient requests, etc.</t>
  </si>
  <si>
    <t>Does your system provide the ability to setup a schedule of automated report print jobs based on a specified schedule (e.g., once per day at 6am and/or Mon-Fri at 8am and 8pm?)</t>
  </si>
  <si>
    <t xml:space="preserve">Do you provide a proprietary report generator with your product? </t>
  </si>
  <si>
    <t>Do you support online viewing of reports (as an alternative to printing)? Please describe in additional comments section on Attachment.</t>
  </si>
  <si>
    <t>Does your system include standard reports that address basic operational needs for food and hospitality services? Please list and describe standard reports in narrative section.</t>
  </si>
  <si>
    <t>Does your system have the ability to pre-generate forms that support the collection of data manually in the event of a downtime that has a similar visual format as the online forms (to facilitate ease of use of downtime procedures as well as accommodate changes to data collection requirements).</t>
  </si>
  <si>
    <t>Does your system have the ability to scan paper downtime documentation, index same, and have a link to document image embedded in electronic chart [to facilitate diet order communication and medical/legal considerations]?</t>
  </si>
  <si>
    <t>Does your system provide the ability to direct printouts to designated network printers on demand?</t>
  </si>
  <si>
    <t>Does the system provide fully user configured hard copy output for food and hospitality services documentation?</t>
  </si>
  <si>
    <t>Does your system provide the ability to direct printouts to designated network printers as part of a scheduled print job?</t>
  </si>
  <si>
    <t>Does the system provide fully user configured hard and soft copy output for food and hospitality services documentation?</t>
  </si>
  <si>
    <t xml:space="preserve"> Data Analysis Extraction</t>
  </si>
  <si>
    <t>Does your database architecture support access to data for research purposes. (ODBC compliant with database schema designed to facilitate easy and reliable data mining functions)?</t>
  </si>
  <si>
    <t>Does your system support ease of access to data through open database support, compatibility with standard access methods (e.g., ODBC, SQL, etc.)?</t>
  </si>
  <si>
    <t>Does your system allow for notation of specific equipment used during patient meal selection including type of device (make/model) as well as specific device (by serial #, clinical engineering maintenance #, or some other unique identifier)?</t>
  </si>
  <si>
    <t>Does your system provide the ability to query/report on equipment usage by type and/or unique identifier?</t>
  </si>
  <si>
    <t>Does your system support the capture and reporting of critical events and times?</t>
  </si>
  <si>
    <t>Does your system provide standard fields to store meal information, demographic information, or cost information for research purposes?</t>
  </si>
  <si>
    <t>Does your system provide a mechanism to differentiate a dislike from a confirmed allergy?</t>
  </si>
  <si>
    <t>Does your system have the ability to audit performance improvement issues (e.g., creation and management of custom fields that can be denoted as part of separate database, not part of the patient’s chart, that can only be reviewed by designated auditing personnel)?</t>
  </si>
  <si>
    <t>Does your system have the ability to audit missing/incomplete required data elements (provide an online or report view of all incomplete required fields)?</t>
  </si>
  <si>
    <t>Can data can be viewed, added, and deleted with the system supporting a full audit trail of all transactions?</t>
  </si>
  <si>
    <t>How many user defined/customizable fields can there be and can they all be reported on?</t>
  </si>
  <si>
    <t>How many case event time fields can there be and can they all be reported on and analyzed together?</t>
  </si>
  <si>
    <t>Does you system support MS SQL database engine?</t>
  </si>
  <si>
    <t xml:space="preserve"> Interfaces</t>
  </si>
  <si>
    <t xml:space="preserve">Is your system able to handle multiple patient types (inpatient, outpatient, etc.)? </t>
  </si>
  <si>
    <t xml:space="preserve">Does your system support a medications or allergies interface from an foreign pharmacy database such as First Databank?  If so, please list the pharmacy dispensing systems?  </t>
  </si>
  <si>
    <t>Does your system support data sharing between the FHS system and the nursing clinical documentation system (Epic) in a way that provides the least amount of redundant work, the maximum amount of data shared between the two modules, and security/data protection mechanisms to facilitate a data “owner”.  [Please describe in attachment.]</t>
  </si>
  <si>
    <t xml:space="preserve">Please describe how the system handles dietary information from a foreign system? </t>
  </si>
  <si>
    <t>Please describe all of the interfaces your system supports for interconnectivity to third party systems.</t>
  </si>
  <si>
    <t xml:space="preserve">Does your system support receipt of HL7 results into the FHS system with local storage of data? </t>
  </si>
  <si>
    <t>Does your system support customization by Member of menu or diet display information?</t>
  </si>
  <si>
    <t xml:space="preserve">Does your system support an interface to an external billing system for the following:  Epic, Cerner, Sorian,  </t>
  </si>
  <si>
    <t>Does your system provide the ability to accept inbound order information from the following ordering system sources:  Epic, Meditech Cerner?</t>
  </si>
  <si>
    <t xml:space="preserve">Describe the ability of your system to filter order information: </t>
  </si>
  <si>
    <t>Does your system support customization of HL7 messages? If so, please explain what level of control Member may have without vendor participation on Attachment.</t>
  </si>
  <si>
    <t>Has your system interfaced with InterSystems Ensemble interface engine (v. 4.0.1)</t>
  </si>
  <si>
    <t>What version of HL7 does the system support?</t>
  </si>
  <si>
    <t xml:space="preserve">Has your system ever been interfaced with the following systems via HL7 interface:  Epic, Cerner, Sorian, </t>
  </si>
  <si>
    <t>Does your system support HL7 interfaces to external systems (inbound and outbound bi-directional)?</t>
  </si>
  <si>
    <t xml:space="preserve">Please select from the list the message types that your system is able to support:  Allergies, ORDERS, Results, ADT, Billing, and Discreet.  </t>
  </si>
  <si>
    <t>Does your system have the ability to interface w/in house communication systems, so the critical notification (messages) can be sent in real-time?</t>
  </si>
  <si>
    <t xml:space="preserve">What is the latency of SQL query result (instant, 1-5 minutes,&gt;5 minutes) for each query? </t>
  </si>
  <si>
    <t>Does the system support image or video as a data type (as a part of the meal preparation)?</t>
  </si>
  <si>
    <t>MONITOR INTERFACE(s)</t>
  </si>
  <si>
    <t xml:space="preserve">Does system support import of patient meal data to FHS database without human validation?  </t>
  </si>
  <si>
    <t xml:space="preserve">Does the system accept foreign system alerts?  If yes, how many alerts can the system accept in real-time? </t>
  </si>
  <si>
    <t xml:space="preserve">Does the system have the ability to filter the alerts and combine with other alerts for smart real-time notifications? </t>
  </si>
  <si>
    <t>Describe how the system handles cancelled NPO diets.</t>
  </si>
  <si>
    <t>Does your system have the ability to interface with point of sale devices?</t>
  </si>
  <si>
    <t xml:space="preserve">Can your system interface with any other devices? </t>
  </si>
  <si>
    <t xml:space="preserve"> Training Requirements</t>
  </si>
  <si>
    <t xml:space="preserve">Please describe the IT Staff Training that is offered for this system?  </t>
  </si>
  <si>
    <t>Do you have formal/structured classes so that our education staff can learn to build &amp; teach the application?</t>
  </si>
  <si>
    <t>Does your company support/assist end user training?  Please describe in detail the capacity for training end users of the system</t>
  </si>
  <si>
    <t xml:space="preserve">Does the company offer training for system administrators of the system? </t>
  </si>
  <si>
    <t>Does your company have CBTs developed that can be used to assist with Staff and End user Training?</t>
  </si>
  <si>
    <t>What training materials are offered by company?</t>
  </si>
  <si>
    <t>Is there project team training available?</t>
  </si>
  <si>
    <t>Is there any technical training available for those that support interfaces, backend application?</t>
  </si>
  <si>
    <t>The following types of training would be desirable to the site:  Super user training, operations staff training, support staff training.</t>
  </si>
  <si>
    <t>Does your system offer on-line training (role based)?</t>
  </si>
  <si>
    <t>Does your system require vendor supplied workstations?</t>
  </si>
  <si>
    <t>If the answer to #300 is "yes", can you validate that you maintain and support your workstations?</t>
  </si>
  <si>
    <t>Can you assign multiple allergies to the patient?</t>
  </si>
  <si>
    <t>Do you support self-service meal ordering with a mobile device?</t>
  </si>
  <si>
    <t>If the answer to #303 is "yes", is the patient's personal device or a hospital provided device supported?</t>
  </si>
  <si>
    <t>Do you support self-service food and beverage kiosks?</t>
  </si>
  <si>
    <t>If the answer to #305 is "yes", do you provide maintenance and support for the kiosks?</t>
  </si>
  <si>
    <t>Do you have mobile food services applications for both Android and IOS published via there respective stores?</t>
  </si>
  <si>
    <t>Is your system (software and hardware) ADA compliant?</t>
  </si>
  <si>
    <t>Are new allergens in the EMR system automatically added to your database when identified via HL7 data?</t>
  </si>
  <si>
    <t>Does your system provide a role and user based customizable dashboard?</t>
  </si>
  <si>
    <t>Is patient data stored locally on Member servers or your (vendor) servers?</t>
  </si>
  <si>
    <t>Is your deployment strategy a web application, Citrix, or  local workstation installations?</t>
  </si>
  <si>
    <t>Agree/Disagree</t>
  </si>
  <si>
    <t>Supplier Response</t>
  </si>
  <si>
    <t xml:space="preserve">PERFORMANCE METRICS </t>
  </si>
  <si>
    <t>1 PERF</t>
  </si>
  <si>
    <t>Establish performance benchmarks in 60 days</t>
  </si>
  <si>
    <t>Supplier will work with Member to define service performance standards within 60 days of the effective date.</t>
  </si>
  <si>
    <t>2 PERF</t>
  </si>
  <si>
    <t>Mutually establish Performance Metrics</t>
  </si>
  <si>
    <t xml:space="preserve">The Supplier and Member will mutually agree to defined performance standards (including but not limited to patient and associate satisfaction scores, cost factors and standards) </t>
  </si>
  <si>
    <t>3 PERF</t>
  </si>
  <si>
    <r>
      <t>Align With Member Annual Goals</t>
    </r>
    <r>
      <rPr>
        <sz val="11"/>
        <color theme="1"/>
        <rFont val="Calibri"/>
        <family val="2"/>
        <scheme val="minor"/>
      </rPr>
      <t xml:space="preserve"> </t>
    </r>
  </si>
  <si>
    <t xml:space="preserve">Goals for the service are to be tied to Member yearly goals, Regional level manager shall be onsite for Goal Cascade sessions at each hospital to make certain goals developed for the Service are in line with Member goals.  </t>
  </si>
  <si>
    <t>4 PERF</t>
  </si>
  <si>
    <r>
      <t>Incentive &amp; Penalty Framework</t>
    </r>
    <r>
      <rPr>
        <sz val="11"/>
        <color theme="1"/>
        <rFont val="Calibri"/>
        <family val="2"/>
        <scheme val="minor"/>
      </rPr>
      <t xml:space="preserve"> </t>
    </r>
  </si>
  <si>
    <t>Supplier will mutually agree with the Member to define incentives/disincentives related to mutually agreed upon performance standards.</t>
  </si>
  <si>
    <t>5 PERF</t>
  </si>
  <si>
    <t>Maintain Satisfaction Levels</t>
  </si>
  <si>
    <t>Supplier will maintain service levels adequate to achieve the established patient satisfaction standards.</t>
  </si>
  <si>
    <t>6 PERF</t>
  </si>
  <si>
    <r>
      <t>Dynamic Penalty Adjustment</t>
    </r>
    <r>
      <rPr>
        <sz val="11"/>
        <color theme="1"/>
        <rFont val="Calibri"/>
        <family val="2"/>
        <scheme val="minor"/>
      </rPr>
      <t xml:space="preserve"> </t>
    </r>
  </si>
  <si>
    <t>Supplier will mutually agree with Member to ensure penalties adjust with any structural changes to the way Quality Standards are measured by Member.</t>
  </si>
  <si>
    <t>7 PERF</t>
  </si>
  <si>
    <r>
      <t>Full Fee at Risk</t>
    </r>
    <r>
      <rPr>
        <sz val="11"/>
        <color theme="1"/>
        <rFont val="Calibri"/>
        <family val="2"/>
        <scheme val="minor"/>
      </rPr>
      <t xml:space="preserve"> </t>
    </r>
  </si>
  <si>
    <t>Supplier will place 100% of the management fee at risk.</t>
  </si>
  <si>
    <t>QUALITY STANDARDS (Examples below)</t>
  </si>
  <si>
    <t>No response required</t>
  </si>
  <si>
    <t xml:space="preserve">Quality of  Food </t>
  </si>
  <si>
    <t>Rank</t>
  </si>
  <si>
    <t>Annual Pay</t>
  </si>
  <si>
    <t xml:space="preserve">Level 3 </t>
  </si>
  <si>
    <t>&lt; 60</t>
  </si>
  <si>
    <t>Level 2</t>
  </si>
  <si>
    <t>60-69.9</t>
  </si>
  <si>
    <t>Level 1 - neutral</t>
  </si>
  <si>
    <t>&gt; 70</t>
  </si>
  <si>
    <t>Temperature of the food.</t>
  </si>
  <si>
    <t>Level 3</t>
  </si>
  <si>
    <t>Special/Restricted diet explained</t>
  </si>
  <si>
    <t>Courtesy of person serving food.</t>
  </si>
  <si>
    <t>&lt; 70</t>
  </si>
  <si>
    <t>70-79.9</t>
  </si>
  <si>
    <t>&gt; 80</t>
  </si>
  <si>
    <t>Turnaround time for food delivery</t>
  </si>
  <si>
    <t>&gt; 60</t>
  </si>
  <si>
    <t>&gt; 45- &lt; 60</t>
  </si>
  <si>
    <t>&gt; 45</t>
  </si>
  <si>
    <t xml:space="preserve"> Room and Restroom kept clean</t>
  </si>
  <si>
    <t>Action</t>
  </si>
  <si>
    <t>Quarterly Pay</t>
  </si>
  <si>
    <t>Less than 68% always</t>
  </si>
  <si>
    <t>Penalty</t>
  </si>
  <si>
    <t>Between 68.1 always - 73% always</t>
  </si>
  <si>
    <t>No Action</t>
  </si>
  <si>
    <t>74% always and above</t>
  </si>
  <si>
    <t>Incentive</t>
  </si>
  <si>
    <t>Courtesy of the person who served your meal</t>
  </si>
  <si>
    <t>Less than 70% always</t>
  </si>
  <si>
    <t>Between 70.1 always - 85% always</t>
  </si>
  <si>
    <t>85% always and above</t>
  </si>
  <si>
    <t>Budget Productivity Performance</t>
  </si>
  <si>
    <t>98% and less</t>
  </si>
  <si>
    <t>Between 99% - 102%</t>
  </si>
  <si>
    <t>103% and above</t>
  </si>
  <si>
    <t>SAMPLE EVS METRICS</t>
  </si>
  <si>
    <t>DEFINITION OF METRIC</t>
  </si>
  <si>
    <t>EVS Expense Per Net Cleanable sq ft</t>
  </si>
  <si>
    <t>Indicator of operational and fiscal controls in relation to cleanable square feet requiring custodial services.</t>
  </si>
  <si>
    <t>EVS Expense Per Patient Day</t>
  </si>
  <si>
    <t>Indicator of operational and fiscal controls in relation to hospital patient days.</t>
  </si>
  <si>
    <t>Hourly Labor Expense Per Net Cleanable sq ft</t>
  </si>
  <si>
    <t>Productivity / Financial indicator of operational and fiscal controls in relation to cleanable square feet requiring custodial services.</t>
  </si>
  <si>
    <t>Direct supplies expense Per Net Cleanable sq ft</t>
  </si>
  <si>
    <t>Operational / Financial indicator of operational and fiscal controls in relation to cleanable square feet requiring custodial services.</t>
  </si>
  <si>
    <t>Net Cleanable sq ft</t>
  </si>
  <si>
    <t>Volume indicator.  Actual space cleaned by ES staff.</t>
  </si>
  <si>
    <t>Patient Days</t>
  </si>
  <si>
    <t>Volume comparative</t>
  </si>
  <si>
    <t>Total EVS Expense</t>
  </si>
  <si>
    <t>Hourly Labor Expense</t>
  </si>
  <si>
    <t>Hourly FTE per Manager</t>
  </si>
  <si>
    <t>Span of control measure</t>
  </si>
  <si>
    <t>Net Cleanable sq ft per FTE</t>
  </si>
  <si>
    <t>Productivity measure – square feet cleaned per FTE</t>
  </si>
  <si>
    <t>Hours Paid Per 1000 Net Cleanable sq ft</t>
  </si>
  <si>
    <t>Productivity measure</t>
  </si>
  <si>
    <t>SAMPLE FNS METRICS</t>
  </si>
  <si>
    <t>FNS Expense Per Patient Day</t>
  </si>
  <si>
    <t>Food Expense Per Patient Day</t>
  </si>
  <si>
    <t>Indicator of food fiscal controls in relation to hospital patient days.</t>
  </si>
  <si>
    <t>Floor Stock Per Patient Day</t>
  </si>
  <si>
    <t>Indicator of cost of floor stock in relation to hospital patient days.</t>
  </si>
  <si>
    <t>Overtime Usage</t>
  </si>
  <si>
    <t>Indicator of the operational and fiscal controls in relation to labor hours.</t>
  </si>
  <si>
    <t>Total FNS Expense</t>
  </si>
  <si>
    <t>Facility 5</t>
  </si>
  <si>
    <t>Facility 6</t>
  </si>
  <si>
    <t>Facility 7</t>
  </si>
  <si>
    <t>Facility 8</t>
  </si>
  <si>
    <t>Facility 9</t>
  </si>
  <si>
    <t>Facility 10</t>
  </si>
  <si>
    <t xml:space="preserve">Quality </t>
  </si>
  <si>
    <t>N/A</t>
  </si>
  <si>
    <t xml:space="preserve">Temperature </t>
  </si>
  <si>
    <t xml:space="preserve">Courtesy </t>
  </si>
  <si>
    <t>Special/restricted diet explained</t>
  </si>
  <si>
    <t>Getting food checked off menu</t>
  </si>
  <si>
    <t xml:space="preserve">Explanations given regarding diet </t>
  </si>
  <si>
    <t>Variety of menu</t>
  </si>
  <si>
    <t>Likelihood getting what you ordered</t>
  </si>
  <si>
    <t>HEALTHCARE SYSTEM</t>
  </si>
  <si>
    <t xml:space="preserve">Facility Data for Food and Nutrition Services </t>
  </si>
  <si>
    <t xml:space="preserve">DATA RANGE: </t>
  </si>
  <si>
    <t>DATA TO BE ANNUAL AND ACTUAL</t>
  </si>
  <si>
    <t>IF NOT, PLEASE CLARIFY</t>
  </si>
  <si>
    <t>IF ANY ADDL. INFO NEEDS TO BE ADDED, PLEASE ADD LINES AT BOTTOM</t>
  </si>
  <si>
    <t>Facility Name</t>
  </si>
  <si>
    <t>FACILITY 5</t>
  </si>
  <si>
    <t>FACILITY 6</t>
  </si>
  <si>
    <t>FACILITY 7</t>
  </si>
  <si>
    <t>FACILITY 8</t>
  </si>
  <si>
    <t>FACILITY 9</t>
  </si>
  <si>
    <t>FACILITY 10</t>
  </si>
  <si>
    <t>NOTES</t>
  </si>
  <si>
    <t>Facility Street Address</t>
  </si>
  <si>
    <t>State Zip Code</t>
  </si>
  <si>
    <t>Ga, 30303</t>
  </si>
  <si>
    <t>Ga, 30315</t>
  </si>
  <si>
    <t>Type of Facility (Hospital, Urgent Care, MOB etc.)</t>
  </si>
  <si>
    <t>Acute Hospital</t>
  </si>
  <si>
    <t>LTC/Rehab</t>
  </si>
  <si>
    <t>BH short term</t>
  </si>
  <si>
    <t xml:space="preserve">BH </t>
  </si>
  <si>
    <t>Diversion Center is where inmates go before going to the jail</t>
  </si>
  <si>
    <t>HOSPITAL DATA</t>
  </si>
  <si>
    <t>FACILITY Information</t>
  </si>
  <si>
    <t xml:space="preserve">Licensed bed count (excludes basinets) </t>
  </si>
  <si>
    <t>Staffed bed count:</t>
  </si>
  <si>
    <t>Medical/Surgical</t>
  </si>
  <si>
    <t>Psych beds</t>
  </si>
  <si>
    <t>24 beds/16 chairs</t>
  </si>
  <si>
    <t>Long Term Care beds</t>
  </si>
  <si>
    <t>Rehab beds</t>
  </si>
  <si>
    <t>Ob/Gyn beds</t>
  </si>
  <si>
    <t>ICU/CCU beds</t>
  </si>
  <si>
    <t>Oncology beds</t>
  </si>
  <si>
    <t>Step Down beds</t>
  </si>
  <si>
    <t>Pediatric beds</t>
  </si>
  <si>
    <t>Neonatal beds</t>
  </si>
  <si>
    <t>Average Daily census (excludes observation, newborns and NICU)</t>
  </si>
  <si>
    <t>16 but anticipate increase</t>
  </si>
  <si>
    <t>6 with a capacity of 40</t>
  </si>
  <si>
    <t>Inpatient Discharges per Year (excludes newborns and NICU)</t>
  </si>
  <si>
    <t>Inpatient Days per Year (excludes newborns and NICU)</t>
  </si>
  <si>
    <t>Adjusted patient days</t>
  </si>
  <si>
    <t>Observation Patients per Year</t>
  </si>
  <si>
    <t>Emergency Department Visits per Year</t>
  </si>
  <si>
    <t>Out-patient surgery cases</t>
  </si>
  <si>
    <t>In-patient surgery cases</t>
  </si>
  <si>
    <t>Births</t>
  </si>
  <si>
    <t>What is your Average Length of Stay?</t>
  </si>
  <si>
    <t>7 days</t>
  </si>
  <si>
    <t>23 hours</t>
  </si>
  <si>
    <t>Staff Unionized</t>
  </si>
  <si>
    <t>no</t>
  </si>
  <si>
    <t>Building population (All Staff)</t>
  </si>
  <si>
    <t xml:space="preserve">Department Management Information. This section (rows 40-66) to be excluded from an RFP publication. </t>
  </si>
  <si>
    <r>
      <t xml:space="preserve">Is the department outsourced or self - op? </t>
    </r>
    <r>
      <rPr>
        <b/>
        <sz val="12"/>
        <color rgb="FF000000"/>
        <rFont val="Arial Narrow"/>
        <family val="2"/>
      </rPr>
      <t xml:space="preserve"> If self-op skip the rest of this section.</t>
    </r>
  </si>
  <si>
    <t>outsourced</t>
  </si>
  <si>
    <t>outsourced - meals catered</t>
  </si>
  <si>
    <t>outsourced - frozen meals</t>
  </si>
  <si>
    <t>Picadilly provides trays of food at crisis center and nursing staff builds trays/ frozen meals are provided to people that help themselves at Diversion center</t>
  </si>
  <si>
    <t>If outsourced, please provide supplier name? (Please attach a copy of the contract)</t>
  </si>
  <si>
    <t>Sodexo Magic</t>
  </si>
  <si>
    <t>Picadilly</t>
  </si>
  <si>
    <t>What type of management contract do you have? (Fee, P&amp;L, Fee +Food pass through, etc.)</t>
  </si>
  <si>
    <t xml:space="preserve">Annual Management fee </t>
  </si>
  <si>
    <t>Annual General and Administrative Fee</t>
  </si>
  <si>
    <t>Annual Liability fees if applicable</t>
  </si>
  <si>
    <t>Procurement fee (y/n)</t>
  </si>
  <si>
    <t>Y</t>
  </si>
  <si>
    <t>Term of Contract</t>
  </si>
  <si>
    <t>Annual</t>
  </si>
  <si>
    <t>Expiration Date of Contract</t>
  </si>
  <si>
    <t>Does the contract include a Prepayment Requirement? (Y/N)</t>
  </si>
  <si>
    <t>N</t>
  </si>
  <si>
    <t>Does the contract auto renew? (Y/N)</t>
  </si>
  <si>
    <t>Is there a contract cancellation for convenience clause?</t>
  </si>
  <si>
    <t>If the contractor has provided a capital investment what is the unamortized balance?</t>
  </si>
  <si>
    <t>Does contractor purchase food and supplies on behalf of the Member?</t>
  </si>
  <si>
    <t>List procurement rebates contractor shares with the Member</t>
  </si>
  <si>
    <t>What is the annual contract escalation language? (CPI, EPI, Etc.)</t>
  </si>
  <si>
    <t>CPI</t>
  </si>
  <si>
    <t>Who pays vendor invoices for food and supplies? (Contract mgmt. only)</t>
  </si>
  <si>
    <t>Annual Food Spend</t>
  </si>
  <si>
    <t>Annual Supply Spend (paper, plastic, chemicals)</t>
  </si>
  <si>
    <t xml:space="preserve">Annual Other Direct Spend (examples may include: uniforms, smallwares, banking, employee activities, etc.) </t>
  </si>
  <si>
    <t>What is your average tray cost (identify cost of food on tray and cost of non-food items on tray)?</t>
  </si>
  <si>
    <t>Who is your primary food distributor?  i.e. Sysco, US Foods</t>
  </si>
  <si>
    <t>Sysco</t>
  </si>
  <si>
    <t>What percentage of your purchases come from this supplier?</t>
  </si>
  <si>
    <t>85-90</t>
  </si>
  <si>
    <t>85-91</t>
  </si>
  <si>
    <t>Financial - budget guarantee (list annual risk/reward dollar amount)</t>
  </si>
  <si>
    <t>Patient Satisfaction (list annual risk/reward dollar amount)</t>
  </si>
  <si>
    <t>Employee Satisfaction (list annual risk/reward dollar amount)</t>
  </si>
  <si>
    <t>Retail Incentives (list annual risk/reward dollar amount)</t>
  </si>
  <si>
    <t>FOOD SERVICES DATA</t>
  </si>
  <si>
    <t>Electronic Health Record Name</t>
  </si>
  <si>
    <t>EPIC</t>
  </si>
  <si>
    <t>Diet Office Software Name</t>
  </si>
  <si>
    <t>Healthtouch</t>
  </si>
  <si>
    <t>Point click care - moving to Meal Suite</t>
  </si>
  <si>
    <t>Food Management/Production/Inventory Tracking System</t>
  </si>
  <si>
    <t>FMS</t>
  </si>
  <si>
    <t xml:space="preserve">Point of Sale System </t>
  </si>
  <si>
    <t>Infor</t>
  </si>
  <si>
    <t>N/A right now</t>
  </si>
  <si>
    <t>Payroll deduct offered</t>
  </si>
  <si>
    <r>
      <t xml:space="preserve">In-patient meals served annually </t>
    </r>
    <r>
      <rPr>
        <b/>
        <sz val="12"/>
        <color theme="1"/>
        <rFont val="Arial Narrow"/>
        <family val="2"/>
      </rPr>
      <t>(Actual trays)</t>
    </r>
  </si>
  <si>
    <r>
      <t xml:space="preserve">Outpatient meals served annually </t>
    </r>
    <r>
      <rPr>
        <b/>
        <sz val="12"/>
        <color rgb="FF000000"/>
        <rFont val="Calibri"/>
        <family val="2"/>
        <scheme val="minor"/>
      </rPr>
      <t>(Actual trays -  ED &amp; Misc. meals)</t>
    </r>
  </si>
  <si>
    <t>Which entity keeps the revenue receipts from retail areas (Member or Contractor)?</t>
  </si>
  <si>
    <t xml:space="preserve">Annual Café' Retail Sales (Cash / Credit Revenue) </t>
  </si>
  <si>
    <t>Retail Venue 1 (Please provide venue name)</t>
  </si>
  <si>
    <t>Café</t>
  </si>
  <si>
    <t xml:space="preserve">Transactions </t>
  </si>
  <si>
    <t>Net Sales</t>
  </si>
  <si>
    <t>Food Cost %</t>
  </si>
  <si>
    <t>Retail Venue 2 (Please provide venue name)</t>
  </si>
  <si>
    <t>Starbucks</t>
  </si>
  <si>
    <t>Transactions</t>
  </si>
  <si>
    <t>Retail Venue 3 (Please provide venue name)</t>
  </si>
  <si>
    <t>HSOC Café</t>
  </si>
  <si>
    <t>Retail Venue 4 (Please provide venue name)</t>
  </si>
  <si>
    <t>Retail Venue 5 (Please provide venue name)</t>
  </si>
  <si>
    <t>Rev - Other Operating</t>
  </si>
  <si>
    <t>Revenue - Meals on Wheels</t>
  </si>
  <si>
    <t>Employee Discount Percent</t>
  </si>
  <si>
    <t>What is your Sales tax rate?</t>
  </si>
  <si>
    <t>Are the discounts above included in the sales total? (Y/N)</t>
  </si>
  <si>
    <t>Is sales tax included in the Sales total? (Y/N)</t>
  </si>
  <si>
    <t>Do you accept credit cards? (Y/N)</t>
  </si>
  <si>
    <t>Do you accept debit cards? (Y/N)</t>
  </si>
  <si>
    <t>Do you offer gift cards/frequency cards? (Y/N)</t>
  </si>
  <si>
    <t>Do you allow departments to charge some retail meals? (Y/N)</t>
  </si>
  <si>
    <t>Do Physicians eat free in retail venues? (Y/N) (Does not include doctor lounges)</t>
  </si>
  <si>
    <t>List categories of any free meals given out from your retail space:</t>
  </si>
  <si>
    <t xml:space="preserve">Do you have Residents/Medical Students? (Y/N) Please explain meal program </t>
  </si>
  <si>
    <t>Yes - Freedom Pay</t>
  </si>
  <si>
    <t>Department Charges / Pass through Expense</t>
  </si>
  <si>
    <t>Free meals / misc. pass throughs ($ annual expense)</t>
  </si>
  <si>
    <t>Patient floor stock  ($ annual expense)</t>
  </si>
  <si>
    <t>Dept. Requisitions ($ annual expense)</t>
  </si>
  <si>
    <t>Coffee Floor Stock ($ annual expense) (if not included above)</t>
  </si>
  <si>
    <t>Catering ($ annual expense)</t>
  </si>
  <si>
    <t>Physician lounge ($ annual expense)</t>
  </si>
  <si>
    <t>Nourishments ($ annual expense)</t>
  </si>
  <si>
    <t>Meals on wheels ($ annual expense)</t>
  </si>
  <si>
    <t>Volunteer meals ($ annual expense)</t>
  </si>
  <si>
    <t>Free Meals ($ annual expense)</t>
  </si>
  <si>
    <t>Meal Tickets ($ annual expense)</t>
  </si>
  <si>
    <t>Observation meals ($ annual expense)</t>
  </si>
  <si>
    <t>Outpatient Meals ($ annual expense)</t>
  </si>
  <si>
    <t>Charitable Food/Meal Donations ($ annual expense)</t>
  </si>
  <si>
    <t>Supplements/Tube Feedings ($ annual expense)</t>
  </si>
  <si>
    <t>ER meals ($ annual expense)</t>
  </si>
  <si>
    <t>Complimentary coffee, tea or beverage if not included above ($ annual expense)</t>
  </si>
  <si>
    <t>Is Food Service reimbursed for the charges above (Y/N)</t>
  </si>
  <si>
    <t>Some</t>
  </si>
  <si>
    <t>Are charges above "at cost" (Y/N) (if N please provide % markup)</t>
  </si>
  <si>
    <t>Is labor expenses included in the above cost? (Y/N)</t>
  </si>
  <si>
    <t>Patient Service</t>
  </si>
  <si>
    <t>Identify your Patient Service Model (i.e. room service, traditional, bedside menu entry)</t>
  </si>
  <si>
    <t xml:space="preserve">Bedside menu </t>
  </si>
  <si>
    <t>Traditional select menu</t>
  </si>
  <si>
    <t>Primary Order Entry Model for patient to order meals/trays</t>
  </si>
  <si>
    <t>Hostess</t>
  </si>
  <si>
    <t>Dislikes and preferences for residents</t>
  </si>
  <si>
    <t>non select menu</t>
  </si>
  <si>
    <t>List Patient Meal Times</t>
  </si>
  <si>
    <t>see below</t>
  </si>
  <si>
    <t>Does the food service department deliver trays to patient rooms? (Y/N)</t>
  </si>
  <si>
    <t>Yes and some patients eat in a dining room</t>
  </si>
  <si>
    <t>Does the Food Service pick up soiled trays from patient rooms? (Y/N)</t>
  </si>
  <si>
    <t>When can patients get their meal (on demand, set times, etc.)?</t>
  </si>
  <si>
    <t>Set times</t>
  </si>
  <si>
    <t>when they want</t>
  </si>
  <si>
    <t>What Patient Service IT software/application do you use?</t>
  </si>
  <si>
    <t>Do you serve patient menu items within your retail operation? (Y/N)</t>
  </si>
  <si>
    <t>Do you share labor resources between patient meal service and retail operation? (Y/N)</t>
  </si>
  <si>
    <t>Do you manage and store Tube Feeding Formulas? (Y/N)</t>
  </si>
  <si>
    <t>Do you utilize PSA model, or share labor with other depts.? (Y/N)</t>
  </si>
  <si>
    <t>Do you utilize a "hostess patient tray delivery service" that stays on the patient care units? (Y/N)</t>
  </si>
  <si>
    <t>Who is your 3rd party patient satisfaction survey vendor?</t>
  </si>
  <si>
    <t>Press Ganey</t>
  </si>
  <si>
    <t>Patient satisfaction percentile ranking score most recent quarter</t>
  </si>
  <si>
    <t>Quality</t>
  </si>
  <si>
    <t>Temp</t>
  </si>
  <si>
    <t>Courtesy</t>
  </si>
  <si>
    <t>Clinical</t>
  </si>
  <si>
    <t>Do the Dietitians report into the Food Service Director/Department? (Y/N)</t>
  </si>
  <si>
    <t>Do you perform out-patient consults? (Y/N)</t>
  </si>
  <si>
    <t>How many out-patient consults per week?</t>
  </si>
  <si>
    <t>Do you charge for out-patient consults? (Y/N)</t>
  </si>
  <si>
    <t>At What interval do you charge for?</t>
  </si>
  <si>
    <t>Do you have interns at this hospital? (Y/N)</t>
  </si>
  <si>
    <t>Labor</t>
  </si>
  <si>
    <t>FTE hours per week (e.g. 37.5 or 40)</t>
  </si>
  <si>
    <t>Total Number of Hourly FTEs (productive + non-productive)</t>
  </si>
  <si>
    <t>Total Number of Management FTEs (productive + non-productive)</t>
  </si>
  <si>
    <t>Total Number of RD FTEs (productive + non-productive)</t>
  </si>
  <si>
    <t>On Member payroll</t>
  </si>
  <si>
    <t>On Supplier payroll</t>
  </si>
  <si>
    <t>Total Outpatient RD's FTEs  (productive + non-productive)</t>
  </si>
  <si>
    <r>
      <t>Average hourly rate for Non-exempt Food Service employees,</t>
    </r>
    <r>
      <rPr>
        <sz val="12"/>
        <color theme="4"/>
        <rFont val="Arial Narrow"/>
        <family val="2"/>
      </rPr>
      <t xml:space="preserve"> </t>
    </r>
    <r>
      <rPr>
        <i/>
        <sz val="12"/>
        <color theme="4"/>
        <rFont val="Arial Narrow"/>
        <family val="2"/>
      </rPr>
      <t>(excludes shift diff, excludes OT, taxes and benefits)</t>
    </r>
  </si>
  <si>
    <t>18.50/20.11</t>
  </si>
  <si>
    <t>Shift Differential (2nd shift)(evenings)</t>
  </si>
  <si>
    <t>Shift Differential (3rd shift)(late night)</t>
  </si>
  <si>
    <t>Shift Differential (weekends)</t>
  </si>
  <si>
    <t>Total Annual Wages</t>
  </si>
  <si>
    <t>Total Annual Benefit dollars</t>
  </si>
  <si>
    <t>What is your overtime percentage?</t>
  </si>
  <si>
    <t>Retail hours of operation; use column C is additional space is needed</t>
  </si>
  <si>
    <t>Breakfast</t>
  </si>
  <si>
    <t>6:30a-10:30a</t>
  </si>
  <si>
    <t xml:space="preserve">Lunch </t>
  </si>
  <si>
    <t>10:30a-3p</t>
  </si>
  <si>
    <t>Grill</t>
  </si>
  <si>
    <t>6:30a-7p</t>
  </si>
  <si>
    <t>Dinner</t>
  </si>
  <si>
    <t>3p-7p</t>
  </si>
  <si>
    <t>After Hours</t>
  </si>
  <si>
    <t>n/a</t>
  </si>
  <si>
    <t>Weekend</t>
  </si>
  <si>
    <t>Café Service offered (grill, deli, grab n go, etc.)</t>
  </si>
  <si>
    <t>Tray Line hours of operation</t>
  </si>
  <si>
    <t>7a-9a</t>
  </si>
  <si>
    <t>6:30a-8:30a</t>
  </si>
  <si>
    <t>Lunch</t>
  </si>
  <si>
    <t>11a-3p</t>
  </si>
  <si>
    <t>11:30a-1:30p</t>
  </si>
  <si>
    <t>4-6:30p</t>
  </si>
  <si>
    <t>4:30p-6:30p</t>
  </si>
  <si>
    <t xml:space="preserve">Dr's Lounge: Hours and type of food offered </t>
  </si>
  <si>
    <t>7a-3p</t>
  </si>
  <si>
    <t>Snacks &amp; Drinks</t>
  </si>
  <si>
    <t>Other patient meals</t>
  </si>
  <si>
    <t xml:space="preserve">DOUBLE PORTIONS </t>
  </si>
  <si>
    <t>Additional Retail Venues</t>
  </si>
  <si>
    <t>Hours</t>
  </si>
  <si>
    <t>Food/Beverage Offerings</t>
  </si>
  <si>
    <t xml:space="preserve">Vending </t>
  </si>
  <si>
    <t>Vending part of FNS department?  (Y/N)</t>
  </si>
  <si>
    <t>Annual commission from vending sales</t>
  </si>
  <si>
    <t>Other Miscellaneous:</t>
  </si>
  <si>
    <t xml:space="preserve">Facility Data for Environmental Services </t>
  </si>
  <si>
    <t>FACILITY 1</t>
  </si>
  <si>
    <t>FACILITY 2</t>
  </si>
  <si>
    <t>FACILITY 3</t>
  </si>
  <si>
    <t>FACILITY 4</t>
  </si>
  <si>
    <t>Annual number of internal patient transfers</t>
  </si>
  <si>
    <t xml:space="preserve">Department Management Information. This section (rows 28-58) to be excluded from an RFP publication. </t>
  </si>
  <si>
    <t>What type of management contract do you have? (Fee, P&amp;L, Fee +pass through, etc.)</t>
  </si>
  <si>
    <t>Does the contractor purchase the EVS chemicals, supplies, paper?</t>
  </si>
  <si>
    <t>Does the contractor share any procurement rebates with the Member?</t>
  </si>
  <si>
    <t>What is the annual expense inflator percentage in the contract?</t>
  </si>
  <si>
    <t>Is there a financial - budget guarantee KPI?</t>
  </si>
  <si>
    <t>Is there an HCAHPS related KPI?</t>
  </si>
  <si>
    <t>Is there an employee satisfaction KPI?</t>
  </si>
  <si>
    <t>Is there a bed turnaround time or patient through-put KPI?</t>
  </si>
  <si>
    <r>
      <t xml:space="preserve">Any Other KPIs? </t>
    </r>
    <r>
      <rPr>
        <i/>
        <sz val="12"/>
        <rFont val="Calibri"/>
        <family val="2"/>
      </rPr>
      <t>(list here)</t>
    </r>
  </si>
  <si>
    <t>What GPO is utilized to buy your supplies?</t>
  </si>
  <si>
    <t>Annual spend for paper/plastic goods? (disposables)</t>
  </si>
  <si>
    <t>Annual spend for hand soap? (disposables)</t>
  </si>
  <si>
    <t>Annual spend for waterless hand sanitizer? (disposables)</t>
  </si>
  <si>
    <t>Annual spend for cleaning chemicals?</t>
  </si>
  <si>
    <t>What brand of chemicals are you using?</t>
  </si>
  <si>
    <t>What type of hand towels do you use?</t>
  </si>
  <si>
    <t>Are you using bleached or unbleached paper products?</t>
  </si>
  <si>
    <t>What type of toilet tissue do you use? (large roll, coreless)</t>
  </si>
  <si>
    <t>Do you use microfiber mops and cloths?</t>
  </si>
  <si>
    <t xml:space="preserve">How are soiled mops and cloths processed? </t>
  </si>
  <si>
    <t>How are curtains washed?</t>
  </si>
  <si>
    <t>IN SCOPE SQUARE FOOTAGE</t>
  </si>
  <si>
    <t>Gross building square footage</t>
  </si>
  <si>
    <t>Net Cleanable square footage</t>
  </si>
  <si>
    <t>Percentage of NCS Ft. to GSF</t>
  </si>
  <si>
    <t>Percent of the space that is office/administrative (estimate, if not known)</t>
  </si>
  <si>
    <t>Percent of the space that is common/lobby (estimate, if not known)</t>
  </si>
  <si>
    <t>Does EVS clean any other buildings away from the main hospital? (Y/N)</t>
  </si>
  <si>
    <t>Data Request Notes:</t>
  </si>
  <si>
    <t>Location 1 - Type of Building/Space: (e.g., MOB, Office, Clinic, Surgery Center, etc.)</t>
  </si>
  <si>
    <t>Location 1 - Square Footage</t>
  </si>
  <si>
    <t>Location 1 - Service Level</t>
  </si>
  <si>
    <t>Location 1 - Days/ Hours of Operation</t>
  </si>
  <si>
    <t>Location 2 - Type of Building/Space: (e.g., MOB, Office, Clinic, Surgery Center, etc.)</t>
  </si>
  <si>
    <t>Location 2 - Square Footage</t>
  </si>
  <si>
    <t>Location 2 - Service Level</t>
  </si>
  <si>
    <t>Location 2 - Hours of Operation</t>
  </si>
  <si>
    <t>Location 3 - Type of Building/Space: (e.g., MOB, Office, Clinic, Surgery Center, etc.)</t>
  </si>
  <si>
    <t>Location 3 - Square Footage</t>
  </si>
  <si>
    <t>Location 3 - Service Level</t>
  </si>
  <si>
    <t>Location 3 - Hours of Operation</t>
  </si>
  <si>
    <t>FLOOR SURFACES IN HOSPITAL</t>
  </si>
  <si>
    <t>No Wax % (estimate, if not known)</t>
  </si>
  <si>
    <t>Carpet % (estimate, if not known)</t>
  </si>
  <si>
    <t>Finished % (estimate, if not known)</t>
  </si>
  <si>
    <t>ENVIRONMENTAL SERVICES OPERATIONAL  DATA</t>
  </si>
  <si>
    <t>Environmental Services responsible for Emergency Department between case cleaning (Y/N)</t>
  </si>
  <si>
    <t>Environmental Services responsible for OR between case cleaning (Y/N)</t>
  </si>
  <si>
    <t>Environmental Services responsible for OR terminal cleaning (Y/N)</t>
  </si>
  <si>
    <t>Environmental Services cleans parking decks or surface lots (Y/N)</t>
  </si>
  <si>
    <t>Environmental Services cleans the kitchen (Y/N)</t>
  </si>
  <si>
    <t>Environmental Services responsible for policing the grounds (Y/N)</t>
  </si>
  <si>
    <t>Environmental Services manages patient transport (Y/N)</t>
  </si>
  <si>
    <t>Environmental Services manages linen distribution (Y/N)</t>
  </si>
  <si>
    <t>Environmental Services responsible for pickup of soiled linen (Y/N)</t>
  </si>
  <si>
    <t>Environmental Services responsible for scrub distribution (Y/N)</t>
  </si>
  <si>
    <t>Is municipal (clear bag and recycling) waste charged to EVS Budget?</t>
  </si>
  <si>
    <t>Is RMW (red bag waste) and sharps charged to the Environmental Services Budget?</t>
  </si>
  <si>
    <t>Is hazardous (chemical and pharmacy) waste charged to Environmental Services Budget?</t>
  </si>
  <si>
    <t>Environmental Services responsible for cleaning giraffe bassinets? (Y?N)</t>
  </si>
  <si>
    <t>Does Environmental Services utilize any UV technology? (Y/N)</t>
  </si>
  <si>
    <t>If so, how long does each cycle take?</t>
  </si>
  <si>
    <t>Average total turn around time for a discharge room (patient discharged to room ready)?</t>
  </si>
  <si>
    <t>Are scrubs or linen paid for by the EVS Department (Y/N)</t>
  </si>
  <si>
    <t>List any sustainability efforts or goals for EVS</t>
  </si>
  <si>
    <t>ENVIRONMENTAL SERVICES PAYROLL  DATA</t>
  </si>
  <si>
    <t>Shift Differential (weekends) 2nd shift</t>
  </si>
  <si>
    <t>Shift Differential (weekends) 3rd shift</t>
  </si>
  <si>
    <t>STAFF LOCK-INS</t>
  </si>
  <si>
    <t>Number of FTE Lock-ins used exclusively for between Emergency Department case cleaning</t>
  </si>
  <si>
    <t xml:space="preserve">Number of FTE Lock-ins used exclusively for between OR case cleaning  </t>
  </si>
  <si>
    <t>Number of FTE Lock-ins used exclusively at the other buildings listed on the EVS Staffing tab for this cost center/ location</t>
  </si>
  <si>
    <t>Dedicated FTEs to operate/ transport UV disinfection equipment</t>
  </si>
  <si>
    <t>Dedicated FTEs to distribute/ pick up linen including scrubs and uniforms</t>
  </si>
  <si>
    <t>Dedicated FTEs to launder mops/ rags/ cubicle curtains</t>
  </si>
  <si>
    <t>Dedicated FTEs to clean grounds/ parking lots/ garages</t>
  </si>
  <si>
    <t>List tasks out of the normal scope of an EVS Department with the dedicated FTEs below:</t>
  </si>
  <si>
    <t>Facility Data for Patient Safety Associate Services</t>
  </si>
  <si>
    <t>PATIENT SAFETY ASSOCIATE SERVICES GENERAL DATA</t>
  </si>
  <si>
    <t>Name of Electronic Medical Record used</t>
  </si>
  <si>
    <t>Number of Assisted Falls within the past 12 months</t>
  </si>
  <si>
    <t>Number of Unassisted Falls within the past 12 months</t>
  </si>
  <si>
    <t>Number of Assisted Falls with injury within the past 12 months</t>
  </si>
  <si>
    <t>Number of Unassisted Falls with injury within the past 12 months</t>
  </si>
  <si>
    <t>WAGE INFORMATION</t>
  </si>
  <si>
    <t>Member PSA Average wage rate (excluding OT and shift differential)</t>
  </si>
  <si>
    <t>Member PSA Weekday Evening Differential</t>
  </si>
  <si>
    <t>Member PSA Weekday Night Differential</t>
  </si>
  <si>
    <t>Member PSA Weekend Day Differential</t>
  </si>
  <si>
    <t>Member PSA Weekend Evening Differential</t>
  </si>
  <si>
    <t xml:space="preserve">Member PSA Weekend Night Differential </t>
  </si>
  <si>
    <t xml:space="preserve">Vendor PSA Daytime wage rate </t>
  </si>
  <si>
    <t>Vendor PSA Weekend Daytime rate</t>
  </si>
  <si>
    <t xml:space="preserve">Vendor PSA Night Differential </t>
  </si>
  <si>
    <t>ANNUAL REQUESTED COVERAGE</t>
  </si>
  <si>
    <t xml:space="preserve">Use For Pricing on tab PSA Pricing Full Outsource </t>
  </si>
  <si>
    <t>Number of 12 hour AM Shifts Vendor to Provide</t>
  </si>
  <si>
    <t>Number of 12 hour PM Shifts Vendor to Provide</t>
  </si>
  <si>
    <t>Use For Pricing on tab PSA Pricing Hybrid Model</t>
  </si>
  <si>
    <t>Non-productive % (your bid must include the required shifts and non-productive time).</t>
  </si>
  <si>
    <t xml:space="preserve">Facility Data for Patient Transport Services </t>
  </si>
  <si>
    <t xml:space="preserve">Name of person completing this form: </t>
  </si>
  <si>
    <t>PATIENT TRANSPORT SERVICES DATA</t>
  </si>
  <si>
    <t>Percent of patient transports by department</t>
  </si>
  <si>
    <t>Notes</t>
  </si>
  <si>
    <t>Patient transportation dept hours of operation (Monday - Friday)</t>
  </si>
  <si>
    <t>Patient transportation dept hours of operation (Saturday - Sunday)</t>
  </si>
  <si>
    <t>Patient transportation dept dispatch hours of operation (Monday - Friday)</t>
  </si>
  <si>
    <t>Patient transportation dept dispatch hours of operation (Saturday - Sunday)</t>
  </si>
  <si>
    <t>Current transport equipment listing</t>
  </si>
  <si>
    <t>Current ADT System used by Hospital that supplier must interface with</t>
  </si>
  <si>
    <t>System used to enter, dispatch, complete and monitor patient dispatch</t>
  </si>
  <si>
    <t>Lock in positions (Y/N)</t>
  </si>
  <si>
    <t xml:space="preserve">Patient transport dept perform hospitality services or anything outside the above hours of operation (Y/N)                     </t>
  </si>
  <si>
    <t xml:space="preserve"> If so, please describe hours and scope</t>
  </si>
  <si>
    <t>Notes:</t>
  </si>
  <si>
    <t>CONTRACTS AND KPIs</t>
  </si>
  <si>
    <t>If Outsourced are Hourly Staff on Hospital or Contractor payroll?</t>
  </si>
  <si>
    <t>Contract Type: Fee, P&amp;L, GNB</t>
  </si>
  <si>
    <t>Management Fee (outsourced only)</t>
  </si>
  <si>
    <t>General &amp; Admin Fee (outsourced only)</t>
  </si>
  <si>
    <t>What is the avg. response time in min.?</t>
  </si>
  <si>
    <t>What is the avg. move time in min.?</t>
  </si>
  <si>
    <t>Software Application:</t>
  </si>
  <si>
    <t>Pager Brand</t>
  </si>
  <si>
    <t>Radio Brand</t>
  </si>
  <si>
    <t>Free Text Functionality?</t>
  </si>
  <si>
    <t>Does your department have a dedicated Lift Team?</t>
  </si>
  <si>
    <t>What is the avg. delay time in min.?</t>
  </si>
  <si>
    <t>Wheel Chair expense in you budget?</t>
  </si>
  <si>
    <t>List Any Additional Information You Feel Helpful To Understand Your Department</t>
  </si>
  <si>
    <t>Cleaning Frequencies for Environmental Services RFP</t>
  </si>
  <si>
    <t>Please add housekeeping areas as needed and change minimum level of service, as required</t>
  </si>
  <si>
    <t>HOUSEKEEPING AREA</t>
  </si>
  <si>
    <t>MINIMUM LEVEL OF SERVICE</t>
  </si>
  <si>
    <t>Patient Care Areas</t>
  </si>
  <si>
    <t>7 Days Per Week</t>
  </si>
  <si>
    <t>Clinical Areas</t>
  </si>
  <si>
    <t>5-6 Days Per Week or as needed</t>
  </si>
  <si>
    <t>Labs, Pharmacy</t>
  </si>
  <si>
    <t>3x per week or as needed</t>
  </si>
  <si>
    <t>Morgue</t>
  </si>
  <si>
    <t>1 x per week or as needed</t>
  </si>
  <si>
    <t>Public Areas (Lobbies, Waiting Rooms)</t>
  </si>
  <si>
    <t>3X Per Day – 7 Days Per Week or as needed</t>
  </si>
  <si>
    <t>Public Restrooms</t>
  </si>
  <si>
    <t>Offices</t>
  </si>
  <si>
    <t>1 Day Per Week or vacuumed as needed</t>
  </si>
  <si>
    <t>Meeting/Conference Rooms</t>
  </si>
  <si>
    <t>As used</t>
  </si>
  <si>
    <t>Dictation/consult rooms</t>
  </si>
  <si>
    <t>2-3 Days Per Week or As needed</t>
  </si>
  <si>
    <t>Corridors</t>
  </si>
  <si>
    <t>Stairwells Cleaned</t>
  </si>
  <si>
    <t>1 Days Per Week</t>
  </si>
  <si>
    <t>Stairwells Policed</t>
  </si>
  <si>
    <t>Elevators</t>
  </si>
  <si>
    <t>Trash Removal – Offices/General Work Area</t>
  </si>
  <si>
    <t>5 Days Per Week</t>
  </si>
  <si>
    <t>Trash Removal - House Wide</t>
  </si>
  <si>
    <t>2-3X Per Day – 7 Days Per Week or as needed</t>
  </si>
  <si>
    <t>External Trash Cleanup – 20 foot perimeter</t>
  </si>
  <si>
    <t>7 Days Per Week Or As Needed</t>
  </si>
  <si>
    <t xml:space="preserve">Trash &amp; Biohazardous (red bag) Waste Collection/Removal/Transport to Storage Area  </t>
  </si>
  <si>
    <t>Regulated waste collection (Pathological)(Sharps on call after hours and weekends)</t>
  </si>
  <si>
    <t>Floor Care – Refinishing</t>
  </si>
  <si>
    <t>Annually Or As Indicated By Traffic</t>
  </si>
  <si>
    <t>Floor Care – Burnishing</t>
  </si>
  <si>
    <t>1X Per Week Or As Indicated By Traffic</t>
  </si>
  <si>
    <t>Carpet Care – Extraction</t>
  </si>
  <si>
    <t>Semi-Annually Or As Indicated by Traffic</t>
  </si>
  <si>
    <t>Carpet Spot cleaning</t>
  </si>
  <si>
    <t>7 Days a week - as needed</t>
  </si>
  <si>
    <t xml:space="preserve">Linen Supervision &amp; Distribution </t>
  </si>
  <si>
    <t xml:space="preserve">7 Days Per Week </t>
  </si>
  <si>
    <t xml:space="preserve">Linen Distribution </t>
  </si>
  <si>
    <t xml:space="preserve">5 Days Per Week </t>
  </si>
  <si>
    <t>Soiled Linen p/u</t>
  </si>
  <si>
    <t>Janitorial Closets</t>
  </si>
  <si>
    <t>1X Per Day – 7 Days Per Week or as needed</t>
  </si>
  <si>
    <t>Clean Storage</t>
  </si>
  <si>
    <t>7 days per week</t>
  </si>
  <si>
    <t>Soiled Storage</t>
  </si>
  <si>
    <t>Staff lounges</t>
  </si>
  <si>
    <t>Staff Locker rooms</t>
  </si>
  <si>
    <t>Staff bathrooms</t>
  </si>
  <si>
    <t>Medication Rooms</t>
  </si>
  <si>
    <t>7 Days Per Week or as needed</t>
  </si>
  <si>
    <t>OR Cleans</t>
  </si>
  <si>
    <t>Terminal Only 5/7 days per week</t>
  </si>
  <si>
    <t>OR in between cleans</t>
  </si>
  <si>
    <t xml:space="preserve">daily as required </t>
  </si>
  <si>
    <t>ER</t>
  </si>
  <si>
    <t>Terminal 7 days a week - one time a day or as needed</t>
  </si>
  <si>
    <t>Discharges</t>
  </si>
  <si>
    <t>As needed - 20 minute response time maximum</t>
  </si>
  <si>
    <t>Cafeteria - Café only</t>
  </si>
  <si>
    <t>5 days a week</t>
  </si>
  <si>
    <t>Public Serving area –floor</t>
  </si>
  <si>
    <t>5 days a week - service as needed</t>
  </si>
  <si>
    <t>Kitchen floor</t>
  </si>
  <si>
    <t>annually or as needed</t>
  </si>
  <si>
    <t>Hospital All Walls and Ceilings</t>
  </si>
  <si>
    <t xml:space="preserve">Clean exteriors of exhaust and intake grills and vents </t>
  </si>
  <si>
    <t>Blinds</t>
  </si>
  <si>
    <t>Draperies/cubicle curtains changed</t>
  </si>
  <si>
    <t>Clean Interior Windows (up to 10 feet)</t>
  </si>
  <si>
    <t>semi-annually or as needed</t>
  </si>
  <si>
    <t>Meeting Room Set ups</t>
  </si>
  <si>
    <t>as needed</t>
  </si>
  <si>
    <t xml:space="preserve">Meeting areas will be checked for cleanliness and cleaned daily and upon request. </t>
  </si>
  <si>
    <t>Clean inside of light fixtures</t>
  </si>
  <si>
    <t>Clean outside of light fixtures</t>
  </si>
  <si>
    <t xml:space="preserve">Loading dock </t>
  </si>
  <si>
    <r>
      <rPr>
        <b/>
        <sz val="12"/>
        <color theme="1"/>
        <rFont val="Calibri"/>
        <family val="2"/>
        <scheme val="minor"/>
      </rPr>
      <t>Vendor Payment Responsibilities</t>
    </r>
    <r>
      <rPr>
        <sz val="12"/>
        <color theme="1"/>
        <rFont val="Calibri"/>
        <family val="2"/>
        <scheme val="minor"/>
      </rPr>
      <t xml:space="preserve"> - Responsibilities for paying vendors directly for the following items are indicated below (indicate by placing an X in the appropriate space).</t>
    </r>
  </si>
  <si>
    <t>Item</t>
  </si>
  <si>
    <t>Vendor</t>
  </si>
  <si>
    <t>Member</t>
  </si>
  <si>
    <t xml:space="preserve">Computer related charges for laptops, tablets, and desktop computers supplied by Vendor (e.g., database maintenance and support, software, printer paper, etc.) </t>
  </si>
  <si>
    <t>Computer related charges for laptops, tablets, and desktop computers supplied by Customer (e.g., database maintenance and support, software, etc.)</t>
  </si>
  <si>
    <t>Uniforms for Non-Supervisory Personnel</t>
  </si>
  <si>
    <t>Access to each Facility’s Secure Wireless Network</t>
  </si>
  <si>
    <t>Office supplies/forms</t>
  </si>
  <si>
    <t xml:space="preserve">In-service training materials </t>
  </si>
  <si>
    <t>Telephone equipment and service (access to local and long distance lines)</t>
  </si>
  <si>
    <t xml:space="preserve">Copying </t>
  </si>
  <si>
    <t>Facility email accounts for Vendor Management Personnel</t>
  </si>
  <si>
    <t>Vendor business licenses and permits</t>
  </si>
  <si>
    <t>All other licenses and permits (including licenses related to the service of alcohol)</t>
  </si>
  <si>
    <t xml:space="preserve">Utilities </t>
  </si>
  <si>
    <t xml:space="preserve">Service Contracts </t>
  </si>
  <si>
    <t>Vendor General Liability Insurance</t>
  </si>
  <si>
    <t xml:space="preserve">Postage for Vendor Business    </t>
  </si>
  <si>
    <t xml:space="preserve">Parking </t>
  </si>
  <si>
    <t>Background checks for Service Provider Personnel performed in accordance with Service Provider policy</t>
  </si>
  <si>
    <t>All background checks, physicals, screenings, tests, and immunizations required by Client of Service Provider Personnel</t>
  </si>
  <si>
    <t xml:space="preserve">Beepers/pagers for the Services where applicable </t>
  </si>
  <si>
    <t>Smartphones and monthly service plans for Service Provider Management Personnel Only</t>
  </si>
  <si>
    <t>FNS Department Items</t>
  </si>
  <si>
    <t>Food and Beverages</t>
  </si>
  <si>
    <t>Laundry for Catering Linens</t>
  </si>
  <si>
    <t>Laundry for Kitchen Linens</t>
  </si>
  <si>
    <t>Smallwares Replacements</t>
  </si>
  <si>
    <t>Kitchen/Dining Paper and Plastic</t>
  </si>
  <si>
    <t>Nourishment/Floor Stock Paper</t>
  </si>
  <si>
    <t>Menu Paper/Printing</t>
  </si>
  <si>
    <t>Chemicals/Supplies</t>
  </si>
  <si>
    <t>Facility Maintenance and Repairs</t>
  </si>
  <si>
    <t>Rented/Leased Equipment</t>
  </si>
  <si>
    <t>Marketing/Merchandising</t>
  </si>
  <si>
    <t>Patient Education Materials</t>
  </si>
  <si>
    <t>Dues/Subscriptions</t>
  </si>
  <si>
    <t>Miscellaneous (first aid kits; hairnets and plastic gloves; periodic cutlery sharpening)</t>
  </si>
  <si>
    <t>Safety Shoes/Belts</t>
  </si>
  <si>
    <t>Pest Control</t>
  </si>
  <si>
    <t>Garbage/Trash Removal</t>
  </si>
  <si>
    <t xml:space="preserve">Equipment Maintenance, Upgrades, Repairs, and Replacement </t>
  </si>
  <si>
    <t>Armored Car Service</t>
  </si>
  <si>
    <t>Minor Equipment Replacement (less than $500.00)</t>
  </si>
  <si>
    <t>Major Equipment Replacement ($500.00 and greater)</t>
  </si>
  <si>
    <t>Bank Card Processing Charges (including, but not limited to, payment processing fees, gateway fees, and interchange fees)</t>
  </si>
  <si>
    <t>Sanitation Audit Fees</t>
  </si>
  <si>
    <t>Alcohol Purchases</t>
  </si>
  <si>
    <t>Oral Supplements / Enteral Formulary</t>
  </si>
  <si>
    <t>Serviced Volume Data for Patient Transport Services RFP</t>
  </si>
  <si>
    <t xml:space="preserve">Please insert an X in the included or excluded column for each area listed. Add any missing departments that are in scope. Enter the annual number of transports for each area in the last column.  </t>
  </si>
  <si>
    <t>Included</t>
  </si>
  <si>
    <t>Excluded</t>
  </si>
  <si>
    <t>Total Volume</t>
  </si>
  <si>
    <t>Total Annualized Volume</t>
  </si>
  <si>
    <t>Diagnostic Imaging</t>
  </si>
  <si>
    <t>XRAY</t>
  </si>
  <si>
    <t>CT</t>
  </si>
  <si>
    <t>MRI</t>
  </si>
  <si>
    <t>Nuclear Medicine</t>
  </si>
  <si>
    <t>Interventional Radiology</t>
  </si>
  <si>
    <t>Ultrasound</t>
  </si>
  <si>
    <t>ED CT</t>
  </si>
  <si>
    <t>Surgical Services</t>
  </si>
  <si>
    <t>PRE-OP</t>
  </si>
  <si>
    <t>PACU</t>
  </si>
  <si>
    <t>5th Floor - PreOp</t>
  </si>
  <si>
    <t>5th Floor Recovery</t>
  </si>
  <si>
    <t>Inpatient Units</t>
  </si>
  <si>
    <t>Transfers</t>
  </si>
  <si>
    <t>Mother Baby</t>
  </si>
  <si>
    <t>ICU</t>
  </si>
  <si>
    <t>Pediatrics</t>
  </si>
  <si>
    <t>Other (Departments with minor volume)</t>
  </si>
  <si>
    <t>Round Trip Moves</t>
  </si>
  <si>
    <t>COVID clinic</t>
  </si>
  <si>
    <t>Cardiology</t>
  </si>
  <si>
    <t>Cardiac Cath Labs</t>
  </si>
  <si>
    <t>Echo</t>
  </si>
  <si>
    <t>Pulmonary</t>
  </si>
  <si>
    <t>Vascular</t>
  </si>
  <si>
    <t>Emergency Department Admits</t>
  </si>
  <si>
    <t>Endoscopy</t>
  </si>
  <si>
    <t>Physical Therapy</t>
  </si>
  <si>
    <t>Occupational Therapy</t>
  </si>
  <si>
    <t>Dialysis</t>
  </si>
  <si>
    <t>Admissions</t>
  </si>
  <si>
    <t>Pathology / Morgue</t>
  </si>
  <si>
    <t>Radiation Medicine</t>
  </si>
  <si>
    <t>Assists</t>
  </si>
  <si>
    <t>BEDS</t>
  </si>
  <si>
    <t>Equipment</t>
  </si>
  <si>
    <t>Scopes</t>
  </si>
  <si>
    <t>Guest/Outpatients</t>
  </si>
  <si>
    <t>FANS PRICING MATRIX</t>
  </si>
  <si>
    <t>Supplier Name</t>
  </si>
  <si>
    <t xml:space="preserve">NAME SYSTEM </t>
  </si>
  <si>
    <t>FACILITY1</t>
  </si>
  <si>
    <t>FACILITY2</t>
  </si>
  <si>
    <t>FACILITY3</t>
  </si>
  <si>
    <t>FACILITY4</t>
  </si>
  <si>
    <t>FACILITY5</t>
  </si>
  <si>
    <t>FACILITY6</t>
  </si>
  <si>
    <t>FACILITY7</t>
  </si>
  <si>
    <t>FACILITY8</t>
  </si>
  <si>
    <t>FACILITY9</t>
  </si>
  <si>
    <t>FACILITY10</t>
  </si>
  <si>
    <t>FACILITY11</t>
  </si>
  <si>
    <t>FACILITY12</t>
  </si>
  <si>
    <t>FACILITY13</t>
  </si>
  <si>
    <t>FACILITY14</t>
  </si>
  <si>
    <t>FACILITY15</t>
  </si>
  <si>
    <t>FACILITY16</t>
  </si>
  <si>
    <t>FACILITY17</t>
  </si>
  <si>
    <t>FACILITY18</t>
  </si>
  <si>
    <t>FACILITY19</t>
  </si>
  <si>
    <t>FACILITY20</t>
  </si>
  <si>
    <t>FACILITY21</t>
  </si>
  <si>
    <t>FACILITY22</t>
  </si>
  <si>
    <t>FACILITY23</t>
  </si>
  <si>
    <t>FACILITY24</t>
  </si>
  <si>
    <t>FACILITY25</t>
  </si>
  <si>
    <t>FACILITY26</t>
  </si>
  <si>
    <t>FACILITY27</t>
  </si>
  <si>
    <t>FACILITY28</t>
  </si>
  <si>
    <t>FACILITY29</t>
  </si>
  <si>
    <t>FACILITY30</t>
  </si>
  <si>
    <t>FACILITY31</t>
  </si>
  <si>
    <t>FACILITY32</t>
  </si>
  <si>
    <t>FACILITY33</t>
  </si>
  <si>
    <t>FACILITY34</t>
  </si>
  <si>
    <t>FACILITY35</t>
  </si>
  <si>
    <t>FACILITY36</t>
  </si>
  <si>
    <t>FACILITY37</t>
  </si>
  <si>
    <t>FACILITY38</t>
  </si>
  <si>
    <t>FACILITY39</t>
  </si>
  <si>
    <t>FACILITY40</t>
  </si>
  <si>
    <t>COMMENTS</t>
  </si>
  <si>
    <t>PROPOSED SPEND</t>
  </si>
  <si>
    <t>(ALL LABOR TO INCLUDE BOTH PRODUCTIVE AND NON PRODUCTIVE DOLLARS)</t>
  </si>
  <si>
    <t>Management Salaries On Supplier Payroll</t>
  </si>
  <si>
    <t>Please provide detail</t>
  </si>
  <si>
    <t>Management Benefits On Supplier Payroll</t>
  </si>
  <si>
    <t>Management Taxes On Supplier Payroll</t>
  </si>
  <si>
    <t>Management Salaries On Hospital Payroll</t>
  </si>
  <si>
    <t xml:space="preserve">Management Benefits On Hospital Payroll </t>
  </si>
  <si>
    <t xml:space="preserve">Management Taxes On Hospital Payroll </t>
  </si>
  <si>
    <t>RD Salaries On Supplier Payroll</t>
  </si>
  <si>
    <t xml:space="preserve">RD Benefits On Supplier Payroll </t>
  </si>
  <si>
    <t xml:space="preserve">RD Taxes On Supplier Payroll </t>
  </si>
  <si>
    <t>RD Salaries On Hospital Payroll</t>
  </si>
  <si>
    <t xml:space="preserve">RD Benefits On Hospital Payroll </t>
  </si>
  <si>
    <t xml:space="preserve">RD Taxes On Hospital Payroll </t>
  </si>
  <si>
    <t>TOTAL MANAGEMENT LABOR, BENEFITS, AND TAXES</t>
  </si>
  <si>
    <t>(ALL LABOR DOLLARS TO INCLUDE BOTH PRODUCTIVE AND NON PRODUCTIVE)</t>
  </si>
  <si>
    <t xml:space="preserve">Hourly Wages On Supplier Payroll  </t>
  </si>
  <si>
    <t>Hourly Benefits On Supplier Payroll</t>
  </si>
  <si>
    <t>Hourly Taxes On Supplier Payroll</t>
  </si>
  <si>
    <t xml:space="preserve">Hourly Wages On Hospital Payroll </t>
  </si>
  <si>
    <t>Hourly Benefits On Hospital Payroll</t>
  </si>
  <si>
    <t>Hourly Taxes On Hospital Payroll</t>
  </si>
  <si>
    <t>TOTAL HOURLY LABOR, BENEFITS, AND TAXES</t>
  </si>
  <si>
    <t>FTE COUNT (TO INCLUDE BOTH PRODUCTIVE AND NON-PRODUCTIVE)</t>
  </si>
  <si>
    <t>Management FTEs  On Supplier Payroll</t>
  </si>
  <si>
    <t>Management FTEs On Hospital Payroll</t>
  </si>
  <si>
    <t>RD FTEs On Supplier Payroll</t>
  </si>
  <si>
    <t>RD FTEs On Hospital Payroll</t>
  </si>
  <si>
    <t>Hourly FTEs on Supplier Payroll</t>
  </si>
  <si>
    <t>Hourly FTEs On Hospital Payroll</t>
  </si>
  <si>
    <t>TOTAL FTE COUNT</t>
  </si>
  <si>
    <t>Patient Days as given by hospital</t>
  </si>
  <si>
    <t>Net Cleanable Sq. Ft.</t>
  </si>
  <si>
    <t>Supplier Average Hourly Wage Proposed</t>
  </si>
  <si>
    <r>
      <t xml:space="preserve">Benefit % (Mgmt) - </t>
    </r>
    <r>
      <rPr>
        <i/>
        <sz val="10"/>
        <rFont val="Calibri"/>
        <family val="2"/>
        <scheme val="minor"/>
      </rPr>
      <t>including Taxes</t>
    </r>
  </si>
  <si>
    <r>
      <t xml:space="preserve">Benefit % (Hourly) - </t>
    </r>
    <r>
      <rPr>
        <i/>
        <sz val="10"/>
        <rFont val="Calibri"/>
        <family val="2"/>
        <scheme val="minor"/>
      </rPr>
      <t>including Taxes</t>
    </r>
  </si>
  <si>
    <t>Food Expenses (Guaranteed)</t>
  </si>
  <si>
    <t>Direct Expenses</t>
  </si>
  <si>
    <t>Assumed Investment Amortization (Current)</t>
  </si>
  <si>
    <t>New Investment Amortization (Proposed)</t>
  </si>
  <si>
    <t>New Investment Amortization (Absorbed)</t>
  </si>
  <si>
    <t>Management Fee</t>
  </si>
  <si>
    <t>Start Up Expense (Proposed)</t>
  </si>
  <si>
    <t>Start Up (Absorbed)</t>
  </si>
  <si>
    <t>TOTAL FANS EXPENSE</t>
  </si>
  <si>
    <t>REVENUE</t>
  </si>
  <si>
    <t>NET FANS EXPENSE</t>
  </si>
  <si>
    <r>
      <t xml:space="preserve">ANNUAL FOOD REBATE- 
(If applicable) </t>
    </r>
    <r>
      <rPr>
        <b/>
        <sz val="10"/>
        <color theme="8" tint="-0.249977111117893"/>
        <rFont val="Calibri"/>
        <family val="2"/>
        <scheme val="minor"/>
      </rPr>
      <t>Enter As Credit</t>
    </r>
  </si>
  <si>
    <r>
      <t xml:space="preserve">ANNUAL MULTI FACILITY/SERVICE LINE DISCOUNT- 
(If applicable) </t>
    </r>
    <r>
      <rPr>
        <b/>
        <sz val="10"/>
        <color theme="8" tint="-0.249977111117893"/>
        <rFont val="Calibri"/>
        <family val="2"/>
        <scheme val="minor"/>
      </rPr>
      <t>Enter As Credit</t>
    </r>
  </si>
  <si>
    <t>GUARANTEED NET FANS EXPENSE TO HOSPITAL</t>
  </si>
  <si>
    <t>Daily Rate</t>
  </si>
  <si>
    <t>Patient Rate</t>
  </si>
  <si>
    <t>PASS THROUGH COST TO HOSPITAL (AT COST)</t>
  </si>
  <si>
    <t>NET FANS EXPENSE TO HOSPITAL</t>
  </si>
  <si>
    <t>Total Retail Meals</t>
  </si>
  <si>
    <t>In-Patient Meals Served Annually</t>
  </si>
  <si>
    <t>Total Meals</t>
  </si>
  <si>
    <t>Total Other Meals (Doc's lounge etc.)</t>
  </si>
  <si>
    <t>Vizient System ID</t>
  </si>
  <si>
    <t>FOOD COST (GUARANTEED)</t>
  </si>
  <si>
    <t>Patient Feeding Food Cost (Patient Food includes food cost to provide maximum of three meals per day per inpatient)</t>
  </si>
  <si>
    <t>Retail Food Cost</t>
  </si>
  <si>
    <t>TOTAL FOOD COST (GUARANTEED)</t>
  </si>
  <si>
    <t>DIRECT EXPENSES</t>
  </si>
  <si>
    <t>Bags and Plastic</t>
  </si>
  <si>
    <t>Banking, Credit Card and Armored Car Service</t>
  </si>
  <si>
    <t>Chemicals (Please specify in comments)</t>
  </si>
  <si>
    <t>Cleaning Supplies (Please specify in comments)</t>
  </si>
  <si>
    <t>Communications (Cell Phones/Pagers)</t>
  </si>
  <si>
    <t>Employee Activities</t>
  </si>
  <si>
    <t xml:space="preserve">Employee Travel </t>
  </si>
  <si>
    <t>Expendable Equipment</t>
  </si>
  <si>
    <t xml:space="preserve">Freight, Delivery and Miscellaneous </t>
  </si>
  <si>
    <t>General Liability</t>
  </si>
  <si>
    <t>Hand gels and sanitizer</t>
  </si>
  <si>
    <t>Hand soaps</t>
  </si>
  <si>
    <t>Laundry Linen Service</t>
  </si>
  <si>
    <t>Maintenance Supplies</t>
  </si>
  <si>
    <t>Miscellaneous/Other (Please specify in comments)</t>
  </si>
  <si>
    <t>New Hire Background and Drug Testing</t>
  </si>
  <si>
    <t>Office Supplies (Please specify in comments)</t>
  </si>
  <si>
    <t>Other Purchased Service Maintenance</t>
  </si>
  <si>
    <t>Other Purchased Services (Please specify in comments)</t>
  </si>
  <si>
    <t>Paper-Disposables (FNS-Carryout Containers/EVS-Paper/Plastic-Containers, Wrap, Bags)</t>
  </si>
  <si>
    <t>Patient Menus</t>
  </si>
  <si>
    <t>Postage</t>
  </si>
  <si>
    <t>Registered Dietitian Dues</t>
  </si>
  <si>
    <t>Repair Parts</t>
  </si>
  <si>
    <t>Retail Promotions Program</t>
  </si>
  <si>
    <t>Small Equipment and China, Glass and Silver</t>
  </si>
  <si>
    <t>Software and Software License Fees</t>
  </si>
  <si>
    <t>Supplier's Management Overhead Charge</t>
  </si>
  <si>
    <t>Tax</t>
  </si>
  <si>
    <t>Training Materials</t>
  </si>
  <si>
    <t>Uniforms</t>
  </si>
  <si>
    <t>TOTAL DIRECT EXPENSES</t>
  </si>
  <si>
    <t>Net Café Sales (after employee discount)</t>
  </si>
  <si>
    <t>Coffee shop commission</t>
  </si>
  <si>
    <t xml:space="preserve">Vending Commission </t>
  </si>
  <si>
    <t>Addl. revenue 2</t>
  </si>
  <si>
    <t>Addl. revenue 3</t>
  </si>
  <si>
    <t>Addl. revenue 4</t>
  </si>
  <si>
    <t>Addl. revenue 5</t>
  </si>
  <si>
    <t>Addl. revenue 6</t>
  </si>
  <si>
    <t>TOTAL REVENUE</t>
  </si>
  <si>
    <t>PASS THROUGHS - VARIABLE EXPENSES (AT COST)</t>
  </si>
  <si>
    <t xml:space="preserve">Floor Stock </t>
  </si>
  <si>
    <t xml:space="preserve">Catering </t>
  </si>
  <si>
    <t xml:space="preserve">Doctors' Lounge </t>
  </si>
  <si>
    <t xml:space="preserve">Nourishments </t>
  </si>
  <si>
    <t>Meals on wheels</t>
  </si>
  <si>
    <t>Volunteer</t>
  </si>
  <si>
    <t>Free Meals</t>
  </si>
  <si>
    <t>Meal Tickets</t>
  </si>
  <si>
    <t>Observation meals</t>
  </si>
  <si>
    <t>Outpatient Meals</t>
  </si>
  <si>
    <t>Dept. Requisitions</t>
  </si>
  <si>
    <t>Supplements</t>
  </si>
  <si>
    <t>ER meals</t>
  </si>
  <si>
    <t>Miscellaneous (specify in comments)</t>
  </si>
  <si>
    <t>TOTAL PASS THROUGHS - VARIABLE EXPENSES (AT COST)</t>
  </si>
  <si>
    <t>PROPOSED CAPITAL INVESTMENT AMORTIZATION DETAIL</t>
  </si>
  <si>
    <t>Listing of all proposed equipment and associated costs during term of contract</t>
  </si>
  <si>
    <t>Equipment Description</t>
  </si>
  <si>
    <t>Total Amortization Amount For the Term of the Contract</t>
  </si>
  <si>
    <t>Term of The Contract</t>
  </si>
  <si>
    <t>Annual Amortization Charge</t>
  </si>
  <si>
    <r>
      <t xml:space="preserve">START UP EXPENSES ; </t>
    </r>
    <r>
      <rPr>
        <sz val="10"/>
        <color theme="4"/>
        <rFont val="Calibri"/>
        <family val="2"/>
        <scheme val="minor"/>
      </rPr>
      <t>Listing of all start up costs with description</t>
    </r>
  </si>
  <si>
    <t>Description</t>
  </si>
  <si>
    <t>Total Start Up Expense</t>
  </si>
  <si>
    <t>FANS STAFFING - ROLL UP</t>
  </si>
  <si>
    <t>Input Productive and Non-Productive Hours</t>
  </si>
  <si>
    <t>Please enter each facility's staffing separately in space provided (scroll down)</t>
  </si>
  <si>
    <t>Do not enter data in highlighted cells</t>
  </si>
  <si>
    <t>SYSTEM ROLL UP - ROLL UP</t>
  </si>
  <si>
    <t>Job Class</t>
  </si>
  <si>
    <t>Annual productive hours</t>
  </si>
  <si>
    <t>Annual non-productive hours</t>
  </si>
  <si>
    <t>Annual salary and wage costs</t>
  </si>
  <si>
    <t>Annual benefits expense charged to department</t>
  </si>
  <si>
    <t>Hospital or supplier workforce</t>
  </si>
  <si>
    <t>Hourly Staff</t>
  </si>
  <si>
    <t>Hospital</t>
  </si>
  <si>
    <t>Supplier</t>
  </si>
  <si>
    <t>General Service Worker</t>
  </si>
  <si>
    <t>Cook</t>
  </si>
  <si>
    <t>Supervisor</t>
  </si>
  <si>
    <t>Salaried Staff</t>
  </si>
  <si>
    <t>Director</t>
  </si>
  <si>
    <t>Management</t>
  </si>
  <si>
    <t>Registered Dietitians - Hosp</t>
  </si>
  <si>
    <t>Registered Dietitians - Suppl</t>
  </si>
  <si>
    <t>Diet Tech</t>
  </si>
  <si>
    <t>Diet Clerk</t>
  </si>
  <si>
    <t>Admin</t>
  </si>
  <si>
    <t>System Analyst</t>
  </si>
  <si>
    <t>Formula Rm Tech</t>
  </si>
  <si>
    <t>Purchaser</t>
  </si>
  <si>
    <t>Salaried Supervision</t>
  </si>
  <si>
    <t>Other Labor</t>
  </si>
  <si>
    <t>Total</t>
  </si>
  <si>
    <t>Miscellaneous Labor</t>
  </si>
  <si>
    <t>Average hourly rate for Non-exempt Environmental Services employees, (excludes shift diff, excludes OT, taxes and benefits)</t>
  </si>
  <si>
    <t>Shift Differential (2nd shift)(evenings) $$</t>
  </si>
  <si>
    <t>Shift Differential (3rd shift)(late night) $$</t>
  </si>
  <si>
    <t>Shift Differential (weekends) $$</t>
  </si>
  <si>
    <t>OT percentage (of productive hours)</t>
  </si>
  <si>
    <t>OT dollars - (total dollars)</t>
  </si>
  <si>
    <t>Change if not 2080 hours per FTE</t>
  </si>
  <si>
    <t>Current number of vacancies</t>
  </si>
  <si>
    <t>EVS PRICING MATRIX</t>
  </si>
  <si>
    <t>Test</t>
  </si>
  <si>
    <t>TOTAL EVS EXPENSE</t>
  </si>
  <si>
    <t>NET EVS EXPENSE</t>
  </si>
  <si>
    <t>GUARANTEED NET EVS EXPENSE TO HOSPITAL</t>
  </si>
  <si>
    <t>NET EVS EXPENSE TO HOSPITAL</t>
  </si>
  <si>
    <t>JANITORIAL SERVICES PRICING MATRIX</t>
  </si>
  <si>
    <t>FACILITY41</t>
  </si>
  <si>
    <t>FACILITY42</t>
  </si>
  <si>
    <t>FACILITY43</t>
  </si>
  <si>
    <t>FACILITY44</t>
  </si>
  <si>
    <t>FACILITY45</t>
  </si>
  <si>
    <t>FACILITY46</t>
  </si>
  <si>
    <t>FACILITY47</t>
  </si>
  <si>
    <t>FACILITY48</t>
  </si>
  <si>
    <t>FACILITY49</t>
  </si>
  <si>
    <t>FACILITY50</t>
  </si>
  <si>
    <t>FACILITY51</t>
  </si>
  <si>
    <t>FACILITY52</t>
  </si>
  <si>
    <t>FACILITY53</t>
  </si>
  <si>
    <t>FACILITY54</t>
  </si>
  <si>
    <t>FACILITY55</t>
  </si>
  <si>
    <t>FACILITY56</t>
  </si>
  <si>
    <t>FACILITY57</t>
  </si>
  <si>
    <t>FACILITY58</t>
  </si>
  <si>
    <t>FACILITY59</t>
  </si>
  <si>
    <t>FACILITY60</t>
  </si>
  <si>
    <t>FACILITY61</t>
  </si>
  <si>
    <t>FACILITY62</t>
  </si>
  <si>
    <t>FACILITY63</t>
  </si>
  <si>
    <t>FACILITY64</t>
  </si>
  <si>
    <t>FACILITY65</t>
  </si>
  <si>
    <t>FACILITY66</t>
  </si>
  <si>
    <t>FACILITY67</t>
  </si>
  <si>
    <t>FACILITY68</t>
  </si>
  <si>
    <t>FACILITY69</t>
  </si>
  <si>
    <t>FACILITY70</t>
  </si>
  <si>
    <t>FACILITY71</t>
  </si>
  <si>
    <t>FACILITY72</t>
  </si>
  <si>
    <t>FACILITY73</t>
  </si>
  <si>
    <t>FACILITY74</t>
  </si>
  <si>
    <t>FACILITY75</t>
  </si>
  <si>
    <t>FACILITY76</t>
  </si>
  <si>
    <t>FACILITY77</t>
  </si>
  <si>
    <t>FACILITY78</t>
  </si>
  <si>
    <t>FACILITY79</t>
  </si>
  <si>
    <t>FACILITY80</t>
  </si>
  <si>
    <t>FACILITY81</t>
  </si>
  <si>
    <t>FACILITY82</t>
  </si>
  <si>
    <t>FACILITY83</t>
  </si>
  <si>
    <t>FACILITY84</t>
  </si>
  <si>
    <t>FACILITY85</t>
  </si>
  <si>
    <t>FACILITY86</t>
  </si>
  <si>
    <t>FACILITY87</t>
  </si>
  <si>
    <t>FACILITY88</t>
  </si>
  <si>
    <t>FACILITY89</t>
  </si>
  <si>
    <t>FACILITY90</t>
  </si>
  <si>
    <t>FACILITY91</t>
  </si>
  <si>
    <t>FACILITY92</t>
  </si>
  <si>
    <t>FACILITY93</t>
  </si>
  <si>
    <t>FACILITY94</t>
  </si>
  <si>
    <t>FACILITY95</t>
  </si>
  <si>
    <t>FACILITY96</t>
  </si>
  <si>
    <t>FACILITY97</t>
  </si>
  <si>
    <t>FACILITY98</t>
  </si>
  <si>
    <t>FACILITY99</t>
  </si>
  <si>
    <t>FACILITY100</t>
  </si>
  <si>
    <t>Street Address</t>
  </si>
  <si>
    <t>Business Type (MOB, Urgent Care, ASC)</t>
  </si>
  <si>
    <t>Weekly Cleaning Frequency (# days)</t>
  </si>
  <si>
    <t>TOTAL Janitorial services EXPENSE</t>
  </si>
  <si>
    <t>NET Janitorial services EXPENSE</t>
  </si>
  <si>
    <t>GUARANTEED NET JANITORIAL SERVICES EXPENSE TO HOSPITAL</t>
  </si>
  <si>
    <t>ANNUAL PROJECT WORK SPEND EXPENSES</t>
  </si>
  <si>
    <t>NET Janitorial services EXPENSE TO HOSPITAL</t>
  </si>
  <si>
    <t>Paper-Disposables (FNS-Carryout Containers/Janitorial services-Paper/Plastic-Containers, Wrap, Bags)</t>
  </si>
  <si>
    <t>ANNUAL PROJECT WORK SPEND (FLOOR STRIPPING, WAX, CARPET CLEANING, ETC)</t>
  </si>
  <si>
    <r>
      <t xml:space="preserve">START UP EXPENSES ; </t>
    </r>
    <r>
      <rPr>
        <b/>
        <sz val="10"/>
        <color theme="4"/>
        <rFont val="Calibri"/>
        <family val="2"/>
        <scheme val="minor"/>
      </rPr>
      <t>Listing of all start up costs with description</t>
    </r>
  </si>
  <si>
    <t>EVS STAFFING</t>
  </si>
  <si>
    <t>EVS STAFFING - ROLL UP</t>
  </si>
  <si>
    <t>Housekeeper</t>
  </si>
  <si>
    <t>Floor Technician</t>
  </si>
  <si>
    <t>Trash Technician</t>
  </si>
  <si>
    <t>Linen Technician</t>
  </si>
  <si>
    <t>Administrative Support</t>
  </si>
  <si>
    <t>Hourly Supervision</t>
  </si>
  <si>
    <t>Managers</t>
  </si>
  <si>
    <t>Temp/ Agency Labor</t>
  </si>
  <si>
    <r>
      <t>Starting hourly rate for Non-exempt Environmental Services employees,</t>
    </r>
    <r>
      <rPr>
        <sz val="12"/>
        <color rgb="FF4472C4"/>
        <rFont val="Calibri"/>
        <family val="2"/>
        <scheme val="minor"/>
      </rPr>
      <t xml:space="preserve"> </t>
    </r>
    <r>
      <rPr>
        <i/>
        <sz val="12"/>
        <color rgb="FF4472C4"/>
        <rFont val="Calibri"/>
        <family val="2"/>
        <scheme val="minor"/>
      </rPr>
      <t>(excludes shift diff, excludes OT, taxes and benefits)</t>
    </r>
  </si>
  <si>
    <t>PATIENT TRANSPORT PRICING MATRIX</t>
  </si>
  <si>
    <t>TOTAL PT EXPENSE</t>
  </si>
  <si>
    <t>NET PT EXPENSE</t>
  </si>
  <si>
    <t>GUARANTEED NET PT EXPENSE TO HOSPITAL</t>
  </si>
  <si>
    <t>NET PT EXPENSE TO HOSPITAL</t>
  </si>
  <si>
    <t>Paper-Disposables (FNS-Carryout Containers/PT-Paper/Plastic-Containers, Wrap, Bags)</t>
  </si>
  <si>
    <t>PATIENT TRANSPORT STAFFING</t>
  </si>
  <si>
    <t>PT STAFFING - ROLL UP</t>
  </si>
  <si>
    <r>
      <t>Starting hourly rate for Non-exempt Environmental Services employees,</t>
    </r>
    <r>
      <rPr>
        <sz val="12"/>
        <color rgb="FF4472C4"/>
        <rFont val="Arial Narrow"/>
        <family val="2"/>
      </rPr>
      <t xml:space="preserve"> </t>
    </r>
    <r>
      <rPr>
        <i/>
        <sz val="12"/>
        <color rgb="FF4472C4"/>
        <rFont val="Arial Narrow"/>
        <family val="2"/>
      </rPr>
      <t>(excludes shift diff, excludes OT, taxes and benefits)</t>
    </r>
  </si>
  <si>
    <t>PATIENT SITTER PRICING MATRIX</t>
  </si>
  <si>
    <t>TOTAL SITTER EXPENSE</t>
  </si>
  <si>
    <t>NET SITTER EXPENSE</t>
  </si>
  <si>
    <t>GUARANTEED NET SITTER EXPENSE TO HOSPITAL</t>
  </si>
  <si>
    <t>NET SITTER EXPENSE TO HOSPITAL</t>
  </si>
  <si>
    <t>Paper-Disposables (FNS-Carryout Containers/SITTER-Paper/Plastic-Containers, Wrap, Bags)</t>
  </si>
  <si>
    <t>PATIENT SITTER STAFFING</t>
  </si>
  <si>
    <t>Lead</t>
  </si>
  <si>
    <t>Average hourly rate for Non-exempt Patient Sitter employees, (excludes shift diff, excludes OT, taxes and benefits)</t>
  </si>
  <si>
    <t>Supplier name</t>
  </si>
  <si>
    <t>Member Name</t>
  </si>
  <si>
    <t>Proposal Summary</t>
  </si>
  <si>
    <t>Value</t>
  </si>
  <si>
    <t>Comments</t>
  </si>
  <si>
    <t>Please provide a summary description of the key elements in each of the following:       Financial offering, patient experience, employee engagement, sustainability - community, transition planning</t>
  </si>
  <si>
    <t>Financial Offering</t>
  </si>
  <si>
    <t>Total Proposed Managed Volume (Annual)</t>
  </si>
  <si>
    <t>Percent of Total Proposed Managed Volume (auto calc)</t>
  </si>
  <si>
    <t>Proposed capital investment (Absorbed by Supplier, Annual)</t>
  </si>
  <si>
    <t>Proposed food rebate (Annual)</t>
  </si>
  <si>
    <t>Proposed incentive dollars (Annual)</t>
  </si>
  <si>
    <t>Supplier funded positions value (Annual)</t>
  </si>
  <si>
    <t>Multi-service/location discount</t>
  </si>
  <si>
    <t>Other proposed incentive or discount please provide a description in the comments (Annual)</t>
  </si>
  <si>
    <t>Total General and Administrative Fees (Annual)</t>
  </si>
  <si>
    <t>Management Fee (Annual)</t>
  </si>
  <si>
    <t>Other Proposed Incentives description</t>
  </si>
  <si>
    <t>Other proposed incentive or discount please provide a description in the Comments (annual)</t>
  </si>
  <si>
    <t>Program Name</t>
  </si>
  <si>
    <r>
      <t xml:space="preserve">Patient Experience
 </t>
    </r>
    <r>
      <rPr>
        <sz val="12"/>
        <color theme="1"/>
        <rFont val="Calibri"/>
        <family val="2"/>
        <scheme val="minor"/>
      </rPr>
      <t>(Please identify the top 5 initiatives that drive program success)</t>
    </r>
  </si>
  <si>
    <r>
      <t xml:space="preserve">Employee Engagement 
</t>
    </r>
    <r>
      <rPr>
        <sz val="12"/>
        <color theme="1"/>
        <rFont val="Calibri"/>
        <family val="2"/>
        <scheme val="minor"/>
      </rPr>
      <t>(Please identify the top 5 initiatives that drive program success)</t>
    </r>
  </si>
  <si>
    <r>
      <t xml:space="preserve">Technology/Innovation 
</t>
    </r>
    <r>
      <rPr>
        <sz val="12"/>
        <color theme="1"/>
        <rFont val="Calibri"/>
        <family val="2"/>
        <scheme val="minor"/>
      </rPr>
      <t>(Please identify the top 5 initiatives that drive program success)</t>
    </r>
  </si>
  <si>
    <r>
      <t xml:space="preserve">Clinical Nutrition Management 
</t>
    </r>
    <r>
      <rPr>
        <sz val="12"/>
        <color theme="1"/>
        <rFont val="Calibri"/>
        <family val="2"/>
        <scheme val="minor"/>
      </rPr>
      <t>(FNS RFP only) (Please identify the top 5 initiatives that drive program success)</t>
    </r>
  </si>
  <si>
    <r>
      <t xml:space="preserve">Sustainability / Community 
</t>
    </r>
    <r>
      <rPr>
        <sz val="12"/>
        <color theme="1"/>
        <rFont val="Calibri"/>
        <family val="2"/>
        <scheme val="minor"/>
      </rPr>
      <t>(Please identify the top 5 initiatives that drive program success)</t>
    </r>
  </si>
  <si>
    <r>
      <t>Infection Control / Safety</t>
    </r>
    <r>
      <rPr>
        <sz val="12"/>
        <color theme="1"/>
        <rFont val="Calibri"/>
        <family val="2"/>
        <scheme val="minor"/>
      </rPr>
      <t xml:space="preserve"> 
(Please identify the top 5 initiatives that drive program success)</t>
    </r>
  </si>
  <si>
    <r>
      <t xml:space="preserve">Transition Planning 
</t>
    </r>
    <r>
      <rPr>
        <sz val="12"/>
        <color theme="1"/>
        <rFont val="Calibri"/>
        <family val="2"/>
        <scheme val="minor"/>
      </rPr>
      <t>(Please identify the top 5 initiatives that drive program success)</t>
    </r>
  </si>
  <si>
    <t>Program Differentiators / Additional value offerings</t>
  </si>
  <si>
    <t>Reference Accounts</t>
  </si>
  <si>
    <t>Service Lines</t>
  </si>
  <si>
    <t>Hospital Name</t>
  </si>
  <si>
    <t>Point of Contact (Name)</t>
  </si>
  <si>
    <t>Position</t>
  </si>
  <si>
    <t>Email address</t>
  </si>
  <si>
    <t>Transport</t>
  </si>
  <si>
    <t>ATTACHMENT A: Food and Nutrition Services Reporting</t>
  </si>
  <si>
    <t>ATTACHMENT B: Environmental Services Reporting</t>
  </si>
  <si>
    <t>Upon request by the Member, Supplier may provide additional reporting on a monthly basis that reflects but is not limited to the following information</t>
  </si>
  <si>
    <t>Hourly non-supervisory employee overall turnover percentage.</t>
  </si>
  <si>
    <t>Percent purchasing spends on local vendors.</t>
  </si>
  <si>
    <t>For Non-Supervisory Personnel on Vendor’s payroll only:</t>
  </si>
  <si>
    <t>Total productive hours.</t>
  </si>
  <si>
    <t>Total non-productive hours.</t>
  </si>
  <si>
    <t>Productive FTEs.</t>
  </si>
  <si>
    <t>Non-productive FTEs.</t>
  </si>
  <si>
    <t>Productive wages.</t>
  </si>
  <si>
    <t>Total labor expense.</t>
  </si>
  <si>
    <t>FTE per manager/supervisor.</t>
  </si>
  <si>
    <t>Percent staff vacancy rate per month.</t>
  </si>
  <si>
    <t>Total labor expense for supervisory management Employees.</t>
  </si>
  <si>
    <t>Number of supervisory management FTEs maintained by Vendor</t>
  </si>
  <si>
    <t>Total Free Meals for the month.</t>
  </si>
  <si>
    <t>Total inpatient meals prepared for the month.</t>
  </si>
  <si>
    <t>Total labor expenses per 1,000 net square feet cleaned</t>
  </si>
  <si>
    <t>Total inpatient meals prepared per Patient Day.</t>
  </si>
  <si>
    <t>Supply expense per adjusted patient day</t>
  </si>
  <si>
    <t xml:space="preserve">Total direct expenses. </t>
  </si>
  <si>
    <t>Supply expense per 1,000 net square feet cleaned</t>
  </si>
  <si>
    <t>Breakdown of total direct expenses by type.</t>
  </si>
  <si>
    <t>Total expenses per adjusted patient day</t>
  </si>
  <si>
    <t>Total food costs.</t>
  </si>
  <si>
    <t xml:space="preserve">Patient satisfaction scores and reconciliation </t>
  </si>
  <si>
    <t>Total food cost per Patient Day.</t>
  </si>
  <si>
    <t>Discharges cleaned/day by unit and time of day</t>
  </si>
  <si>
    <t>Total pass-through costs.</t>
  </si>
  <si>
    <t>Hourly staff turnover (voluntary and involuntary)</t>
  </si>
  <si>
    <t>Total pass-through costs per Patient Day.</t>
  </si>
  <si>
    <t>Orientation/training completed</t>
  </si>
  <si>
    <t>Total pass-through costs per department.</t>
  </si>
  <si>
    <t>Purchases/supplies/chemicals</t>
  </si>
  <si>
    <t>Breakdown of pass-through costs per type.</t>
  </si>
  <si>
    <t>Chemicals dollars per worked FTE</t>
  </si>
  <si>
    <t>Breakdown of pass-through costs per type per department.</t>
  </si>
  <si>
    <t>Chemicals dollars per adjusted patient day</t>
  </si>
  <si>
    <t>Total Special Functions/Catering spend for the month.</t>
  </si>
  <si>
    <t>Discharge and transfer cleans per inpatient discharge</t>
  </si>
  <si>
    <t>Internal Special Functions/Catering costs per Patient Day.</t>
  </si>
  <si>
    <t>Internal Special Functions/Catering costs per Patient Day per department.</t>
  </si>
  <si>
    <t>Total doctors dining meals for the month and per Patient Day.</t>
  </si>
  <si>
    <t>Total Floor Stock spend for the month.</t>
  </si>
  <si>
    <t>Floor Stock per Patient Day.</t>
  </si>
  <si>
    <t>Total Nourishments spend for the month.</t>
  </si>
  <si>
    <t>Total Supplements spend for the month.</t>
  </si>
  <si>
    <t>Total retail revenue by location and type.</t>
  </si>
  <si>
    <t>Cafeteria sales per Patient Day.</t>
  </si>
  <si>
    <t>Cafeteria sales transactions.</t>
  </si>
  <si>
    <t>Total cafeteria discount.</t>
  </si>
  <si>
    <t>ATTACHMENT A1: Retail (only)</t>
  </si>
  <si>
    <t>8am</t>
  </si>
  <si>
    <t>12pm</t>
  </si>
  <si>
    <t>5pm</t>
  </si>
  <si>
    <t>Frozen Meals</t>
  </si>
  <si>
    <t xml:space="preserve">Choose vendors to present to Member  </t>
  </si>
  <si>
    <t xml:space="preserve">Key Dates </t>
  </si>
  <si>
    <t>Supplier response to participate</t>
  </si>
  <si>
    <t>None</t>
  </si>
  <si>
    <t>Meals for Diversion center are frozen meals and the number is annualized.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</si>
</sst>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7" formatCode="&quot;$&quot;#,##0.00_);\(&quot;$&quot;#,##0.00\)"/>
    <numFmt numFmtId="41" formatCode="_(* #,##0_);_(* \(#,##0\);_(* &quot;-&quot;_);_(@_)"/>
    <numFmt numFmtId="44" formatCode="_(&quot;$&quot;* #,##0.00_);_(&quot;$&quot;* \(#,##0.00\);_(&quot;$&quot;* &quot;-&quot;??_);_(@_)"/>
    <numFmt numFmtId="43" formatCode="_(* #,##0.00_);_(* \(#,##0.00\);_(* &quot;-&quot;??_);_(@_)"/>
    <numFmt numFmtId="164" formatCode="&quot;$&quot;#,##0"/>
    <numFmt numFmtId="165" formatCode="0.0"/>
    <numFmt numFmtId="166" formatCode="0.00_)"/>
    <numFmt numFmtId="167" formatCode="_(* #,##0_);_(* \(#,##0\);_(* &quot;-&quot;??_);_(@_)"/>
    <numFmt numFmtId="168" formatCode="_(&quot;$&quot;* #,##0_);_(&quot;$&quot;* \(#,##0\);_(&quot;$&quot;* &quot;-&quot;??_);_(@_)"/>
    <numFmt numFmtId="169" formatCode="[$-409]h:mm\ AM/PM;@"/>
    <numFmt numFmtId="170" formatCode="0.00_);\(0.00\)"/>
    <numFmt numFmtId="171" formatCode="0.0%"/>
    <numFmt numFmtId="172" formatCode="_(&quot;$&quot;* #,##0.0_);_(&quot;$&quot;* \(#,##0.0\);_(&quot;$&quot;* &quot;-&quot;_);_(@_)"/>
    <numFmt numFmtId="173" formatCode="&quot;$&quot;#,##0.00"/>
    <numFmt numFmtId="174" formatCode="#,##0.0_);\(#,##0.0\)"/>
    <numFmt numFmtId="175" formatCode="#,##0.00&quot; &quot;;&quot;(&quot;#,##0.00&quot;)&quot;;&quot;-&quot;#&quot; &quot;;&quot; &quot;@&quot; &quot;"/>
    <numFmt numFmtId="176" formatCode="#,##0&quot; &quot;;&quot;(&quot;#,##0&quot;)&quot;;&quot;-&quot;#&quot; &quot;;&quot; &quot;@&quot; &quot;"/>
    <numFmt numFmtId="177" formatCode="m/d/yy;@"/>
  </numFmts>
  <fonts count="159" x14ac:knownFonts="1">
    <font>
      <sz val="11"/>
      <color theme="1"/>
      <name val="Calibri"/>
      <family val="2"/>
      <scheme val="minor"/>
    </font>
    <font>
      <sz val="12"/>
      <color theme="1"/>
      <name val="Calibri"/>
      <family val="2"/>
      <scheme val="minor"/>
    </font>
    <font>
      <sz val="10"/>
      <color theme="1"/>
      <name val="Arial"/>
      <family val="2"/>
    </font>
    <font>
      <sz val="10"/>
      <color theme="1"/>
      <name val="Arial"/>
      <family val="2"/>
    </font>
    <font>
      <sz val="10"/>
      <name val="Arial"/>
      <family val="2"/>
    </font>
    <font>
      <sz val="12"/>
      <name val="Arial"/>
      <family val="2"/>
    </font>
    <font>
      <sz val="11"/>
      <color indexed="8"/>
      <name val="Calibri"/>
      <family val="2"/>
    </font>
    <font>
      <sz val="11"/>
      <color theme="1"/>
      <name val="Calibri"/>
      <family val="2"/>
      <scheme val="minor"/>
    </font>
    <font>
      <sz val="8"/>
      <name val="Arial"/>
      <family val="2"/>
    </font>
    <font>
      <sz val="10"/>
      <color indexed="8"/>
      <name val="Arial"/>
      <family val="2"/>
    </font>
    <font>
      <sz val="10"/>
      <name val="MS Sans Serif"/>
      <family val="2"/>
    </font>
    <font>
      <b/>
      <i/>
      <sz val="16"/>
      <name val="Helv"/>
    </font>
    <font>
      <sz val="10"/>
      <color theme="1"/>
      <name val="Verdana"/>
      <family val="2"/>
    </font>
    <font>
      <sz val="12"/>
      <color theme="1"/>
      <name val="Calibri"/>
      <family val="2"/>
      <scheme val="minor"/>
    </font>
    <font>
      <sz val="10"/>
      <color indexed="8"/>
      <name val="MS Sans Serif"/>
      <family val="2"/>
    </font>
    <font>
      <sz val="12"/>
      <name val="Times New Roman"/>
      <family val="1"/>
    </font>
    <font>
      <sz val="8"/>
      <color indexed="8"/>
      <name val="Calibri"/>
      <family val="2"/>
    </font>
    <font>
      <sz val="9"/>
      <name val="Arial"/>
      <family val="2"/>
    </font>
    <font>
      <u/>
      <sz val="10"/>
      <color indexed="12"/>
      <name val="Arial"/>
      <family val="2"/>
    </font>
    <font>
      <sz val="10"/>
      <name val="Century Gothic"/>
      <family val="2"/>
    </font>
    <font>
      <sz val="7"/>
      <name val="Small Fonts"/>
      <family val="2"/>
    </font>
    <font>
      <sz val="12"/>
      <name val="Helv"/>
    </font>
    <font>
      <sz val="9"/>
      <color theme="1"/>
      <name val="Calibri"/>
      <family val="2"/>
    </font>
    <font>
      <sz val="7"/>
      <color indexed="8"/>
      <name val="Arial"/>
      <family val="2"/>
    </font>
    <font>
      <sz val="10"/>
      <color theme="1"/>
      <name val="Book Antiqua"/>
      <family val="2"/>
    </font>
    <font>
      <sz val="10"/>
      <color theme="1"/>
      <name val="Cambria"/>
      <family val="2"/>
    </font>
    <font>
      <b/>
      <sz val="12"/>
      <color indexed="10"/>
      <name val="Century Gothic"/>
      <family val="2"/>
    </font>
    <font>
      <b/>
      <sz val="10"/>
      <name val="MS Sans Serif"/>
      <family val="2"/>
    </font>
    <font>
      <b/>
      <sz val="10"/>
      <name val="Century Gothic"/>
      <family val="2"/>
    </font>
    <font>
      <sz val="10"/>
      <color theme="1"/>
      <name val="Calibri"/>
      <family val="2"/>
      <scheme val="minor"/>
    </font>
    <font>
      <sz val="8"/>
      <name val="Calibri"/>
      <family val="2"/>
      <scheme val="minor"/>
    </font>
    <font>
      <sz val="10"/>
      <color theme="0"/>
      <name val="Calibri"/>
      <family val="2"/>
      <scheme val="minor"/>
    </font>
    <font>
      <sz val="9"/>
      <color indexed="81"/>
      <name val="Tahoma"/>
      <family val="2"/>
    </font>
    <font>
      <b/>
      <sz val="9"/>
      <color indexed="81"/>
      <name val="Tahoma"/>
      <family val="2"/>
    </font>
    <font>
      <b/>
      <sz val="11"/>
      <color theme="1"/>
      <name val="Calibri"/>
      <family val="2"/>
      <scheme val="minor"/>
    </font>
    <font>
      <b/>
      <sz val="12"/>
      <color theme="1"/>
      <name val="Calibri"/>
      <family val="2"/>
      <scheme val="minor"/>
    </font>
    <font>
      <b/>
      <sz val="12"/>
      <name val="Calibri"/>
      <family val="2"/>
      <scheme val="minor"/>
    </font>
    <font>
      <sz val="12"/>
      <name val="Calibri"/>
      <family val="2"/>
      <scheme val="minor"/>
    </font>
    <font>
      <sz val="11"/>
      <color rgb="FF0070C0"/>
      <name val="Calibri"/>
      <family val="2"/>
      <scheme val="minor"/>
    </font>
    <font>
      <b/>
      <sz val="14"/>
      <name val="Calibri"/>
      <family val="2"/>
      <scheme val="minor"/>
    </font>
    <font>
      <b/>
      <u/>
      <sz val="12"/>
      <color theme="1"/>
      <name val="Calibri"/>
      <family val="2"/>
      <scheme val="minor"/>
    </font>
    <font>
      <sz val="10"/>
      <name val="Calibri"/>
      <family val="2"/>
      <scheme val="minor"/>
    </font>
    <font>
      <sz val="10"/>
      <color rgb="FFFF00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i/>
      <sz val="12"/>
      <name val="Calibri"/>
      <family val="2"/>
      <scheme val="minor"/>
    </font>
    <font>
      <i/>
      <sz val="11"/>
      <name val="Calibri"/>
      <family val="2"/>
      <scheme val="minor"/>
    </font>
    <font>
      <b/>
      <sz val="14"/>
      <color rgb="FFFF0000"/>
      <name val="Calibri"/>
      <family val="2"/>
      <scheme val="minor"/>
    </font>
    <font>
      <sz val="11"/>
      <name val="Calibri"/>
      <family val="2"/>
      <scheme val="minor"/>
    </font>
    <font>
      <sz val="11"/>
      <color rgb="FF000000"/>
      <name val="Calibri"/>
      <family val="2"/>
      <scheme val="minor"/>
    </font>
    <font>
      <b/>
      <sz val="18"/>
      <name val="Calibri"/>
      <family val="2"/>
      <scheme val="minor"/>
    </font>
    <font>
      <b/>
      <sz val="22"/>
      <color rgb="FFFF0000"/>
      <name val="Calibri"/>
      <family val="2"/>
      <scheme val="minor"/>
    </font>
    <font>
      <b/>
      <sz val="22"/>
      <name val="Calibri"/>
      <family val="2"/>
      <scheme val="minor"/>
    </font>
    <font>
      <b/>
      <sz val="22"/>
      <color theme="1"/>
      <name val="Calibri"/>
      <family val="2"/>
      <scheme val="minor"/>
    </font>
    <font>
      <b/>
      <sz val="16"/>
      <name val="Calibri"/>
      <family val="2"/>
      <scheme val="minor"/>
    </font>
    <font>
      <b/>
      <sz val="12"/>
      <color rgb="FF000000"/>
      <name val="Calibri"/>
      <family val="2"/>
      <scheme val="minor"/>
    </font>
    <font>
      <b/>
      <u/>
      <sz val="11"/>
      <color rgb="FFFF0000"/>
      <name val="Calibri"/>
      <family val="2"/>
      <scheme val="minor"/>
    </font>
    <font>
      <u/>
      <sz val="11"/>
      <name val="Calibri"/>
      <family val="2"/>
      <scheme val="minor"/>
    </font>
    <font>
      <b/>
      <sz val="11"/>
      <color rgb="FFFF0000"/>
      <name val="Calibri"/>
      <family val="2"/>
      <scheme val="minor"/>
    </font>
    <font>
      <b/>
      <i/>
      <sz val="12"/>
      <color theme="1"/>
      <name val="Calibri"/>
      <family val="2"/>
      <scheme val="minor"/>
    </font>
    <font>
      <b/>
      <sz val="12"/>
      <color theme="0"/>
      <name val="Calibri"/>
      <family val="2"/>
      <scheme val="minor"/>
    </font>
    <font>
      <sz val="12"/>
      <color theme="0"/>
      <name val="Calibri"/>
      <family val="2"/>
      <scheme val="minor"/>
    </font>
    <font>
      <b/>
      <sz val="11"/>
      <name val="Calibri"/>
      <family val="2"/>
      <scheme val="minor"/>
    </font>
    <font>
      <sz val="12"/>
      <color rgb="FF000000"/>
      <name val="Calibri"/>
      <family val="2"/>
      <scheme val="minor"/>
    </font>
    <font>
      <b/>
      <sz val="9"/>
      <color rgb="FF000000"/>
      <name val="Calibri"/>
      <family val="2"/>
      <scheme val="minor"/>
    </font>
    <font>
      <b/>
      <sz val="12"/>
      <color theme="4"/>
      <name val="Calibri"/>
      <family val="2"/>
      <scheme val="minor"/>
    </font>
    <font>
      <b/>
      <u/>
      <sz val="12"/>
      <name val="Calibri"/>
      <family val="2"/>
      <scheme val="minor"/>
    </font>
    <font>
      <b/>
      <u val="singleAccounting"/>
      <sz val="12"/>
      <color theme="1"/>
      <name val="Calibri"/>
      <family val="2"/>
      <scheme val="minor"/>
    </font>
    <font>
      <b/>
      <u/>
      <sz val="14"/>
      <name val="Calibri"/>
      <family val="2"/>
      <scheme val="minor"/>
    </font>
    <font>
      <b/>
      <sz val="8"/>
      <color theme="5" tint="-0.249977111117893"/>
      <name val="Calibri"/>
      <family val="2"/>
      <scheme val="minor"/>
    </font>
    <font>
      <b/>
      <sz val="16"/>
      <color theme="6"/>
      <name val="Calibri"/>
      <family val="2"/>
      <scheme val="minor"/>
    </font>
    <font>
      <b/>
      <sz val="10"/>
      <color theme="1"/>
      <name val="Calibri"/>
      <family val="2"/>
      <scheme val="minor"/>
    </font>
    <font>
      <sz val="10"/>
      <color theme="0" tint="-0.499984740745262"/>
      <name val="Calibri"/>
      <family val="2"/>
      <scheme val="minor"/>
    </font>
    <font>
      <b/>
      <sz val="10"/>
      <name val="Calibri"/>
      <family val="2"/>
      <scheme val="minor"/>
    </font>
    <font>
      <i/>
      <sz val="10"/>
      <name val="Calibri"/>
      <family val="2"/>
      <scheme val="minor"/>
    </font>
    <font>
      <b/>
      <sz val="10"/>
      <color theme="8" tint="-0.249977111117893"/>
      <name val="Calibri"/>
      <family val="2"/>
      <scheme val="minor"/>
    </font>
    <font>
      <b/>
      <sz val="8"/>
      <name val="Calibri"/>
      <family val="2"/>
      <scheme val="minor"/>
    </font>
    <font>
      <b/>
      <sz val="12"/>
      <color rgb="FFFF0000"/>
      <name val="Calibri"/>
      <family val="2"/>
      <scheme val="minor"/>
    </font>
    <font>
      <sz val="9"/>
      <color theme="1"/>
      <name val="Calibri"/>
      <family val="2"/>
      <scheme val="minor"/>
    </font>
    <font>
      <b/>
      <sz val="14"/>
      <name val="Arial Narrow"/>
      <family val="2"/>
    </font>
    <font>
      <sz val="12"/>
      <name val="Arial Narrow"/>
      <family val="2"/>
    </font>
    <font>
      <sz val="11"/>
      <color rgb="FF000000"/>
      <name val="Calibri"/>
      <family val="2"/>
    </font>
    <font>
      <b/>
      <sz val="14"/>
      <color rgb="FFFFFFFF"/>
      <name val="Arial Narrow"/>
      <family val="2"/>
    </font>
    <font>
      <sz val="11"/>
      <color rgb="FF000000"/>
      <name val="Arial Narrow"/>
      <family val="2"/>
    </font>
    <font>
      <i/>
      <sz val="11"/>
      <color rgb="FFFFFFFF"/>
      <name val="Arial Narrow"/>
      <family val="2"/>
    </font>
    <font>
      <b/>
      <sz val="12"/>
      <color rgb="FFFF0000"/>
      <name val="Arial Narrow"/>
      <family val="2"/>
    </font>
    <font>
      <b/>
      <sz val="11"/>
      <color rgb="FFFFFFFF"/>
      <name val="Arial Narrow"/>
      <family val="2"/>
    </font>
    <font>
      <b/>
      <sz val="11"/>
      <color rgb="FF000000"/>
      <name val="Arial Narrow"/>
      <family val="2"/>
    </font>
    <font>
      <b/>
      <sz val="11"/>
      <color rgb="FF000000"/>
      <name val="Calibri"/>
      <family val="2"/>
    </font>
    <font>
      <sz val="12"/>
      <color rgb="FF000000"/>
      <name val="Arial Narrow"/>
      <family val="2"/>
    </font>
    <font>
      <sz val="12"/>
      <color rgb="FF4472C4"/>
      <name val="Arial Narrow"/>
      <family val="2"/>
    </font>
    <font>
      <i/>
      <sz val="12"/>
      <color rgb="FF4472C4"/>
      <name val="Arial Narrow"/>
      <family val="2"/>
    </font>
    <font>
      <u/>
      <sz val="11"/>
      <color theme="10"/>
      <name val="Calibri"/>
      <family val="2"/>
      <scheme val="minor"/>
    </font>
    <font>
      <sz val="11"/>
      <color theme="1"/>
      <name val="Arial Narrow"/>
      <family val="2"/>
    </font>
    <font>
      <sz val="11"/>
      <color theme="0"/>
      <name val="Arial Narrow"/>
      <family val="2"/>
    </font>
    <font>
      <b/>
      <sz val="11"/>
      <name val="Arial Narrow"/>
      <family val="2"/>
    </font>
    <font>
      <b/>
      <i/>
      <sz val="12"/>
      <color theme="1"/>
      <name val="Arial Narrow"/>
      <family val="2"/>
    </font>
    <font>
      <b/>
      <sz val="11"/>
      <color rgb="FF000000"/>
      <name val="Calibri"/>
      <family val="2"/>
      <scheme val="minor"/>
    </font>
    <font>
      <b/>
      <sz val="12"/>
      <color rgb="FF000000"/>
      <name val="Arial Narrow"/>
      <family val="2"/>
    </font>
    <font>
      <sz val="11"/>
      <color theme="4"/>
      <name val="Calibri"/>
      <family val="2"/>
      <scheme val="minor"/>
    </font>
    <font>
      <b/>
      <sz val="14"/>
      <color theme="0"/>
      <name val="Calibri"/>
      <family val="2"/>
      <scheme val="minor"/>
    </font>
    <font>
      <i/>
      <sz val="12"/>
      <color theme="0"/>
      <name val="Calibri"/>
      <family val="2"/>
      <scheme val="minor"/>
    </font>
    <font>
      <b/>
      <sz val="14"/>
      <color theme="4"/>
      <name val="Calibri"/>
      <family val="2"/>
      <scheme val="minor"/>
    </font>
    <font>
      <b/>
      <sz val="12"/>
      <color theme="7"/>
      <name val="Calibri"/>
      <family val="2"/>
      <scheme val="minor"/>
    </font>
    <font>
      <i/>
      <sz val="11"/>
      <color theme="0"/>
      <name val="Calibri"/>
      <family val="2"/>
      <scheme val="minor"/>
    </font>
    <font>
      <b/>
      <i/>
      <sz val="12"/>
      <color theme="0"/>
      <name val="Calibri"/>
      <family val="2"/>
      <scheme val="minor"/>
    </font>
    <font>
      <b/>
      <u/>
      <sz val="12"/>
      <color theme="0"/>
      <name val="Calibri"/>
      <family val="2"/>
      <scheme val="minor"/>
    </font>
    <font>
      <b/>
      <sz val="12"/>
      <color theme="0"/>
      <name val="Arial Narrow"/>
      <family val="2"/>
    </font>
    <font>
      <b/>
      <sz val="14"/>
      <color theme="1"/>
      <name val="Calibri"/>
      <family val="2"/>
      <scheme val="minor"/>
    </font>
    <font>
      <b/>
      <sz val="10"/>
      <color theme="4"/>
      <name val="Calibri"/>
      <family val="2"/>
      <scheme val="minor"/>
    </font>
    <font>
      <sz val="10"/>
      <color theme="4"/>
      <name val="Calibri"/>
      <family val="2"/>
      <scheme val="minor"/>
    </font>
    <font>
      <b/>
      <sz val="12"/>
      <color theme="4"/>
      <name val="Arial Narrow"/>
      <family val="2"/>
    </font>
    <font>
      <sz val="11"/>
      <color theme="4"/>
      <name val="Calibri"/>
      <family val="2"/>
    </font>
    <font>
      <b/>
      <sz val="14"/>
      <color theme="0"/>
      <name val="Arial Narrow"/>
      <family val="2"/>
    </font>
    <font>
      <b/>
      <sz val="14"/>
      <color rgb="FFFFFFFF"/>
      <name val="Calibri"/>
      <family val="2"/>
      <scheme val="minor"/>
    </font>
    <font>
      <i/>
      <sz val="11"/>
      <color rgb="FFFFFFFF"/>
      <name val="Calibri"/>
      <family val="2"/>
      <scheme val="minor"/>
    </font>
    <font>
      <b/>
      <sz val="11"/>
      <color rgb="FFFFFFFF"/>
      <name val="Calibri"/>
      <family val="2"/>
      <scheme val="minor"/>
    </font>
    <font>
      <sz val="12"/>
      <color rgb="FF4472C4"/>
      <name val="Calibri"/>
      <family val="2"/>
      <scheme val="minor"/>
    </font>
    <font>
      <i/>
      <sz val="12"/>
      <color rgb="FF4472C4"/>
      <name val="Calibri"/>
      <family val="2"/>
      <scheme val="minor"/>
    </font>
    <font>
      <b/>
      <sz val="14"/>
      <color theme="1"/>
      <name val="Arial Narrow"/>
      <family val="2"/>
    </font>
    <font>
      <b/>
      <sz val="11"/>
      <color theme="1"/>
      <name val="Arial Narrow"/>
      <family val="2"/>
    </font>
    <font>
      <b/>
      <sz val="12"/>
      <color theme="1"/>
      <name val="Arial Narrow"/>
      <family val="2"/>
    </font>
    <font>
      <sz val="12"/>
      <color theme="1"/>
      <name val="Arial Narrow"/>
      <family val="2"/>
    </font>
    <font>
      <b/>
      <sz val="12"/>
      <name val="Arial Narrow"/>
      <family val="2"/>
    </font>
    <font>
      <b/>
      <sz val="12"/>
      <color theme="1" tint="0.34998626667073579"/>
      <name val="Arial Narrow"/>
      <family val="2"/>
    </font>
    <font>
      <sz val="12"/>
      <color theme="1" tint="0.34998626667073579"/>
      <name val="Arial Narrow"/>
      <family val="2"/>
    </font>
    <font>
      <sz val="12"/>
      <color theme="4"/>
      <name val="Arial Narrow"/>
      <family val="2"/>
    </font>
    <font>
      <i/>
      <sz val="12"/>
      <color theme="4"/>
      <name val="Arial Narrow"/>
      <family val="2"/>
    </font>
    <font>
      <b/>
      <sz val="14"/>
      <color rgb="FFFFC000"/>
      <name val="Arial Narrow"/>
      <family val="2"/>
    </font>
    <font>
      <i/>
      <sz val="12"/>
      <name val="Calibri"/>
      <family val="2"/>
    </font>
    <font>
      <b/>
      <sz val="11"/>
      <color theme="0"/>
      <name val="Arial Narrow"/>
      <family val="2"/>
    </font>
    <font>
      <sz val="11"/>
      <color theme="1"/>
      <name val="Arial"/>
      <family val="2"/>
    </font>
    <font>
      <b/>
      <sz val="11"/>
      <color theme="1" tint="0.34998626667073579"/>
      <name val="Arial Narrow"/>
      <family val="2"/>
    </font>
    <font>
      <sz val="11"/>
      <color theme="1" tint="0.34998626667073579"/>
      <name val="Arial Narrow"/>
      <family val="2"/>
    </font>
    <font>
      <b/>
      <sz val="10"/>
      <color theme="1"/>
      <name val="Times New Roman"/>
      <family val="1"/>
    </font>
    <font>
      <b/>
      <sz val="12"/>
      <color theme="1"/>
      <name val="Times New Roman"/>
      <family val="1"/>
    </font>
    <font>
      <sz val="10"/>
      <color theme="1"/>
      <name val="Times New Roman"/>
      <family val="1"/>
    </font>
    <font>
      <b/>
      <u/>
      <sz val="10"/>
      <color theme="1"/>
      <name val="Times New Roman"/>
      <family val="1"/>
    </font>
    <font>
      <u/>
      <sz val="10"/>
      <color theme="1"/>
      <name val="Times New Roman"/>
      <family val="1"/>
    </font>
    <font>
      <b/>
      <sz val="11"/>
      <color theme="0"/>
      <name val="Times New Roman"/>
      <family val="1"/>
    </font>
    <font>
      <sz val="10"/>
      <color rgb="FF000000"/>
      <name val="Times New Roman"/>
      <family val="1"/>
    </font>
    <font>
      <b/>
      <sz val="12"/>
      <color rgb="FF000000"/>
      <name val="Times New Roman"/>
      <family val="1"/>
    </font>
    <font>
      <i/>
      <sz val="12"/>
      <color theme="1"/>
      <name val="Calibri"/>
      <family val="2"/>
      <scheme val="minor"/>
    </font>
    <font>
      <vertAlign val="superscript"/>
      <sz val="12"/>
      <color rgb="FF000000"/>
      <name val="Calibri"/>
      <family val="2"/>
      <scheme val="minor"/>
    </font>
    <font>
      <vertAlign val="superscript"/>
      <sz val="12"/>
      <color theme="1"/>
      <name val="Calibri"/>
      <family val="2"/>
      <scheme val="minor"/>
    </font>
    <font>
      <u/>
      <sz val="12"/>
      <color theme="1"/>
      <name val="Calibri"/>
      <family val="2"/>
      <scheme val="minor"/>
    </font>
    <font>
      <u/>
      <sz val="12"/>
      <color theme="10"/>
      <name val="Calibri"/>
      <family val="2"/>
      <scheme val="minor"/>
    </font>
    <font>
      <b/>
      <i/>
      <sz val="9"/>
      <color rgb="FF000000"/>
      <name val="Calibri"/>
      <family val="2"/>
      <scheme val="minor"/>
    </font>
    <font>
      <b/>
      <i/>
      <sz val="8"/>
      <color rgb="FF000000"/>
      <name val="Calibri"/>
      <family val="2"/>
      <scheme val="minor"/>
    </font>
    <font>
      <b/>
      <i/>
      <sz val="12"/>
      <color rgb="FF000000"/>
      <name val="Calibri"/>
      <family val="2"/>
      <scheme val="minor"/>
    </font>
    <font>
      <b/>
      <vertAlign val="superscript"/>
      <sz val="12"/>
      <color theme="1"/>
      <name val="Calibri"/>
      <family val="2"/>
      <scheme val="minor"/>
    </font>
    <font>
      <b/>
      <u/>
      <sz val="12"/>
      <color rgb="FFFF0000"/>
      <name val="Calibri"/>
      <family val="2"/>
      <scheme val="minor"/>
    </font>
    <font>
      <b/>
      <sz val="12"/>
      <color rgb="FF0000FF"/>
      <name val="Calibri"/>
      <family val="2"/>
      <scheme val="minor"/>
    </font>
    <font>
      <u/>
      <sz val="11"/>
      <color theme="0"/>
      <name val="Calibri"/>
      <family val="2"/>
      <scheme val="minor"/>
    </font>
    <font>
      <sz val="12"/>
      <color rgb="FF000000"/>
      <name val="Arial"/>
      <family val="2"/>
    </font>
    <font>
      <sz val="12"/>
      <color theme="1"/>
      <name val="Arial"/>
      <family val="2"/>
    </font>
    <font>
      <sz val="11"/>
      <color theme="1"/>
      <name val="Arial Narrow"/>
      <family val="2"/>
    </font>
    <font>
      <sz val="12"/>
      <color theme="1"/>
      <name val="Calibri"/>
      <family val="2"/>
      <scheme val="minor"/>
    </font>
  </fonts>
  <fills count="38">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solid">
        <fgColor theme="0" tint="-0.49998474074526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rgb="FF92CDDC"/>
        <bgColor indexed="64"/>
      </patternFill>
    </fill>
    <fill>
      <patternFill patternType="solid">
        <fgColor theme="0" tint="-0.14999847407452621"/>
        <bgColor indexed="64"/>
      </patternFill>
    </fill>
    <fill>
      <patternFill patternType="solid">
        <fgColor rgb="FF01ADAB"/>
        <bgColor rgb="FF01ADAB"/>
      </patternFill>
    </fill>
    <fill>
      <patternFill patternType="solid">
        <fgColor rgb="FFFFFFFF"/>
        <bgColor rgb="FFFFFFFF"/>
      </patternFill>
    </fill>
    <fill>
      <patternFill patternType="solid">
        <fgColor rgb="FF000000"/>
        <bgColor rgb="FF000000"/>
      </patternFill>
    </fill>
    <fill>
      <patternFill patternType="solid">
        <fgColor theme="0"/>
        <bgColor rgb="FF000000"/>
      </patternFill>
    </fill>
    <fill>
      <patternFill patternType="solid">
        <fgColor rgb="FF01ADAB"/>
        <bgColor indexed="64"/>
      </patternFill>
    </fill>
    <fill>
      <patternFill patternType="solid">
        <fgColor theme="1"/>
        <bgColor indexed="64"/>
      </patternFill>
    </fill>
    <fill>
      <patternFill patternType="solid">
        <fgColor theme="1"/>
        <bgColor rgb="FFFCE4D6"/>
      </patternFill>
    </fill>
    <fill>
      <patternFill patternType="solid">
        <fgColor theme="1"/>
        <bgColor rgb="FF000000"/>
      </patternFill>
    </fill>
    <fill>
      <patternFill patternType="solid">
        <fgColor theme="7"/>
        <bgColor indexed="64"/>
      </patternFill>
    </fill>
    <fill>
      <patternFill patternType="solid">
        <fgColor rgb="FFDFECEB"/>
        <bgColor indexed="64"/>
      </patternFill>
    </fill>
    <fill>
      <patternFill patternType="solid">
        <fgColor theme="4" tint="0.79998168889431442"/>
        <bgColor indexed="64"/>
      </patternFill>
    </fill>
    <fill>
      <patternFill patternType="solid">
        <fgColor theme="4" tint="0.79998168889431442"/>
        <bgColor rgb="FFFCE4D6"/>
      </patternFill>
    </fill>
    <fill>
      <patternFill patternType="solid">
        <fgColor rgb="FFDFECEB"/>
        <bgColor rgb="FF01ADAB"/>
      </patternFill>
    </fill>
    <fill>
      <patternFill patternType="solid">
        <fgColor theme="7"/>
        <bgColor rgb="FF01ADAB"/>
      </patternFill>
    </fill>
    <fill>
      <patternFill patternType="solid">
        <fgColor rgb="FF01ADAB"/>
        <bgColor theme="7"/>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bgColor indexed="64"/>
      </patternFill>
    </fill>
    <fill>
      <patternFill patternType="solid">
        <fgColor rgb="FFFFFF00"/>
        <bgColor indexed="64"/>
      </patternFill>
    </fill>
    <fill>
      <patternFill patternType="solid">
        <fgColor theme="5"/>
        <bgColor indexed="64"/>
      </patternFill>
    </fill>
    <fill>
      <patternFill patternType="lightGray">
        <bgColor rgb="FFBFBFBF"/>
      </patternFill>
    </fill>
    <fill>
      <patternFill patternType="solid">
        <fgColor theme="5" tint="0.39997558519241921"/>
        <bgColor indexed="64"/>
      </patternFill>
    </fill>
    <fill>
      <patternFill patternType="solid">
        <fgColor rgb="FFBDD7EE"/>
        <bgColor rgb="FF000000"/>
      </patternFill>
    </fill>
    <fill>
      <patternFill patternType="solid">
        <fgColor theme="4"/>
        <bgColor indexed="64"/>
      </patternFill>
    </fill>
    <fill>
      <patternFill patternType="solid">
        <fgColor rgb="FFDFECEB"/>
        <bgColor rgb="FF000000"/>
      </patternFill>
    </fill>
  </fills>
  <borders count="95">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thin">
        <color indexed="64"/>
      </top>
      <bottom style="thin">
        <color indexed="64"/>
      </bottom>
      <diagonal/>
    </border>
    <border>
      <left style="thin">
        <color indexed="12"/>
      </left>
      <right style="thin">
        <color indexed="12"/>
      </right>
      <top style="thin">
        <color indexed="12"/>
      </top>
      <bottom style="thin">
        <color indexed="12"/>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bottom/>
      <diagonal/>
    </border>
    <border>
      <left style="thin">
        <color auto="1"/>
      </left>
      <right/>
      <top style="thin">
        <color auto="1"/>
      </top>
      <bottom/>
      <diagonal/>
    </border>
    <border>
      <left/>
      <right/>
      <top/>
      <bottom style="thin">
        <color auto="1"/>
      </bottom>
      <diagonal/>
    </border>
    <border>
      <left style="thin">
        <color auto="1"/>
      </left>
      <right/>
      <top/>
      <bottom style="thin">
        <color auto="1"/>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double">
        <color indexed="64"/>
      </top>
      <bottom style="thin">
        <color indexed="64"/>
      </bottom>
      <diagonal/>
    </border>
    <border>
      <left/>
      <right style="medium">
        <color indexed="64"/>
      </right>
      <top style="medium">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bottom style="thin">
        <color rgb="FF000000"/>
      </bottom>
      <diagonal/>
    </border>
    <border>
      <left/>
      <right style="thin">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style="thin">
        <color rgb="FF44546A"/>
      </left>
      <right style="thin">
        <color rgb="FF44546A"/>
      </right>
      <top style="thin">
        <color rgb="FF44546A"/>
      </top>
      <bottom style="thin">
        <color rgb="FF44546A"/>
      </bottom>
      <diagonal/>
    </border>
    <border>
      <left style="thin">
        <color rgb="FF000000"/>
      </left>
      <right style="thin">
        <color rgb="FF000000"/>
      </right>
      <top style="thin">
        <color rgb="FF000000"/>
      </top>
      <bottom style="thin">
        <color indexed="64"/>
      </bottom>
      <diagonal/>
    </border>
    <border>
      <left/>
      <right/>
      <top style="thin">
        <color rgb="FF44546A"/>
      </top>
      <bottom style="thin">
        <color rgb="FF44546A"/>
      </bottom>
      <diagonal/>
    </border>
    <border>
      <left style="thin">
        <color rgb="FF000000"/>
      </left>
      <right style="thin">
        <color rgb="FF000000"/>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auto="1"/>
      </left>
      <right style="thin">
        <color auto="1"/>
      </right>
      <top style="thin">
        <color theme="1"/>
      </top>
      <bottom style="thin">
        <color auto="1"/>
      </bottom>
      <diagonal/>
    </border>
    <border>
      <left style="medium">
        <color indexed="64"/>
      </left>
      <right style="thin">
        <color auto="1"/>
      </right>
      <top style="medium">
        <color indexed="64"/>
      </top>
      <bottom style="thin">
        <color theme="1"/>
      </bottom>
      <diagonal/>
    </border>
    <border>
      <left style="thin">
        <color auto="1"/>
      </left>
      <right style="medium">
        <color auto="1"/>
      </right>
      <top style="thin">
        <color theme="1"/>
      </top>
      <bottom style="thin">
        <color auto="1"/>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indexed="64"/>
      </left>
      <right style="thin">
        <color auto="1"/>
      </right>
      <top style="thin">
        <color auto="1"/>
      </top>
      <bottom/>
      <diagonal/>
    </border>
    <border>
      <left style="medium">
        <color indexed="64"/>
      </left>
      <right style="medium">
        <color indexed="64"/>
      </right>
      <top style="thin">
        <color auto="1"/>
      </top>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auto="1"/>
      </left>
      <right style="thin">
        <color auto="1"/>
      </right>
      <top style="thin">
        <color theme="1"/>
      </top>
      <bottom style="thin">
        <color auto="1"/>
      </bottom>
      <diagonal/>
    </border>
    <border>
      <left style="medium">
        <color indexed="64"/>
      </left>
      <right/>
      <top/>
      <bottom style="thin">
        <color theme="1"/>
      </bottom>
      <diagonal/>
    </border>
    <border>
      <left style="medium">
        <color indexed="64"/>
      </left>
      <right/>
      <top style="thin">
        <color theme="1"/>
      </top>
      <bottom style="thin">
        <color auto="1"/>
      </bottom>
      <diagonal/>
    </border>
    <border>
      <left style="medium">
        <color indexed="64"/>
      </left>
      <right/>
      <top/>
      <bottom style="thin">
        <color indexed="64"/>
      </bottom>
      <diagonal/>
    </border>
    <border>
      <left style="medium">
        <color indexed="64"/>
      </left>
      <right/>
      <top style="thin">
        <color auto="1"/>
      </top>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indexed="64"/>
      </right>
      <top style="thin">
        <color rgb="FF000000"/>
      </top>
      <bottom style="thin">
        <color rgb="FF000000"/>
      </bottom>
      <diagonal/>
    </border>
  </borders>
  <cellStyleXfs count="214">
    <xf numFmtId="0" fontId="0" fillId="0" borderId="0"/>
    <xf numFmtId="0" fontId="4" fillId="0" borderId="0"/>
    <xf numFmtId="0" fontId="5" fillId="0" borderId="0"/>
    <xf numFmtId="44" fontId="4" fillId="0" borderId="0" applyFont="0" applyFill="0" applyBorder="0" applyAlignment="0" applyProtection="0"/>
    <xf numFmtId="0" fontId="4" fillId="0" borderId="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4" fontId="4" fillId="0" borderId="0" applyFont="0" applyFill="0" applyBorder="0" applyAlignment="0" applyProtection="0"/>
    <xf numFmtId="44" fontId="9"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38" fontId="8" fillId="3" borderId="0" applyNumberFormat="0" applyBorder="0" applyAlignment="0" applyProtection="0"/>
    <xf numFmtId="10" fontId="8" fillId="4" borderId="1" applyNumberFormat="0" applyBorder="0" applyAlignment="0" applyProtection="0"/>
    <xf numFmtId="0" fontId="10" fillId="0" borderId="0"/>
    <xf numFmtId="166" fontId="11" fillId="0" borderId="0"/>
    <xf numFmtId="0" fontId="5" fillId="0" borderId="0"/>
    <xf numFmtId="0" fontId="7" fillId="0" borderId="0"/>
    <xf numFmtId="0" fontId="7"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0" fontId="4" fillId="0" borderId="0" applyFont="0" applyFill="0" applyBorder="0" applyAlignment="0" applyProtection="0"/>
    <xf numFmtId="9" fontId="4" fillId="0" borderId="0" applyFont="0" applyFill="0" applyBorder="0" applyAlignment="0" applyProtection="0"/>
    <xf numFmtId="4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4" fillId="0" borderId="0"/>
    <xf numFmtId="0" fontId="14" fillId="0" borderId="0" applyNumberFormat="0" applyFill="0" applyBorder="0" applyAlignment="0" applyProtection="0"/>
    <xf numFmtId="0" fontId="14" fillId="0" borderId="0" applyNumberFormat="0" applyFill="0" applyBorder="0" applyAlignment="0" applyProtection="0"/>
    <xf numFmtId="41" fontId="4" fillId="0" borderId="0"/>
    <xf numFmtId="41" fontId="4" fillId="0" borderId="0"/>
    <xf numFmtId="3" fontId="4" fillId="0" borderId="0"/>
    <xf numFmtId="3" fontId="4" fillId="0" borderId="0"/>
    <xf numFmtId="0" fontId="4" fillId="0" borderId="0"/>
    <xf numFmtId="169" fontId="4" fillId="0" borderId="0"/>
    <xf numFmtId="169" fontId="4" fillId="0" borderId="0"/>
    <xf numFmtId="43" fontId="4" fillId="0" borderId="0" applyFont="0" applyFill="0" applyBorder="0" applyAlignment="0" applyProtection="0"/>
    <xf numFmtId="3" fontId="4" fillId="0" borderId="0" applyFont="0" applyFill="0" applyBorder="0" applyAlignment="0" applyProtection="0"/>
    <xf numFmtId="44" fontId="4" fillId="0" borderId="0" applyFont="0" applyFill="0" applyBorder="0" applyAlignment="0" applyProtection="0"/>
    <xf numFmtId="10" fontId="4" fillId="5" borderId="5" applyNumberFormat="0" applyFont="0" applyFill="0" applyBorder="0" applyAlignment="0">
      <protection locked="0"/>
    </xf>
    <xf numFmtId="44" fontId="15"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5" fontId="4" fillId="0" borderId="0" applyFont="0" applyFill="0" applyBorder="0" applyAlignment="0" applyProtection="0"/>
    <xf numFmtId="0" fontId="4" fillId="0" borderId="0" applyFont="0" applyFill="0" applyBorder="0" applyAlignment="0" applyProtection="0"/>
    <xf numFmtId="2" fontId="4" fillId="0" borderId="0" applyFont="0" applyFill="0" applyBorder="0" applyAlignment="0" applyProtection="0"/>
    <xf numFmtId="10" fontId="4" fillId="5" borderId="5" applyNumberFormat="0" applyFont="0" applyFill="0" applyBorder="0" applyAlignment="0">
      <protection locked="0"/>
    </xf>
    <xf numFmtId="0" fontId="17" fillId="0" borderId="0">
      <alignment horizontal="center"/>
    </xf>
    <xf numFmtId="0" fontId="4" fillId="5" borderId="0" applyNumberFormat="0" applyFont="0" applyBorder="0" applyAlignment="0" applyProtection="0"/>
    <xf numFmtId="0" fontId="18" fillId="0" borderId="0" applyNumberFormat="0" applyFill="0" applyBorder="0" applyAlignment="0" applyProtection="0">
      <alignment vertical="top"/>
      <protection locked="0"/>
    </xf>
    <xf numFmtId="10" fontId="4" fillId="5" borderId="5" applyNumberFormat="0" applyFont="0" applyFill="0" applyBorder="0" applyAlignment="0">
      <protection locked="0"/>
    </xf>
    <xf numFmtId="10" fontId="8" fillId="4" borderId="1" applyNumberFormat="0" applyBorder="0" applyAlignment="0" applyProtection="0"/>
    <xf numFmtId="0" fontId="19" fillId="0" borderId="0" applyNumberFormat="0" applyFont="0" applyFill="0" applyBorder="0" applyAlignment="0"/>
    <xf numFmtId="37" fontId="20" fillId="0" borderId="0"/>
    <xf numFmtId="0" fontId="21" fillId="0" borderId="0"/>
    <xf numFmtId="0" fontId="21" fillId="0" borderId="0"/>
    <xf numFmtId="0" fontId="21" fillId="0" borderId="0"/>
    <xf numFmtId="0" fontId="21" fillId="0" borderId="0"/>
    <xf numFmtId="0" fontId="10" fillId="0" borderId="0"/>
    <xf numFmtId="169" fontId="4" fillId="0" borderId="0"/>
    <xf numFmtId="0" fontId="4" fillId="0" borderId="0"/>
    <xf numFmtId="0" fontId="4" fillId="0" borderId="0">
      <alignment vertical="top"/>
    </xf>
    <xf numFmtId="0" fontId="15" fillId="0" borderId="0"/>
    <xf numFmtId="0" fontId="7" fillId="0" borderId="0"/>
    <xf numFmtId="0" fontId="22" fillId="0" borderId="0"/>
    <xf numFmtId="0" fontId="4" fillId="0" borderId="0"/>
    <xf numFmtId="167" fontId="23" fillId="0" borderId="0"/>
    <xf numFmtId="0" fontId="24" fillId="0" borderId="0"/>
    <xf numFmtId="0" fontId="7" fillId="0" borderId="0"/>
    <xf numFmtId="0" fontId="7" fillId="0" borderId="0"/>
    <xf numFmtId="0" fontId="9" fillId="0" borderId="0">
      <alignment vertical="top"/>
    </xf>
    <xf numFmtId="0" fontId="7" fillId="0" borderId="0"/>
    <xf numFmtId="167" fontId="23" fillId="0" borderId="0"/>
    <xf numFmtId="0" fontId="7" fillId="0" borderId="0"/>
    <xf numFmtId="0" fontId="9" fillId="0" borderId="0">
      <alignment vertical="top"/>
    </xf>
    <xf numFmtId="0" fontId="4" fillId="0" borderId="0"/>
    <xf numFmtId="0" fontId="25" fillId="0" borderId="0"/>
    <xf numFmtId="0" fontId="7" fillId="0" borderId="0"/>
    <xf numFmtId="0" fontId="4" fillId="0" borderId="0"/>
    <xf numFmtId="169" fontId="15" fillId="0" borderId="0"/>
    <xf numFmtId="169" fontId="15" fillId="0" borderId="0"/>
    <xf numFmtId="169" fontId="7" fillId="0" borderId="0"/>
    <xf numFmtId="169" fontId="10" fillId="0" borderId="0">
      <alignment vertical="top"/>
    </xf>
    <xf numFmtId="169" fontId="10" fillId="0" borderId="0"/>
    <xf numFmtId="0" fontId="4" fillId="0" borderId="0"/>
    <xf numFmtId="0" fontId="26" fillId="5" borderId="1" applyNumberFormat="0" applyBorder="0">
      <alignment horizontal="center" vertical="center"/>
    </xf>
    <xf numFmtId="9" fontId="22"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0" fontId="4" fillId="0" borderId="0"/>
    <xf numFmtId="169" fontId="4" fillId="0" borderId="0"/>
    <xf numFmtId="0" fontId="10" fillId="0" borderId="0" applyNumberFormat="0" applyFont="0" applyFill="0" applyBorder="0" applyAlignment="0" applyProtection="0">
      <alignment horizontal="left"/>
    </xf>
    <xf numFmtId="15" fontId="10" fillId="0" borderId="0" applyFont="0" applyFill="0" applyBorder="0" applyAlignment="0" applyProtection="0"/>
    <xf numFmtId="4" fontId="10" fillId="0" borderId="0" applyFont="0" applyFill="0" applyBorder="0" applyAlignment="0" applyProtection="0"/>
    <xf numFmtId="0" fontId="27" fillId="0" borderId="2">
      <alignment horizontal="center"/>
    </xf>
    <xf numFmtId="3" fontId="10" fillId="0" borderId="0" applyFont="0" applyFill="0" applyBorder="0" applyAlignment="0" applyProtection="0"/>
    <xf numFmtId="0" fontId="10" fillId="6" borderId="0" applyNumberFormat="0" applyFont="0" applyBorder="0" applyAlignment="0" applyProtection="0"/>
    <xf numFmtId="0" fontId="4" fillId="0" borderId="0"/>
    <xf numFmtId="10" fontId="4" fillId="5" borderId="3" applyNumberFormat="0" applyFont="0" applyFill="0" applyBorder="0" applyAlignment="0">
      <protection locked="0"/>
    </xf>
    <xf numFmtId="5" fontId="28" fillId="5" borderId="0" applyNumberFormat="0" applyFont="0" applyFill="0" applyBorder="0" applyAlignment="0">
      <alignment horizontal="center"/>
      <protection locked="0"/>
    </xf>
    <xf numFmtId="0" fontId="19" fillId="5" borderId="0" applyNumberFormat="0" applyFont="0" applyBorder="0" applyAlignment="0">
      <alignment horizontal="center"/>
      <protection locked="0"/>
    </xf>
    <xf numFmtId="10" fontId="8" fillId="4" borderId="4" applyNumberFormat="0" applyBorder="0" applyAlignment="0" applyProtection="0"/>
    <xf numFmtId="10" fontId="8" fillId="4" borderId="4" applyNumberFormat="0" applyBorder="0" applyAlignment="0" applyProtection="0"/>
    <xf numFmtId="0" fontId="26" fillId="5" borderId="4" applyNumberFormat="0" applyBorder="0">
      <alignment horizontal="center" vertical="center"/>
    </xf>
    <xf numFmtId="0" fontId="3" fillId="0" borderId="0"/>
    <xf numFmtId="43" fontId="3" fillId="0" borderId="0" applyFont="0" applyFill="0" applyBorder="0" applyAlignment="0" applyProtection="0"/>
    <xf numFmtId="0" fontId="3" fillId="0" borderId="0"/>
    <xf numFmtId="0" fontId="3" fillId="0" borderId="0"/>
    <xf numFmtId="10" fontId="4" fillId="5" borderId="3" applyNumberFormat="0" applyFont="0" applyFill="0" applyBorder="0" applyAlignment="0">
      <protection locked="0"/>
    </xf>
    <xf numFmtId="10" fontId="4" fillId="5" borderId="3" applyNumberFormat="0" applyFont="0" applyFill="0" applyBorder="0" applyAlignment="0">
      <protection locked="0"/>
    </xf>
    <xf numFmtId="10" fontId="4" fillId="5" borderId="3" applyNumberFormat="0" applyFont="0" applyFill="0" applyBorder="0" applyAlignment="0">
      <protection locked="0"/>
    </xf>
    <xf numFmtId="10" fontId="4" fillId="5" borderId="3" applyNumberFormat="0" applyFont="0" applyFill="0" applyBorder="0" applyAlignment="0">
      <protection locked="0"/>
    </xf>
    <xf numFmtId="10" fontId="4" fillId="5" borderId="5" applyNumberFormat="0" applyFont="0" applyFill="0" applyBorder="0" applyAlignment="0">
      <protection locked="0"/>
    </xf>
    <xf numFmtId="10" fontId="4" fillId="5" borderId="5" applyNumberFormat="0" applyFont="0" applyFill="0" applyBorder="0" applyAlignment="0">
      <protection locked="0"/>
    </xf>
    <xf numFmtId="0" fontId="4" fillId="0" borderId="0"/>
    <xf numFmtId="0" fontId="2"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13" fillId="0" borderId="0"/>
    <xf numFmtId="9" fontId="7" fillId="0" borderId="0" applyFont="0" applyFill="0" applyBorder="0" applyAlignment="0" applyProtection="0"/>
    <xf numFmtId="43" fontId="7" fillId="0" borderId="0" applyFont="0" applyFill="0" applyBorder="0" applyAlignment="0" applyProtection="0"/>
    <xf numFmtId="0" fontId="82" fillId="0" borderId="0"/>
    <xf numFmtId="0" fontId="93" fillId="0" borderId="0" applyNumberFormat="0" applyFill="0" applyBorder="0" applyAlignment="0" applyProtection="0"/>
    <xf numFmtId="43" fontId="7" fillId="0" borderId="0" applyFont="0" applyFill="0" applyBorder="0" applyAlignment="0" applyProtection="0"/>
    <xf numFmtId="0" fontId="7" fillId="0" borderId="0"/>
    <xf numFmtId="44" fontId="4" fillId="0" borderId="0" applyFont="0" applyFill="0" applyBorder="0" applyAlignment="0" applyProtection="0"/>
  </cellStyleXfs>
  <cellXfs count="1176">
    <xf numFmtId="0" fontId="0" fillId="0" borderId="0" xfId="0"/>
    <xf numFmtId="0" fontId="29" fillId="0" borderId="4" xfId="0" applyFont="1" applyBorder="1" applyAlignment="1">
      <alignment wrapText="1"/>
    </xf>
    <xf numFmtId="0" fontId="29" fillId="0" borderId="4" xfId="0" applyFont="1" applyBorder="1"/>
    <xf numFmtId="0" fontId="29" fillId="0" borderId="0" xfId="0" applyFont="1"/>
    <xf numFmtId="0" fontId="29" fillId="0" borderId="4" xfId="0" applyFont="1" applyBorder="1" applyAlignment="1">
      <alignment vertical="center"/>
    </xf>
    <xf numFmtId="0" fontId="13" fillId="0" borderId="0" xfId="0" applyFont="1"/>
    <xf numFmtId="0" fontId="38" fillId="0" borderId="0" xfId="0" applyFont="1" applyAlignment="1">
      <alignment wrapText="1"/>
    </xf>
    <xf numFmtId="0" fontId="13" fillId="0" borderId="0" xfId="0" applyFont="1" applyAlignment="1">
      <alignment wrapText="1"/>
    </xf>
    <xf numFmtId="0" fontId="35" fillId="0" borderId="0" xfId="0" applyFont="1"/>
    <xf numFmtId="0" fontId="35" fillId="0" borderId="0" xfId="0" applyFont="1" applyAlignment="1">
      <alignment horizontal="left" wrapText="1"/>
    </xf>
    <xf numFmtId="0" fontId="40" fillId="0" borderId="0" xfId="0" applyFont="1"/>
    <xf numFmtId="0" fontId="29" fillId="0" borderId="0" xfId="0" applyFont="1" applyAlignment="1">
      <alignment vertical="top"/>
    </xf>
    <xf numFmtId="0" fontId="41" fillId="0" borderId="0" xfId="0" applyFont="1" applyAlignment="1" applyProtection="1">
      <alignment vertical="center" wrapText="1"/>
      <protection locked="0"/>
    </xf>
    <xf numFmtId="0" fontId="29" fillId="0" borderId="0" xfId="0" applyFont="1" applyAlignment="1">
      <alignment vertical="center"/>
    </xf>
    <xf numFmtId="0" fontId="37" fillId="0" borderId="16" xfId="0" applyFont="1" applyBorder="1" applyAlignment="1">
      <alignment wrapText="1"/>
    </xf>
    <xf numFmtId="0" fontId="37" fillId="0" borderId="0" xfId="0" applyFont="1" applyAlignment="1">
      <alignment wrapText="1"/>
    </xf>
    <xf numFmtId="0" fontId="37" fillId="0" borderId="17" xfId="0" applyFont="1" applyBorder="1" applyAlignment="1">
      <alignment wrapText="1"/>
    </xf>
    <xf numFmtId="2" fontId="35" fillId="8" borderId="2" xfId="0" applyNumberFormat="1" applyFont="1" applyFill="1" applyBorder="1" applyAlignment="1">
      <alignment horizontal="left" vertical="center" wrapText="1"/>
    </xf>
    <xf numFmtId="0" fontId="46" fillId="8" borderId="2" xfId="0" applyFont="1" applyFill="1" applyBorder="1"/>
    <xf numFmtId="0" fontId="48" fillId="0" borderId="0" xfId="0" applyFont="1"/>
    <xf numFmtId="2" fontId="0" fillId="0" borderId="0" xfId="0" applyNumberFormat="1" applyAlignment="1">
      <alignment horizontal="left" vertical="top" wrapText="1"/>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wrapText="1"/>
    </xf>
    <xf numFmtId="2" fontId="35" fillId="8" borderId="4" xfId="0" applyNumberFormat="1" applyFont="1" applyFill="1" applyBorder="1" applyAlignment="1">
      <alignment horizontal="left" vertical="top" wrapText="1"/>
    </xf>
    <xf numFmtId="0" fontId="35" fillId="8" borderId="4" xfId="0" applyFont="1" applyFill="1" applyBorder="1" applyAlignment="1">
      <alignment horizontal="left" vertical="top" wrapText="1"/>
    </xf>
    <xf numFmtId="0" fontId="13" fillId="0" borderId="0" xfId="0" applyFont="1" applyAlignment="1">
      <alignment horizontal="left" vertical="top" wrapText="1"/>
    </xf>
    <xf numFmtId="2" fontId="49" fillId="0" borderId="4" xfId="0" applyNumberFormat="1" applyFont="1" applyBorder="1" applyAlignment="1">
      <alignment horizontal="left" vertical="top" wrapText="1"/>
    </xf>
    <xf numFmtId="0" fontId="43" fillId="10" borderId="4" xfId="0" applyFont="1" applyFill="1" applyBorder="1" applyAlignment="1">
      <alignment vertical="top" wrapText="1"/>
    </xf>
    <xf numFmtId="0" fontId="49" fillId="0" borderId="4" xfId="0" applyFont="1" applyBorder="1" applyAlignment="1">
      <alignment horizontal="left" vertical="top" wrapText="1"/>
    </xf>
    <xf numFmtId="0" fontId="49" fillId="0" borderId="4" xfId="0" applyFont="1" applyBorder="1" applyAlignment="1">
      <alignment vertical="top" wrapText="1"/>
    </xf>
    <xf numFmtId="0" fontId="49" fillId="0" borderId="4" xfId="0" applyFont="1" applyBorder="1" applyAlignment="1">
      <alignment wrapText="1"/>
    </xf>
    <xf numFmtId="0" fontId="49" fillId="0" borderId="0" xfId="0" applyFont="1" applyAlignment="1">
      <alignment wrapText="1"/>
    </xf>
    <xf numFmtId="0" fontId="0" fillId="0" borderId="4" xfId="0" applyBorder="1" applyAlignment="1">
      <alignment horizontal="left" vertical="top" wrapText="1"/>
    </xf>
    <xf numFmtId="0" fontId="49" fillId="0" borderId="7" xfId="0" applyFont="1" applyBorder="1" applyAlignment="1">
      <alignment vertical="top" wrapText="1"/>
    </xf>
    <xf numFmtId="0" fontId="49" fillId="0" borderId="7" xfId="0" applyFont="1" applyBorder="1" applyAlignment="1">
      <alignment horizontal="left" vertical="top" wrapText="1"/>
    </xf>
    <xf numFmtId="0" fontId="49" fillId="0" borderId="6" xfId="0" applyFont="1" applyBorder="1" applyAlignment="1">
      <alignment horizontal="left" vertical="top" wrapText="1"/>
    </xf>
    <xf numFmtId="0" fontId="0" fillId="0" borderId="6" xfId="0" applyBorder="1" applyAlignment="1">
      <alignment horizontal="left" vertical="top" wrapText="1"/>
    </xf>
    <xf numFmtId="0" fontId="50" fillId="0" borderId="4" xfId="0" applyFont="1" applyBorder="1" applyAlignment="1">
      <alignment vertical="top" wrapText="1"/>
    </xf>
    <xf numFmtId="0" fontId="0" fillId="0" borderId="4" xfId="0" applyBorder="1" applyAlignment="1">
      <alignment vertical="top" wrapText="1"/>
    </xf>
    <xf numFmtId="0" fontId="0" fillId="0" borderId="4" xfId="0" applyBorder="1" applyAlignment="1">
      <alignment wrapText="1"/>
    </xf>
    <xf numFmtId="0" fontId="50" fillId="0" borderId="4" xfId="0" applyFont="1" applyBorder="1" applyAlignment="1">
      <alignment vertical="center" wrapText="1"/>
    </xf>
    <xf numFmtId="0" fontId="43" fillId="0" borderId="4" xfId="0" applyFont="1" applyBorder="1" applyAlignment="1">
      <alignment vertical="top" wrapText="1"/>
    </xf>
    <xf numFmtId="0" fontId="50" fillId="0" borderId="4" xfId="0" applyFont="1" applyBorder="1" applyAlignment="1">
      <alignment horizontal="left" vertical="top" wrapText="1"/>
    </xf>
    <xf numFmtId="0" fontId="44" fillId="0" borderId="4" xfId="0" applyFont="1" applyBorder="1" applyAlignment="1">
      <alignment vertical="top" wrapText="1"/>
    </xf>
    <xf numFmtId="0" fontId="0" fillId="0" borderId="4" xfId="0" applyBorder="1" applyAlignment="1">
      <alignment horizontal="left" wrapText="1"/>
    </xf>
    <xf numFmtId="0" fontId="49" fillId="0" borderId="10" xfId="0" applyFont="1" applyBorder="1" applyAlignment="1">
      <alignment vertical="top" wrapText="1"/>
    </xf>
    <xf numFmtId="0" fontId="45" fillId="7" borderId="4" xfId="0" applyFont="1" applyFill="1" applyBorder="1" applyAlignment="1">
      <alignment horizontal="center" vertical="top" wrapText="1"/>
    </xf>
    <xf numFmtId="0" fontId="45" fillId="7" borderId="4" xfId="0" applyFont="1" applyFill="1" applyBorder="1" applyAlignment="1">
      <alignment horizontal="left" vertical="top" wrapText="1"/>
    </xf>
    <xf numFmtId="0" fontId="0" fillId="0" borderId="4" xfId="0" applyBorder="1" applyAlignment="1">
      <alignment horizontal="center" vertical="center" wrapText="1"/>
    </xf>
    <xf numFmtId="0" fontId="0" fillId="0" borderId="13" xfId="0" applyBorder="1"/>
    <xf numFmtId="0" fontId="0" fillId="0" borderId="9" xfId="0" applyBorder="1"/>
    <xf numFmtId="0" fontId="0" fillId="0" borderId="46" xfId="0" applyBorder="1"/>
    <xf numFmtId="0" fontId="0" fillId="0" borderId="16" xfId="0" applyBorder="1"/>
    <xf numFmtId="0" fontId="0" fillId="0" borderId="17" xfId="0" applyBorder="1"/>
    <xf numFmtId="0" fontId="0" fillId="0" borderId="0" xfId="0" applyAlignment="1">
      <alignment horizontal="left" vertical="center"/>
    </xf>
    <xf numFmtId="0" fontId="53" fillId="0" borderId="0" xfId="0" applyFont="1"/>
    <xf numFmtId="0" fontId="53" fillId="0" borderId="17" xfId="0" applyFont="1" applyBorder="1"/>
    <xf numFmtId="0" fontId="56" fillId="0" borderId="0" xfId="0" applyFont="1" applyAlignment="1">
      <alignment vertical="center"/>
    </xf>
    <xf numFmtId="49" fontId="36" fillId="0" borderId="0" xfId="0" applyNumberFormat="1" applyFont="1" applyAlignment="1">
      <alignment horizontal="left" vertical="center"/>
    </xf>
    <xf numFmtId="49" fontId="36" fillId="0" borderId="17" xfId="0" applyNumberFormat="1" applyFont="1" applyBorder="1" applyAlignment="1">
      <alignment horizontal="left" vertical="center"/>
    </xf>
    <xf numFmtId="0" fontId="42" fillId="0" borderId="0" xfId="0" applyFont="1"/>
    <xf numFmtId="0" fontId="36" fillId="0" borderId="0" xfId="0" applyFont="1" applyAlignment="1">
      <alignment horizontal="left" vertical="center"/>
    </xf>
    <xf numFmtId="0" fontId="0" fillId="0" borderId="15" xfId="0" applyBorder="1"/>
    <xf numFmtId="0" fontId="0" fillId="0" borderId="14" xfId="0" applyBorder="1"/>
    <xf numFmtId="0" fontId="0" fillId="0" borderId="18" xfId="0" applyBorder="1"/>
    <xf numFmtId="0" fontId="0" fillId="0" borderId="15" xfId="0" applyBorder="1" applyAlignment="1">
      <alignment wrapText="1"/>
    </xf>
    <xf numFmtId="0" fontId="0" fillId="0" borderId="18" xfId="0" applyBorder="1" applyAlignment="1">
      <alignment wrapText="1"/>
    </xf>
    <xf numFmtId="0" fontId="44" fillId="0" borderId="0" xfId="0" applyFont="1" applyAlignment="1">
      <alignment vertical="center"/>
    </xf>
    <xf numFmtId="0" fontId="57" fillId="0" borderId="0" xfId="0" applyFont="1" applyAlignment="1">
      <alignment vertical="center"/>
    </xf>
    <xf numFmtId="0" fontId="0" fillId="0" borderId="6" xfId="0" applyBorder="1"/>
    <xf numFmtId="2" fontId="34" fillId="8" borderId="2" xfId="0" applyNumberFormat="1" applyFont="1" applyFill="1" applyBorder="1" applyAlignment="1">
      <alignment horizontal="left" vertical="center" wrapText="1"/>
    </xf>
    <xf numFmtId="0" fontId="47" fillId="8" borderId="2" xfId="0" applyFont="1" applyFill="1" applyBorder="1"/>
    <xf numFmtId="2" fontId="0" fillId="0" borderId="4" xfId="0" applyNumberFormat="1" applyBorder="1" applyAlignment="1">
      <alignment horizontal="left" vertical="top" wrapText="1"/>
    </xf>
    <xf numFmtId="0" fontId="45" fillId="10" borderId="4" xfId="0" applyFont="1" applyFill="1" applyBorder="1" applyAlignment="1">
      <alignment horizontal="left" vertical="top" wrapText="1"/>
    </xf>
    <xf numFmtId="0" fontId="0" fillId="0" borderId="4" xfId="0" applyBorder="1" applyAlignment="1">
      <alignment horizontal="justify" vertical="top" wrapText="1"/>
    </xf>
    <xf numFmtId="0" fontId="0" fillId="0" borderId="4" xfId="0" applyBorder="1"/>
    <xf numFmtId="0" fontId="49" fillId="0" borderId="10" xfId="0" applyFont="1" applyBorder="1" applyAlignment="1">
      <alignment horizontal="left" vertical="top" wrapText="1"/>
    </xf>
    <xf numFmtId="0" fontId="44" fillId="0" borderId="10" xfId="0" applyFont="1" applyBorder="1" applyAlignment="1">
      <alignment vertical="top" wrapText="1"/>
    </xf>
    <xf numFmtId="0" fontId="49" fillId="5" borderId="4" xfId="20" applyFont="1" applyFill="1" applyBorder="1" applyAlignment="1">
      <alignment horizontal="left" vertical="top" wrapText="1"/>
    </xf>
    <xf numFmtId="0" fontId="0" fillId="0" borderId="4" xfId="0" applyBorder="1" applyAlignment="1">
      <alignment horizontal="center"/>
    </xf>
    <xf numFmtId="0" fontId="49" fillId="0" borderId="0" xfId="0" applyFont="1" applyAlignment="1">
      <alignment vertical="top" wrapText="1"/>
    </xf>
    <xf numFmtId="0" fontId="49" fillId="0" borderId="4" xfId="20" applyFont="1" applyBorder="1" applyAlignment="1">
      <alignment horizontal="left" vertical="top" wrapText="1"/>
    </xf>
    <xf numFmtId="0" fontId="49" fillId="2" borderId="4" xfId="0" applyFont="1" applyFill="1" applyBorder="1" applyAlignment="1">
      <alignment vertical="top" wrapText="1"/>
    </xf>
    <xf numFmtId="2" fontId="45" fillId="10" borderId="4" xfId="0" applyNumberFormat="1" applyFont="1" applyFill="1" applyBorder="1" applyAlignment="1">
      <alignment horizontal="left" vertical="top" wrapText="1"/>
    </xf>
    <xf numFmtId="2" fontId="0" fillId="0" borderId="4" xfId="0" applyNumberFormat="1" applyBorder="1" applyAlignment="1">
      <alignment horizontal="left" wrapText="1"/>
    </xf>
    <xf numFmtId="0" fontId="58" fillId="5" borderId="4" xfId="20" applyFont="1" applyFill="1" applyBorder="1" applyAlignment="1">
      <alignment horizontal="left" vertical="top" wrapText="1"/>
    </xf>
    <xf numFmtId="0" fontId="59" fillId="0" borderId="4" xfId="20" applyFont="1" applyBorder="1" applyAlignment="1">
      <alignment vertical="top" wrapText="1"/>
    </xf>
    <xf numFmtId="0" fontId="0" fillId="0" borderId="4" xfId="0" applyBorder="1" applyAlignment="1">
      <alignment horizontal="left" vertical="center" wrapText="1"/>
    </xf>
    <xf numFmtId="0" fontId="60" fillId="9" borderId="2" xfId="0" applyFont="1" applyFill="1" applyBorder="1" applyAlignment="1">
      <alignment horizontal="center" vertical="center" wrapText="1"/>
    </xf>
    <xf numFmtId="2" fontId="35" fillId="9" borderId="4" xfId="0" applyNumberFormat="1" applyFont="1" applyFill="1" applyBorder="1" applyAlignment="1">
      <alignment horizontal="left" vertical="top" wrapText="1"/>
    </xf>
    <xf numFmtId="0" fontId="35" fillId="9" borderId="4" xfId="0" applyFont="1" applyFill="1" applyBorder="1" applyAlignment="1">
      <alignment horizontal="left" vertical="top" wrapText="1"/>
    </xf>
    <xf numFmtId="2" fontId="0" fillId="0" borderId="4" xfId="0" applyNumberFormat="1" applyBorder="1" applyAlignment="1">
      <alignment horizontal="left"/>
    </xf>
    <xf numFmtId="2" fontId="0" fillId="0" borderId="0" xfId="0" applyNumberFormat="1" applyAlignment="1">
      <alignment horizontal="left"/>
    </xf>
    <xf numFmtId="0" fontId="63" fillId="0" borderId="8" xfId="0" applyFont="1" applyBorder="1" applyAlignment="1">
      <alignment horizontal="center" vertical="top" wrapText="1"/>
    </xf>
    <xf numFmtId="0" fontId="34" fillId="0" borderId="4" xfId="0" applyFont="1" applyBorder="1" applyAlignment="1">
      <alignment horizontal="center"/>
    </xf>
    <xf numFmtId="0" fontId="49" fillId="0" borderId="8" xfId="0" applyFont="1" applyBorder="1" applyAlignment="1">
      <alignment vertical="top" wrapText="1"/>
    </xf>
    <xf numFmtId="6" fontId="0" fillId="0" borderId="4" xfId="0" applyNumberFormat="1" applyBorder="1" applyAlignment="1">
      <alignment horizontal="center"/>
    </xf>
    <xf numFmtId="0" fontId="0" fillId="0" borderId="8" xfId="0" applyBorder="1"/>
    <xf numFmtId="0" fontId="37" fillId="0" borderId="4" xfId="0" applyFont="1" applyBorder="1" applyAlignment="1">
      <alignment vertical="top" wrapText="1"/>
    </xf>
    <xf numFmtId="0" fontId="52" fillId="0" borderId="0" xfId="0" applyFont="1" applyAlignment="1">
      <alignment horizontal="center" vertical="center"/>
    </xf>
    <xf numFmtId="0" fontId="39" fillId="0" borderId="0" xfId="0" applyFont="1" applyAlignment="1">
      <alignment horizontal="left" vertical="center"/>
    </xf>
    <xf numFmtId="0" fontId="65" fillId="0" borderId="18" xfId="0" applyFont="1" applyBorder="1" applyAlignment="1">
      <alignment horizontal="center" vertical="center"/>
    </xf>
    <xf numFmtId="0" fontId="65" fillId="0" borderId="6" xfId="0" applyFont="1" applyBorder="1" applyAlignment="1">
      <alignment horizontal="center" vertical="center"/>
    </xf>
    <xf numFmtId="0" fontId="65" fillId="0" borderId="8" xfId="0" applyFont="1" applyBorder="1" applyAlignment="1">
      <alignment horizontal="center" vertical="center"/>
    </xf>
    <xf numFmtId="0" fontId="67" fillId="2" borderId="32" xfId="4" applyFont="1" applyFill="1" applyBorder="1"/>
    <xf numFmtId="0" fontId="37" fillId="2" borderId="32" xfId="4" applyFont="1" applyFill="1" applyBorder="1" applyAlignment="1">
      <alignment horizontal="left" indent="1"/>
    </xf>
    <xf numFmtId="0" fontId="36" fillId="2" borderId="32" xfId="4" applyFont="1" applyFill="1" applyBorder="1"/>
    <xf numFmtId="0" fontId="37" fillId="2" borderId="32" xfId="4" applyFont="1" applyFill="1" applyBorder="1" applyAlignment="1">
      <alignment horizontal="left" wrapText="1" indent="1"/>
    </xf>
    <xf numFmtId="0" fontId="37" fillId="2" borderId="32" xfId="4" applyFont="1" applyFill="1" applyBorder="1"/>
    <xf numFmtId="0" fontId="37" fillId="2" borderId="32" xfId="4" applyFont="1" applyFill="1" applyBorder="1" applyAlignment="1">
      <alignment horizontal="left"/>
    </xf>
    <xf numFmtId="0" fontId="69" fillId="0" borderId="0" xfId="1" applyFont="1"/>
    <xf numFmtId="0" fontId="70" fillId="0" borderId="0" xfId="197" applyFont="1" applyAlignment="1" applyProtection="1">
      <alignment horizontal="left" vertical="center"/>
      <protection locked="0"/>
    </xf>
    <xf numFmtId="0" fontId="71" fillId="0" borderId="0" xfId="197" applyFont="1" applyAlignment="1" applyProtection="1">
      <alignment horizontal="left" vertical="center" wrapText="1"/>
      <protection locked="0"/>
    </xf>
    <xf numFmtId="0" fontId="7" fillId="0" borderId="0" xfId="0" applyFont="1"/>
    <xf numFmtId="0" fontId="35" fillId="0" borderId="36" xfId="197" applyFont="1" applyBorder="1" applyAlignment="1">
      <alignment vertical="center"/>
    </xf>
    <xf numFmtId="6" fontId="72" fillId="0" borderId="21" xfId="197" applyNumberFormat="1" applyFont="1" applyBorder="1" applyAlignment="1">
      <alignment horizontal="center" vertical="center"/>
    </xf>
    <xf numFmtId="6" fontId="72" fillId="0" borderId="21" xfId="197" applyNumberFormat="1" applyFont="1" applyBorder="1" applyAlignment="1" applyProtection="1">
      <alignment horizontal="center" vertical="center"/>
      <protection locked="0"/>
    </xf>
    <xf numFmtId="6" fontId="72" fillId="0" borderId="21" xfId="197" applyNumberFormat="1" applyFont="1" applyBorder="1" applyAlignment="1" applyProtection="1">
      <alignment horizontal="center" vertical="center" wrapText="1"/>
      <protection locked="0"/>
    </xf>
    <xf numFmtId="0" fontId="41" fillId="0" borderId="26" xfId="1" applyFont="1" applyBorder="1"/>
    <xf numFmtId="0" fontId="41" fillId="0" borderId="26" xfId="1" applyFont="1" applyBorder="1" applyProtection="1">
      <protection locked="0"/>
    </xf>
    <xf numFmtId="0" fontId="41" fillId="0" borderId="26" xfId="1" applyFont="1" applyBorder="1" applyAlignment="1" applyProtection="1">
      <alignment wrapText="1"/>
      <protection locked="0"/>
    </xf>
    <xf numFmtId="0" fontId="41" fillId="0" borderId="37" xfId="1" applyFont="1" applyBorder="1"/>
    <xf numFmtId="5" fontId="41" fillId="0" borderId="28" xfId="198" applyNumberFormat="1" applyFont="1" applyFill="1" applyBorder="1" applyAlignment="1" applyProtection="1">
      <alignment horizontal="center"/>
    </xf>
    <xf numFmtId="5" fontId="41" fillId="0" borderId="31" xfId="198" applyNumberFormat="1" applyFont="1" applyFill="1" applyBorder="1" applyAlignment="1" applyProtection="1">
      <alignment horizontal="center"/>
      <protection locked="0"/>
    </xf>
    <xf numFmtId="5" fontId="73" fillId="0" borderId="28" xfId="198" applyNumberFormat="1" applyFont="1" applyFill="1" applyBorder="1" applyAlignment="1" applyProtection="1">
      <alignment horizontal="center" wrapText="1"/>
      <protection locked="0"/>
    </xf>
    <xf numFmtId="0" fontId="41" fillId="0" borderId="38" xfId="1" applyFont="1" applyBorder="1"/>
    <xf numFmtId="5" fontId="41" fillId="0" borderId="24" xfId="198" applyNumberFormat="1" applyFont="1" applyFill="1" applyBorder="1" applyAlignment="1" applyProtection="1">
      <alignment horizontal="center"/>
    </xf>
    <xf numFmtId="5" fontId="41" fillId="0" borderId="38" xfId="198" applyNumberFormat="1" applyFont="1" applyFill="1" applyBorder="1" applyAlignment="1" applyProtection="1">
      <alignment horizontal="center"/>
      <protection locked="0"/>
    </xf>
    <xf numFmtId="5" fontId="73" fillId="0" borderId="24" xfId="198" applyNumberFormat="1" applyFont="1" applyFill="1" applyBorder="1" applyAlignment="1" applyProtection="1">
      <alignment horizontal="center" wrapText="1"/>
      <protection locked="0"/>
    </xf>
    <xf numFmtId="0" fontId="41" fillId="0" borderId="38" xfId="1" applyFont="1" applyBorder="1" applyAlignment="1">
      <alignment horizontal="left" indent="4"/>
    </xf>
    <xf numFmtId="5" fontId="41" fillId="0" borderId="38" xfId="198" applyNumberFormat="1" applyFont="1" applyFill="1" applyBorder="1" applyAlignment="1" applyProtection="1">
      <alignment horizontal="center"/>
    </xf>
    <xf numFmtId="0" fontId="41" fillId="0" borderId="39" xfId="1" applyFont="1" applyBorder="1" applyAlignment="1">
      <alignment horizontal="left" indent="4"/>
    </xf>
    <xf numFmtId="5" fontId="41" fillId="0" borderId="39" xfId="198" applyNumberFormat="1" applyFont="1" applyFill="1" applyBorder="1" applyAlignment="1" applyProtection="1">
      <alignment horizontal="center"/>
    </xf>
    <xf numFmtId="5" fontId="41" fillId="0" borderId="39" xfId="198" applyNumberFormat="1" applyFont="1" applyFill="1" applyBorder="1" applyAlignment="1" applyProtection="1">
      <alignment horizontal="center"/>
      <protection locked="0"/>
    </xf>
    <xf numFmtId="0" fontId="35" fillId="11" borderId="19" xfId="0" applyFont="1" applyFill="1" applyBorder="1" applyAlignment="1">
      <alignment horizontal="right" vertical="center" wrapText="1"/>
    </xf>
    <xf numFmtId="5" fontId="35" fillId="11" borderId="21" xfId="117" applyNumberFormat="1" applyFont="1" applyFill="1" applyBorder="1" applyAlignment="1" applyProtection="1">
      <alignment horizontal="center" vertical="center"/>
    </xf>
    <xf numFmtId="6" fontId="74" fillId="0" borderId="21" xfId="197" applyNumberFormat="1" applyFont="1" applyBorder="1" applyAlignment="1">
      <alignment horizontal="center"/>
    </xf>
    <xf numFmtId="6" fontId="74" fillId="0" borderId="21" xfId="197" applyNumberFormat="1" applyFont="1" applyBorder="1" applyAlignment="1" applyProtection="1">
      <alignment horizontal="center"/>
      <protection locked="0"/>
    </xf>
    <xf numFmtId="6" fontId="74" fillId="0" borderId="21" xfId="197" applyNumberFormat="1" applyFont="1" applyBorder="1" applyAlignment="1" applyProtection="1">
      <alignment horizontal="center" wrapText="1"/>
      <protection locked="0"/>
    </xf>
    <xf numFmtId="5" fontId="41" fillId="0" borderId="37" xfId="198" applyNumberFormat="1" applyFont="1" applyFill="1" applyBorder="1" applyAlignment="1" applyProtection="1">
      <alignment horizontal="center"/>
    </xf>
    <xf numFmtId="5" fontId="41" fillId="0" borderId="37" xfId="198" applyNumberFormat="1" applyFont="1" applyFill="1" applyBorder="1" applyAlignment="1" applyProtection="1">
      <alignment horizontal="center"/>
      <protection locked="0"/>
    </xf>
    <xf numFmtId="0" fontId="41" fillId="0" borderId="40" xfId="1" applyFont="1" applyBorder="1" applyAlignment="1">
      <alignment horizontal="left" indent="4"/>
    </xf>
    <xf numFmtId="5" fontId="41" fillId="0" borderId="40" xfId="198" applyNumberFormat="1" applyFont="1" applyFill="1" applyBorder="1" applyAlignment="1" applyProtection="1">
      <alignment horizontal="center"/>
      <protection locked="0"/>
    </xf>
    <xf numFmtId="164" fontId="74" fillId="0" borderId="41" xfId="1" applyNumberFormat="1" applyFont="1" applyBorder="1"/>
    <xf numFmtId="164" fontId="74" fillId="0" borderId="21" xfId="1" applyNumberFormat="1" applyFont="1" applyBorder="1" applyProtection="1">
      <protection locked="0"/>
    </xf>
    <xf numFmtId="164" fontId="74" fillId="0" borderId="21" xfId="1" applyNumberFormat="1" applyFont="1" applyBorder="1" applyAlignment="1" applyProtection="1">
      <alignment wrapText="1"/>
      <protection locked="0"/>
    </xf>
    <xf numFmtId="0" fontId="41" fillId="0" borderId="30" xfId="4" applyFont="1" applyBorder="1"/>
    <xf numFmtId="165" fontId="41" fillId="0" borderId="42" xfId="1" applyNumberFormat="1" applyFont="1" applyBorder="1" applyAlignment="1">
      <alignment horizontal="center"/>
    </xf>
    <xf numFmtId="170" fontId="41" fillId="0" borderId="31" xfId="1" applyNumberFormat="1" applyFont="1" applyBorder="1" applyAlignment="1" applyProtection="1">
      <alignment horizontal="center"/>
      <protection locked="0"/>
    </xf>
    <xf numFmtId="170" fontId="41" fillId="0" borderId="28" xfId="1" applyNumberFormat="1" applyFont="1" applyBorder="1" applyAlignment="1" applyProtection="1">
      <alignment horizontal="center"/>
      <protection locked="0"/>
    </xf>
    <xf numFmtId="0" fontId="41" fillId="0" borderId="9" xfId="4" applyFont="1" applyBorder="1" applyAlignment="1">
      <alignment horizontal="left" indent="4"/>
    </xf>
    <xf numFmtId="170" fontId="41" fillId="0" borderId="37" xfId="1" applyNumberFormat="1" applyFont="1" applyBorder="1" applyAlignment="1" applyProtection="1">
      <alignment horizontal="center"/>
      <protection locked="0"/>
    </xf>
    <xf numFmtId="170" fontId="41" fillId="0" borderId="23" xfId="1" applyNumberFormat="1" applyFont="1" applyBorder="1" applyAlignment="1" applyProtection="1">
      <alignment horizontal="center"/>
      <protection locked="0"/>
    </xf>
    <xf numFmtId="0" fontId="41" fillId="0" borderId="11" xfId="4" applyFont="1" applyBorder="1"/>
    <xf numFmtId="170" fontId="41" fillId="0" borderId="24" xfId="1" applyNumberFormat="1" applyFont="1" applyBorder="1" applyAlignment="1" applyProtection="1">
      <alignment horizontal="center"/>
      <protection locked="0"/>
    </xf>
    <xf numFmtId="0" fontId="41" fillId="0" borderId="11" xfId="4" applyFont="1" applyBorder="1" applyAlignment="1">
      <alignment horizontal="left" indent="4"/>
    </xf>
    <xf numFmtId="170" fontId="41" fillId="0" borderId="38" xfId="1" applyNumberFormat="1" applyFont="1" applyBorder="1" applyAlignment="1" applyProtection="1">
      <alignment horizontal="center"/>
      <protection locked="0"/>
    </xf>
    <xf numFmtId="165" fontId="41" fillId="0" borderId="43" xfId="1" applyNumberFormat="1" applyFont="1" applyBorder="1" applyAlignment="1">
      <alignment horizontal="center"/>
    </xf>
    <xf numFmtId="0" fontId="41" fillId="0" borderId="0" xfId="1" applyFont="1"/>
    <xf numFmtId="0" fontId="41" fillId="0" borderId="0" xfId="1" applyFont="1" applyProtection="1">
      <protection locked="0"/>
    </xf>
    <xf numFmtId="0" fontId="41" fillId="0" borderId="28" xfId="1" applyFont="1" applyBorder="1" applyAlignment="1">
      <alignment vertical="center"/>
    </xf>
    <xf numFmtId="37" fontId="41" fillId="0" borderId="27" xfId="1" applyNumberFormat="1" applyFont="1" applyBorder="1" applyAlignment="1">
      <alignment horizontal="center" vertical="center"/>
    </xf>
    <xf numFmtId="167" fontId="29" fillId="0" borderId="28" xfId="208" applyNumberFormat="1" applyFont="1" applyBorder="1" applyAlignment="1" applyProtection="1">
      <alignment horizontal="left" vertical="center" wrapText="1"/>
      <protection locked="0"/>
    </xf>
    <xf numFmtId="5" fontId="73" fillId="0" borderId="41" xfId="198" applyNumberFormat="1" applyFont="1" applyFill="1" applyBorder="1" applyAlignment="1" applyProtection="1">
      <alignment horizontal="center" wrapText="1"/>
      <protection locked="0"/>
    </xf>
    <xf numFmtId="0" fontId="41" fillId="0" borderId="23" xfId="1" applyFont="1" applyBorder="1" applyAlignment="1">
      <alignment vertical="center"/>
    </xf>
    <xf numFmtId="37" fontId="41" fillId="0" borderId="10" xfId="1" applyNumberFormat="1" applyFont="1" applyBorder="1" applyAlignment="1">
      <alignment horizontal="center" vertical="center"/>
    </xf>
    <xf numFmtId="37" fontId="41" fillId="0" borderId="24" xfId="1" applyNumberFormat="1" applyFont="1" applyBorder="1" applyAlignment="1" applyProtection="1">
      <alignment horizontal="center" vertical="center"/>
      <protection locked="0"/>
    </xf>
    <xf numFmtId="0" fontId="41" fillId="0" borderId="24" xfId="1" applyFont="1" applyBorder="1" applyAlignment="1">
      <alignment vertical="center"/>
    </xf>
    <xf numFmtId="7" fontId="41" fillId="0" borderId="24" xfId="1" applyNumberFormat="1" applyFont="1" applyBorder="1" applyAlignment="1">
      <alignment horizontal="center" vertical="center"/>
    </xf>
    <xf numFmtId="7" fontId="41" fillId="0" borderId="24" xfId="1" applyNumberFormat="1" applyFont="1" applyBorder="1" applyAlignment="1" applyProtection="1">
      <alignment horizontal="center" vertical="center"/>
      <protection locked="0"/>
    </xf>
    <xf numFmtId="171" fontId="41" fillId="0" borderId="24" xfId="1" applyNumberFormat="1" applyFont="1" applyBorder="1" applyAlignment="1" applyProtection="1">
      <alignment horizontal="center" vertical="center"/>
      <protection locked="0"/>
    </xf>
    <xf numFmtId="171" fontId="41" fillId="0" borderId="24" xfId="1" applyNumberFormat="1" applyFont="1" applyBorder="1" applyAlignment="1">
      <alignment horizontal="center" vertical="center"/>
    </xf>
    <xf numFmtId="0" fontId="41" fillId="0" borderId="25" xfId="1" applyFont="1" applyBorder="1" applyAlignment="1">
      <alignment vertical="center"/>
    </xf>
    <xf numFmtId="171" fontId="41" fillId="0" borderId="25" xfId="1" applyNumberFormat="1" applyFont="1" applyBorder="1" applyAlignment="1">
      <alignment horizontal="center" vertical="center"/>
    </xf>
    <xf numFmtId="5" fontId="73" fillId="0" borderId="25" xfId="198" applyNumberFormat="1" applyFont="1" applyFill="1" applyBorder="1" applyAlignment="1" applyProtection="1">
      <alignment horizontal="center" wrapText="1"/>
      <protection locked="0"/>
    </xf>
    <xf numFmtId="5" fontId="73" fillId="0" borderId="34" xfId="198" applyNumberFormat="1" applyFont="1" applyFill="1" applyBorder="1" applyAlignment="1" applyProtection="1">
      <alignment horizontal="center" wrapText="1"/>
      <protection locked="0"/>
    </xf>
    <xf numFmtId="0" fontId="41" fillId="0" borderId="28" xfId="1" applyFont="1" applyBorder="1"/>
    <xf numFmtId="5" fontId="41" fillId="0" borderId="31" xfId="198" applyNumberFormat="1" applyFont="1" applyFill="1" applyBorder="1" applyAlignment="1" applyProtection="1">
      <alignment horizontal="center"/>
    </xf>
    <xf numFmtId="0" fontId="41" fillId="12" borderId="38" xfId="1" applyFont="1" applyFill="1" applyBorder="1"/>
    <xf numFmtId="5" fontId="41" fillId="12" borderId="24" xfId="198" applyNumberFormat="1" applyFont="1" applyFill="1" applyBorder="1" applyAlignment="1" applyProtection="1">
      <alignment horizontal="center"/>
    </xf>
    <xf numFmtId="5" fontId="41" fillId="12" borderId="38" xfId="198" applyNumberFormat="1" applyFont="1" applyFill="1" applyBorder="1" applyAlignment="1" applyProtection="1">
      <alignment horizontal="center"/>
    </xf>
    <xf numFmtId="5" fontId="41" fillId="0" borderId="24" xfId="198" applyNumberFormat="1" applyFont="1" applyFill="1" applyBorder="1" applyAlignment="1" applyProtection="1">
      <alignment horizontal="center"/>
      <protection locked="0"/>
    </xf>
    <xf numFmtId="0" fontId="41" fillId="0" borderId="25" xfId="1" applyFont="1" applyBorder="1"/>
    <xf numFmtId="0" fontId="72" fillId="0" borderId="19" xfId="0" applyFont="1" applyBorder="1" applyAlignment="1">
      <alignment horizontal="right" vertical="center" wrapText="1"/>
    </xf>
    <xf numFmtId="5" fontId="72" fillId="0" borderId="21" xfId="117" applyNumberFormat="1" applyFont="1" applyFill="1" applyBorder="1" applyAlignment="1" applyProtection="1">
      <alignment horizontal="center" vertical="center"/>
    </xf>
    <xf numFmtId="5" fontId="72" fillId="0" borderId="21" xfId="117" applyNumberFormat="1" applyFont="1" applyFill="1" applyBorder="1" applyAlignment="1" applyProtection="1">
      <alignment horizontal="center" vertical="center" wrapText="1"/>
    </xf>
    <xf numFmtId="0" fontId="41" fillId="0" borderId="26" xfId="1" applyFont="1" applyBorder="1" applyAlignment="1">
      <alignment horizontal="right"/>
    </xf>
    <xf numFmtId="5" fontId="41" fillId="0" borderId="44" xfId="1" applyNumberFormat="1" applyFont="1" applyBorder="1"/>
    <xf numFmtId="5" fontId="41" fillId="0" borderId="44" xfId="1" applyNumberFormat="1" applyFont="1" applyBorder="1" applyProtection="1">
      <protection locked="0"/>
    </xf>
    <xf numFmtId="5" fontId="41" fillId="0" borderId="23" xfId="1" applyNumberFormat="1" applyFont="1" applyBorder="1" applyAlignment="1" applyProtection="1">
      <alignment wrapText="1"/>
      <protection locked="0"/>
    </xf>
    <xf numFmtId="5" fontId="41" fillId="0" borderId="44" xfId="1" applyNumberFormat="1" applyFont="1" applyBorder="1" applyAlignment="1" applyProtection="1">
      <alignment wrapText="1"/>
      <protection locked="0"/>
    </xf>
    <xf numFmtId="5" fontId="72" fillId="0" borderId="21" xfId="117" applyNumberFormat="1" applyFont="1" applyFill="1" applyBorder="1" applyAlignment="1" applyProtection="1">
      <alignment horizontal="center" vertical="center"/>
      <protection locked="0"/>
    </xf>
    <xf numFmtId="5" fontId="74" fillId="0" borderId="26" xfId="9" applyNumberFormat="1" applyFont="1" applyFill="1" applyBorder="1" applyAlignment="1" applyProtection="1">
      <alignment horizontal="right"/>
    </xf>
    <xf numFmtId="172" fontId="74" fillId="0" borderId="38" xfId="9" applyNumberFormat="1" applyFont="1" applyFill="1" applyBorder="1" applyAlignment="1" applyProtection="1"/>
    <xf numFmtId="172" fontId="74" fillId="0" borderId="38" xfId="9" applyNumberFormat="1" applyFont="1" applyFill="1" applyBorder="1" applyAlignment="1" applyProtection="1">
      <protection locked="0"/>
    </xf>
    <xf numFmtId="172" fontId="74" fillId="0" borderId="38" xfId="9" applyNumberFormat="1" applyFont="1" applyFill="1" applyBorder="1" applyAlignment="1" applyProtection="1">
      <alignment wrapText="1"/>
      <protection locked="0"/>
    </xf>
    <xf numFmtId="5" fontId="41" fillId="0" borderId="0" xfId="1" applyNumberFormat="1" applyFont="1"/>
    <xf numFmtId="5" fontId="41" fillId="0" borderId="0" xfId="1" applyNumberFormat="1" applyFont="1" applyProtection="1">
      <protection locked="0"/>
    </xf>
    <xf numFmtId="5" fontId="41" fillId="0" borderId="26" xfId="1" applyNumberFormat="1" applyFont="1" applyBorder="1" applyAlignment="1" applyProtection="1">
      <alignment wrapText="1"/>
      <protection locked="0"/>
    </xf>
    <xf numFmtId="0" fontId="41" fillId="0" borderId="0" xfId="1" applyFont="1" applyAlignment="1">
      <alignment horizontal="right"/>
    </xf>
    <xf numFmtId="5" fontId="41" fillId="0" borderId="0" xfId="1" applyNumberFormat="1" applyFont="1" applyAlignment="1" applyProtection="1">
      <alignment wrapText="1"/>
      <protection locked="0"/>
    </xf>
    <xf numFmtId="0" fontId="41" fillId="0" borderId="35" xfId="1" applyFont="1" applyBorder="1"/>
    <xf numFmtId="44" fontId="41" fillId="0" borderId="35" xfId="1" applyNumberFormat="1" applyFont="1" applyBorder="1" applyAlignment="1">
      <alignment horizontal="center"/>
    </xf>
    <xf numFmtId="44" fontId="41" fillId="0" borderId="35" xfId="1" applyNumberFormat="1" applyFont="1" applyBorder="1" applyAlignment="1" applyProtection="1">
      <alignment horizontal="center"/>
      <protection locked="0"/>
    </xf>
    <xf numFmtId="44" fontId="41" fillId="0" borderId="45" xfId="1" applyNumberFormat="1" applyFont="1" applyBorder="1" applyAlignment="1" applyProtection="1">
      <alignment horizontal="center" wrapText="1"/>
      <protection locked="0"/>
    </xf>
    <xf numFmtId="5" fontId="74" fillId="0" borderId="33" xfId="198" applyNumberFormat="1" applyFont="1" applyFill="1" applyBorder="1" applyAlignment="1" applyProtection="1">
      <alignment horizontal="center" vertical="center" wrapText="1"/>
      <protection locked="0"/>
    </xf>
    <xf numFmtId="0" fontId="74" fillId="0" borderId="0" xfId="4" applyFont="1"/>
    <xf numFmtId="164" fontId="41" fillId="0" borderId="0" xfId="1" applyNumberFormat="1" applyFont="1" applyAlignment="1">
      <alignment horizontal="center"/>
    </xf>
    <xf numFmtId="164" fontId="41" fillId="0" borderId="0" xfId="1" applyNumberFormat="1" applyFont="1" applyAlignment="1" applyProtection="1">
      <alignment horizontal="center"/>
      <protection locked="0"/>
    </xf>
    <xf numFmtId="164" fontId="41" fillId="0" borderId="26" xfId="1" applyNumberFormat="1" applyFont="1" applyBorder="1" applyAlignment="1" applyProtection="1">
      <alignment horizontal="center" wrapText="1"/>
      <protection locked="0"/>
    </xf>
    <xf numFmtId="0" fontId="41" fillId="0" borderId="31" xfId="4" applyFont="1" applyBorder="1" applyAlignment="1">
      <alignment wrapText="1"/>
    </xf>
    <xf numFmtId="5" fontId="41" fillId="0" borderId="28" xfId="198" applyNumberFormat="1" applyFont="1" applyFill="1" applyBorder="1" applyAlignment="1" applyProtection="1">
      <alignment horizontal="center"/>
      <protection locked="0"/>
    </xf>
    <xf numFmtId="0" fontId="41" fillId="0" borderId="37" xfId="4" applyFont="1" applyBorder="1" applyAlignment="1">
      <alignment wrapText="1"/>
    </xf>
    <xf numFmtId="5" fontId="41" fillId="0" borderId="23" xfId="198" applyNumberFormat="1" applyFont="1" applyFill="1" applyBorder="1" applyAlignment="1" applyProtection="1">
      <alignment horizontal="center"/>
    </xf>
    <xf numFmtId="5" fontId="41" fillId="0" borderId="23" xfId="198" applyNumberFormat="1" applyFont="1" applyFill="1" applyBorder="1" applyAlignment="1" applyProtection="1">
      <alignment horizontal="center"/>
      <protection locked="0"/>
    </xf>
    <xf numFmtId="5" fontId="73" fillId="0" borderId="29" xfId="198" applyNumberFormat="1" applyFont="1" applyFill="1" applyBorder="1" applyAlignment="1" applyProtection="1">
      <alignment horizontal="center" wrapText="1"/>
      <protection locked="0"/>
    </xf>
    <xf numFmtId="0" fontId="77" fillId="0" borderId="0" xfId="1" applyFont="1" applyAlignment="1">
      <alignment wrapText="1"/>
    </xf>
    <xf numFmtId="168" fontId="41" fillId="0" borderId="0" xfId="198" applyNumberFormat="1" applyFont="1" applyFill="1" applyBorder="1" applyAlignment="1" applyProtection="1"/>
    <xf numFmtId="168" fontId="41" fillId="0" borderId="0" xfId="198" applyNumberFormat="1" applyFont="1" applyFill="1" applyBorder="1" applyAlignment="1" applyProtection="1">
      <protection locked="0"/>
    </xf>
    <xf numFmtId="168" fontId="41" fillId="0" borderId="26" xfId="198" applyNumberFormat="1" applyFont="1" applyFill="1" applyBorder="1" applyAlignment="1" applyProtection="1">
      <alignment wrapText="1"/>
      <protection locked="0"/>
    </xf>
    <xf numFmtId="0" fontId="41" fillId="0" borderId="31" xfId="1" applyFont="1" applyBorder="1"/>
    <xf numFmtId="0" fontId="41" fillId="0" borderId="38" xfId="1" applyFont="1" applyBorder="1" applyAlignment="1">
      <alignment wrapText="1"/>
    </xf>
    <xf numFmtId="0" fontId="77" fillId="0" borderId="0" xfId="1" applyFont="1"/>
    <xf numFmtId="164" fontId="74" fillId="0" borderId="0" xfId="5" applyNumberFormat="1" applyFont="1" applyFill="1" applyBorder="1" applyAlignment="1" applyProtection="1"/>
    <xf numFmtId="164" fontId="74" fillId="0" borderId="0" xfId="5" applyNumberFormat="1" applyFont="1" applyFill="1" applyBorder="1" applyAlignment="1" applyProtection="1">
      <protection locked="0"/>
    </xf>
    <xf numFmtId="164" fontId="74" fillId="0" borderId="26" xfId="5" applyNumberFormat="1" applyFont="1" applyFill="1" applyBorder="1" applyAlignment="1" applyProtection="1">
      <alignment wrapText="1"/>
      <protection locked="0"/>
    </xf>
    <xf numFmtId="0" fontId="74" fillId="0" borderId="0" xfId="1" applyFont="1"/>
    <xf numFmtId="164" fontId="41" fillId="0" borderId="0" xfId="1" applyNumberFormat="1" applyFont="1"/>
    <xf numFmtId="164" fontId="41" fillId="0" borderId="0" xfId="1" applyNumberFormat="1" applyFont="1" applyProtection="1">
      <protection locked="0"/>
    </xf>
    <xf numFmtId="164" fontId="41" fillId="0" borderId="26" xfId="1" applyNumberFormat="1" applyFont="1" applyBorder="1" applyAlignment="1" applyProtection="1">
      <alignment wrapText="1"/>
      <protection locked="0"/>
    </xf>
    <xf numFmtId="0" fontId="41" fillId="0" borderId="28" xfId="1" applyFont="1" applyBorder="1" applyProtection="1">
      <protection locked="0"/>
    </xf>
    <xf numFmtId="0" fontId="41" fillId="0" borderId="24" xfId="1" applyFont="1" applyBorder="1" applyProtection="1">
      <protection locked="0"/>
    </xf>
    <xf numFmtId="0" fontId="41" fillId="0" borderId="29" xfId="1" applyFont="1" applyBorder="1" applyProtection="1">
      <protection locked="0"/>
    </xf>
    <xf numFmtId="5" fontId="41" fillId="0" borderId="25" xfId="198" applyNumberFormat="1" applyFont="1" applyFill="1" applyBorder="1" applyAlignment="1" applyProtection="1">
      <alignment horizontal="center"/>
    </xf>
    <xf numFmtId="5" fontId="41" fillId="0" borderId="29" xfId="198" applyNumberFormat="1" applyFont="1" applyFill="1" applyBorder="1" applyAlignment="1" applyProtection="1">
      <alignment horizontal="center"/>
      <protection locked="0"/>
    </xf>
    <xf numFmtId="0" fontId="41" fillId="0" borderId="35" xfId="1" applyFont="1" applyBorder="1" applyAlignment="1" applyProtection="1">
      <alignment wrapText="1"/>
      <protection locked="0"/>
    </xf>
    <xf numFmtId="0" fontId="74" fillId="0" borderId="0" xfId="1" applyFont="1" applyProtection="1">
      <protection locked="0"/>
    </xf>
    <xf numFmtId="0" fontId="74" fillId="0" borderId="26" xfId="1" applyFont="1" applyBorder="1" applyAlignment="1" applyProtection="1">
      <alignment wrapText="1"/>
      <protection locked="0"/>
    </xf>
    <xf numFmtId="0" fontId="72" fillId="0" borderId="19" xfId="197" applyFont="1" applyBorder="1" applyAlignment="1">
      <alignment vertical="center"/>
    </xf>
    <xf numFmtId="0" fontId="41" fillId="0" borderId="11" xfId="1" applyFont="1" applyBorder="1" applyProtection="1">
      <protection locked="0"/>
    </xf>
    <xf numFmtId="0" fontId="29" fillId="0" borderId="11" xfId="197" applyFont="1" applyBorder="1" applyProtection="1">
      <protection locked="0"/>
    </xf>
    <xf numFmtId="0" fontId="29" fillId="0" borderId="9" xfId="197" applyFont="1" applyBorder="1" applyProtection="1">
      <protection locked="0"/>
    </xf>
    <xf numFmtId="0" fontId="72" fillId="0" borderId="19" xfId="197" applyFont="1" applyBorder="1" applyAlignment="1">
      <alignment vertical="center" wrapText="1"/>
    </xf>
    <xf numFmtId="5" fontId="72" fillId="0" borderId="21" xfId="197" applyNumberFormat="1" applyFont="1" applyBorder="1" applyAlignment="1">
      <alignment horizontal="center"/>
    </xf>
    <xf numFmtId="5" fontId="72" fillId="0" borderId="21" xfId="197" applyNumberFormat="1" applyFont="1" applyBorder="1" applyAlignment="1" applyProtection="1">
      <alignment horizontal="center" wrapText="1"/>
      <protection locked="0"/>
    </xf>
    <xf numFmtId="0" fontId="72" fillId="0" borderId="0" xfId="197" applyFont="1" applyAlignment="1">
      <alignment vertical="center" wrapText="1"/>
    </xf>
    <xf numFmtId="0" fontId="72" fillId="0" borderId="34" xfId="197" applyFont="1" applyBorder="1" applyAlignment="1">
      <alignment horizontal="center"/>
    </xf>
    <xf numFmtId="0" fontId="72" fillId="0" borderId="34" xfId="197" applyFont="1" applyBorder="1" applyAlignment="1" applyProtection="1">
      <alignment horizontal="center" wrapText="1"/>
      <protection locked="0"/>
    </xf>
    <xf numFmtId="0" fontId="7" fillId="0" borderId="0" xfId="197"/>
    <xf numFmtId="0" fontId="7" fillId="0" borderId="0" xfId="197" applyProtection="1">
      <protection locked="0"/>
    </xf>
    <xf numFmtId="0" fontId="7" fillId="0" borderId="26" xfId="197" applyBorder="1" applyAlignment="1" applyProtection="1">
      <alignment wrapText="1"/>
      <protection locked="0"/>
    </xf>
    <xf numFmtId="5" fontId="41" fillId="0" borderId="24" xfId="1" applyNumberFormat="1" applyFont="1" applyBorder="1" applyAlignment="1">
      <alignment horizontal="center"/>
    </xf>
    <xf numFmtId="0" fontId="7" fillId="0" borderId="11" xfId="197" applyBorder="1" applyProtection="1">
      <protection locked="0"/>
    </xf>
    <xf numFmtId="0" fontId="7" fillId="0" borderId="9" xfId="197" applyBorder="1" applyProtection="1">
      <protection locked="0"/>
    </xf>
    <xf numFmtId="0" fontId="7" fillId="0" borderId="0" xfId="197" applyAlignment="1" applyProtection="1">
      <alignment wrapText="1"/>
      <protection locked="0"/>
    </xf>
    <xf numFmtId="10" fontId="7" fillId="0" borderId="0" xfId="207" applyNumberFormat="1" applyFont="1" applyProtection="1"/>
    <xf numFmtId="0" fontId="41" fillId="0" borderId="41" xfId="1" applyFont="1" applyBorder="1" applyAlignment="1">
      <alignment vertical="center"/>
    </xf>
    <xf numFmtId="37" fontId="41" fillId="0" borderId="51" xfId="1" applyNumberFormat="1" applyFont="1" applyBorder="1" applyAlignment="1">
      <alignment horizontal="center" vertical="center"/>
    </xf>
    <xf numFmtId="167" fontId="29" fillId="0" borderId="41" xfId="208" applyNumberFormat="1" applyFont="1" applyBorder="1" applyAlignment="1" applyProtection="1">
      <alignment horizontal="left" vertical="center" wrapText="1"/>
      <protection locked="0"/>
    </xf>
    <xf numFmtId="37" fontId="41" fillId="0" borderId="48" xfId="1" applyNumberFormat="1" applyFont="1" applyBorder="1" applyAlignment="1">
      <alignment horizontal="center" vertical="center"/>
    </xf>
    <xf numFmtId="37" fontId="41" fillId="0" borderId="28" xfId="1" applyNumberFormat="1" applyFont="1" applyBorder="1" applyAlignment="1" applyProtection="1">
      <alignment horizontal="center" vertical="center"/>
      <protection locked="0"/>
    </xf>
    <xf numFmtId="165" fontId="74" fillId="0" borderId="26" xfId="1" applyNumberFormat="1" applyFont="1" applyBorder="1" applyAlignment="1" applyProtection="1">
      <alignment horizontal="center" wrapText="1"/>
      <protection locked="0"/>
    </xf>
    <xf numFmtId="0" fontId="79" fillId="0" borderId="0" xfId="0" applyFont="1"/>
    <xf numFmtId="0" fontId="35" fillId="0" borderId="0" xfId="0" applyFont="1" applyAlignment="1">
      <alignment horizontal="left" vertical="top" wrapText="1"/>
    </xf>
    <xf numFmtId="0" fontId="66" fillId="0" borderId="0" xfId="0" applyFont="1" applyAlignment="1">
      <alignment horizontal="left" vertical="center"/>
    </xf>
    <xf numFmtId="0" fontId="64" fillId="0" borderId="6" xfId="0" applyFont="1" applyBorder="1" applyAlignment="1">
      <alignment vertical="center" wrapText="1"/>
    </xf>
    <xf numFmtId="0" fontId="36" fillId="0" borderId="0" xfId="0" applyFont="1" applyAlignment="1">
      <alignment horizontal="center" vertical="center" wrapText="1"/>
    </xf>
    <xf numFmtId="0" fontId="80" fillId="2" borderId="16" xfId="39" applyFont="1" applyFill="1" applyBorder="1" applyAlignment="1" applyProtection="1">
      <alignment horizontal="center" wrapText="1"/>
      <protection locked="0"/>
    </xf>
    <xf numFmtId="0" fontId="80" fillId="2" borderId="0" xfId="39" applyFont="1" applyFill="1" applyAlignment="1" applyProtection="1">
      <alignment horizontal="center" wrapText="1"/>
      <protection locked="0"/>
    </xf>
    <xf numFmtId="0" fontId="80" fillId="2" borderId="0" xfId="39" applyFont="1" applyFill="1" applyAlignment="1" applyProtection="1">
      <alignment horizontal="center"/>
      <protection locked="0"/>
    </xf>
    <xf numFmtId="0" fontId="84" fillId="14" borderId="0" xfId="209" applyFont="1" applyFill="1"/>
    <xf numFmtId="0" fontId="82" fillId="0" borderId="0" xfId="209"/>
    <xf numFmtId="0" fontId="84" fillId="0" borderId="0" xfId="209" applyFont="1" applyProtection="1">
      <protection locked="0"/>
    </xf>
    <xf numFmtId="0" fontId="84" fillId="0" borderId="0" xfId="209" applyFont="1"/>
    <xf numFmtId="0" fontId="88" fillId="0" borderId="57" xfId="209" applyFont="1" applyBorder="1" applyAlignment="1" applyProtection="1">
      <alignment horizontal="center" wrapText="1"/>
      <protection locked="0"/>
    </xf>
    <xf numFmtId="0" fontId="88" fillId="0" borderId="56" xfId="209" applyFont="1" applyBorder="1" applyAlignment="1" applyProtection="1">
      <alignment horizontal="center" wrapText="1"/>
      <protection locked="0"/>
    </xf>
    <xf numFmtId="0" fontId="88" fillId="14" borderId="56" xfId="209" applyFont="1" applyFill="1" applyBorder="1" applyAlignment="1" applyProtection="1">
      <alignment horizontal="center" wrapText="1"/>
      <protection locked="0"/>
    </xf>
    <xf numFmtId="0" fontId="88" fillId="0" borderId="57" xfId="209" applyFont="1" applyBorder="1" applyAlignment="1">
      <alignment horizontal="center" wrapText="1"/>
    </xf>
    <xf numFmtId="0" fontId="88" fillId="0" borderId="56" xfId="209" applyFont="1" applyBorder="1" applyAlignment="1">
      <alignment horizontal="center" wrapText="1"/>
    </xf>
    <xf numFmtId="0" fontId="88" fillId="0" borderId="56" xfId="209" applyFont="1" applyBorder="1" applyAlignment="1" applyProtection="1">
      <alignment horizontal="center" wrapText="1"/>
      <protection hidden="1"/>
    </xf>
    <xf numFmtId="0" fontId="88" fillId="14" borderId="56" xfId="209" applyFont="1" applyFill="1" applyBorder="1" applyAlignment="1">
      <alignment horizontal="center" wrapText="1"/>
    </xf>
    <xf numFmtId="0" fontId="88" fillId="0" borderId="57" xfId="209" applyFont="1" applyBorder="1" applyAlignment="1" applyProtection="1">
      <alignment horizontal="left" wrapText="1"/>
      <protection locked="0"/>
    </xf>
    <xf numFmtId="0" fontId="84" fillId="15" borderId="57" xfId="209" applyFont="1" applyFill="1" applyBorder="1" applyAlignment="1" applyProtection="1">
      <alignment horizontal="center" wrapText="1"/>
      <protection locked="0"/>
    </xf>
    <xf numFmtId="2" fontId="88" fillId="15" borderId="57" xfId="209" applyNumberFormat="1" applyFont="1" applyFill="1" applyBorder="1" applyAlignment="1" applyProtection="1">
      <alignment horizontal="center" wrapText="1"/>
      <protection locked="0"/>
    </xf>
    <xf numFmtId="175" fontId="84" fillId="15" borderId="57" xfId="209" applyNumberFormat="1" applyFont="1" applyFill="1" applyBorder="1" applyAlignment="1" applyProtection="1">
      <alignment horizontal="center" wrapText="1"/>
      <protection locked="0"/>
    </xf>
    <xf numFmtId="0" fontId="84" fillId="15" borderId="57" xfId="209" applyFont="1" applyFill="1" applyBorder="1" applyProtection="1">
      <protection locked="0"/>
    </xf>
    <xf numFmtId="0" fontId="89" fillId="0" borderId="0" xfId="209" applyFont="1" applyAlignment="1">
      <alignment horizontal="center"/>
    </xf>
    <xf numFmtId="0" fontId="88" fillId="0" borderId="57" xfId="209" applyFont="1" applyBorder="1" applyAlignment="1">
      <alignment horizontal="left" wrapText="1"/>
    </xf>
    <xf numFmtId="0" fontId="84" fillId="15" borderId="57" xfId="209" applyFont="1" applyFill="1" applyBorder="1" applyAlignment="1">
      <alignment horizontal="center" wrapText="1"/>
    </xf>
    <xf numFmtId="2" fontId="88" fillId="15" borderId="57" xfId="209" applyNumberFormat="1" applyFont="1" applyFill="1" applyBorder="1" applyAlignment="1" applyProtection="1">
      <alignment horizontal="center" wrapText="1"/>
      <protection hidden="1"/>
    </xf>
    <xf numFmtId="175" fontId="84" fillId="15" borderId="57" xfId="209" applyNumberFormat="1" applyFont="1" applyFill="1" applyBorder="1" applyAlignment="1">
      <alignment horizontal="center" wrapText="1"/>
    </xf>
    <xf numFmtId="0" fontId="84" fillId="15" borderId="57" xfId="209" applyFont="1" applyFill="1" applyBorder="1"/>
    <xf numFmtId="0" fontId="84" fillId="0" borderId="57" xfId="209" applyFont="1" applyBorder="1" applyAlignment="1" applyProtection="1">
      <alignment horizontal="left" wrapText="1"/>
      <protection locked="0"/>
    </xf>
    <xf numFmtId="0" fontId="84" fillId="0" borderId="57" xfId="209" applyFont="1" applyBorder="1" applyAlignment="1" applyProtection="1">
      <alignment horizontal="center" wrapText="1"/>
      <protection locked="0"/>
    </xf>
    <xf numFmtId="175" fontId="84" fillId="0" borderId="57" xfId="209" applyNumberFormat="1" applyFont="1" applyBorder="1" applyAlignment="1" applyProtection="1">
      <alignment horizontal="center" wrapText="1"/>
      <protection locked="0"/>
    </xf>
    <xf numFmtId="0" fontId="84" fillId="0" borderId="57" xfId="209" applyFont="1" applyBorder="1" applyProtection="1">
      <protection locked="0"/>
    </xf>
    <xf numFmtId="0" fontId="84" fillId="0" borderId="57" xfId="209" applyFont="1" applyBorder="1" applyAlignment="1">
      <alignment horizontal="left" wrapText="1"/>
    </xf>
    <xf numFmtId="0" fontId="84" fillId="16" borderId="57" xfId="209" applyFont="1" applyFill="1" applyBorder="1" applyAlignment="1" applyProtection="1">
      <alignment horizontal="center" wrapText="1"/>
      <protection hidden="1"/>
    </xf>
    <xf numFmtId="173" fontId="84" fillId="16" borderId="57" xfId="209" applyNumberFormat="1" applyFont="1" applyFill="1" applyBorder="1" applyAlignment="1" applyProtection="1">
      <alignment horizontal="center" wrapText="1"/>
      <protection hidden="1"/>
    </xf>
    <xf numFmtId="0" fontId="84" fillId="0" borderId="57" xfId="209" applyFont="1" applyBorder="1" applyAlignment="1">
      <alignment horizontal="center" wrapText="1"/>
    </xf>
    <xf numFmtId="0" fontId="84" fillId="0" borderId="57" xfId="209" applyFont="1" applyBorder="1"/>
    <xf numFmtId="0" fontId="84" fillId="15" borderId="57" xfId="209" applyFont="1" applyFill="1" applyBorder="1" applyAlignment="1" applyProtection="1">
      <alignment horizontal="center" wrapText="1"/>
      <protection hidden="1"/>
    </xf>
    <xf numFmtId="175" fontId="84" fillId="15" borderId="57" xfId="209" applyNumberFormat="1" applyFont="1" applyFill="1" applyBorder="1" applyAlignment="1" applyProtection="1">
      <alignment horizontal="center" wrapText="1"/>
      <protection hidden="1"/>
    </xf>
    <xf numFmtId="0" fontId="84" fillId="0" borderId="57" xfId="209" quotePrefix="1" applyFont="1" applyBorder="1" applyAlignment="1" applyProtection="1">
      <alignment horizontal="center" wrapText="1"/>
      <protection locked="0"/>
    </xf>
    <xf numFmtId="0" fontId="84" fillId="0" borderId="57" xfId="209" applyFont="1" applyBorder="1" applyAlignment="1" applyProtection="1">
      <alignment horizontal="center"/>
      <protection locked="0"/>
    </xf>
    <xf numFmtId="175" fontId="84" fillId="0" borderId="57" xfId="209" applyNumberFormat="1" applyFont="1" applyBorder="1" applyAlignment="1" applyProtection="1">
      <alignment horizontal="center"/>
      <protection locked="0"/>
    </xf>
    <xf numFmtId="176" fontId="84" fillId="0" borderId="57" xfId="209" applyNumberFormat="1" applyFont="1" applyBorder="1" applyAlignment="1" applyProtection="1">
      <alignment horizontal="center" wrapText="1"/>
      <protection locked="0"/>
    </xf>
    <xf numFmtId="0" fontId="80" fillId="0" borderId="58" xfId="39" applyFont="1" applyBorder="1" applyAlignment="1" applyProtection="1">
      <alignment horizontal="center" wrapText="1"/>
      <protection locked="0"/>
    </xf>
    <xf numFmtId="0" fontId="80" fillId="0" borderId="59" xfId="39" applyFont="1" applyBorder="1" applyAlignment="1" applyProtection="1">
      <alignment horizontal="center" wrapText="1"/>
      <protection locked="0"/>
    </xf>
    <xf numFmtId="0" fontId="90" fillId="0" borderId="54" xfId="209" applyFont="1" applyBorder="1" applyAlignment="1" applyProtection="1">
      <alignment wrapText="1"/>
      <protection locked="0"/>
    </xf>
    <xf numFmtId="0" fontId="82" fillId="0" borderId="54" xfId="209" applyBorder="1" applyProtection="1">
      <protection locked="0"/>
    </xf>
    <xf numFmtId="0" fontId="82" fillId="0" borderId="0" xfId="209" applyProtection="1">
      <protection locked="0"/>
    </xf>
    <xf numFmtId="0" fontId="90" fillId="0" borderId="60" xfId="209" applyFont="1" applyBorder="1" applyAlignment="1" applyProtection="1">
      <alignment wrapText="1"/>
      <protection locked="0"/>
    </xf>
    <xf numFmtId="0" fontId="90" fillId="0" borderId="61" xfId="209" applyFont="1" applyBorder="1" applyAlignment="1" applyProtection="1">
      <alignment wrapText="1"/>
      <protection locked="0"/>
    </xf>
    <xf numFmtId="0" fontId="82" fillId="0" borderId="63" xfId="209" applyBorder="1" applyProtection="1">
      <protection locked="0"/>
    </xf>
    <xf numFmtId="0" fontId="90" fillId="0" borderId="0" xfId="209" applyFont="1" applyAlignment="1" applyProtection="1">
      <alignment wrapText="1"/>
      <protection locked="0"/>
    </xf>
    <xf numFmtId="0" fontId="82" fillId="0" borderId="55" xfId="209" applyBorder="1" applyProtection="1">
      <protection locked="0"/>
    </xf>
    <xf numFmtId="2" fontId="94" fillId="0" borderId="4" xfId="0" applyNumberFormat="1" applyFont="1" applyBorder="1" applyAlignment="1">
      <alignment horizontal="left" vertical="top"/>
    </xf>
    <xf numFmtId="0" fontId="94" fillId="10" borderId="4" xfId="0" applyFont="1" applyFill="1" applyBorder="1" applyAlignment="1">
      <alignment horizontal="center" vertical="center" wrapText="1"/>
    </xf>
    <xf numFmtId="0" fontId="74" fillId="0" borderId="4" xfId="0" applyFont="1" applyBorder="1" applyProtection="1">
      <protection locked="0"/>
    </xf>
    <xf numFmtId="0" fontId="29" fillId="0" borderId="4" xfId="0" applyFont="1" applyBorder="1" applyProtection="1">
      <protection locked="0"/>
    </xf>
    <xf numFmtId="0" fontId="29" fillId="0" borderId="4" xfId="0" applyFont="1" applyBorder="1" applyAlignment="1" applyProtection="1">
      <alignment vertical="center"/>
      <protection locked="0"/>
    </xf>
    <xf numFmtId="0" fontId="29" fillId="0" borderId="4" xfId="0" applyFont="1" applyBorder="1" applyAlignment="1" applyProtection="1">
      <alignment vertical="center" wrapText="1"/>
      <protection locked="0"/>
    </xf>
    <xf numFmtId="0" fontId="41" fillId="0" borderId="4" xfId="0" applyFont="1" applyBorder="1" applyAlignment="1" applyProtection="1">
      <alignment vertical="center" wrapText="1"/>
      <protection locked="0"/>
    </xf>
    <xf numFmtId="0" fontId="42" fillId="0" borderId="4" xfId="0" applyFont="1" applyBorder="1" applyAlignment="1" applyProtection="1">
      <alignment vertical="center" wrapText="1"/>
      <protection locked="0"/>
    </xf>
    <xf numFmtId="0" fontId="94" fillId="0" borderId="4" xfId="0" applyFont="1" applyBorder="1" applyAlignment="1" applyProtection="1">
      <alignment vertical="top" wrapText="1"/>
      <protection locked="0"/>
    </xf>
    <xf numFmtId="0" fontId="94" fillId="0" borderId="4" xfId="0" applyFont="1" applyBorder="1" applyAlignment="1" applyProtection="1">
      <alignment wrapText="1"/>
      <protection locked="0"/>
    </xf>
    <xf numFmtId="0" fontId="0" fillId="0" borderId="4" xfId="0" applyBorder="1" applyProtection="1">
      <protection locked="0"/>
    </xf>
    <xf numFmtId="0" fontId="31" fillId="7" borderId="4" xfId="0" applyFont="1" applyFill="1" applyBorder="1" applyAlignment="1" applyProtection="1">
      <alignment vertical="top"/>
      <protection locked="0"/>
    </xf>
    <xf numFmtId="14" fontId="1" fillId="0" borderId="0" xfId="0" applyNumberFormat="1" applyFont="1"/>
    <xf numFmtId="0" fontId="1" fillId="0" borderId="0" xfId="0" applyFont="1"/>
    <xf numFmtId="14" fontId="1" fillId="2" borderId="0" xfId="0" applyNumberFormat="1" applyFont="1" applyFill="1"/>
    <xf numFmtId="0" fontId="1" fillId="0" borderId="4" xfId="0" applyFont="1" applyBorder="1" applyAlignment="1">
      <alignment horizontal="left" wrapText="1"/>
    </xf>
    <xf numFmtId="0" fontId="1" fillId="0" borderId="4" xfId="0" applyFont="1" applyBorder="1"/>
    <xf numFmtId="14" fontId="1" fillId="0" borderId="4" xfId="0" applyNumberFormat="1" applyFont="1" applyBorder="1" applyAlignment="1">
      <alignment horizontal="left" wrapText="1"/>
    </xf>
    <xf numFmtId="14" fontId="1" fillId="0" borderId="4" xfId="0" applyNumberFormat="1" applyFont="1" applyBorder="1" applyAlignment="1">
      <alignment horizontal="left"/>
    </xf>
    <xf numFmtId="0" fontId="1" fillId="0" borderId="4" xfId="0" applyFont="1" applyBorder="1" applyAlignment="1">
      <alignment vertical="top" wrapText="1"/>
    </xf>
    <xf numFmtId="0" fontId="1" fillId="0" borderId="0" xfId="0" applyFont="1" applyAlignment="1">
      <alignment horizontal="left"/>
    </xf>
    <xf numFmtId="0" fontId="1" fillId="0" borderId="0" xfId="0" applyFont="1" applyAlignment="1">
      <alignment horizontal="left" wrapText="1"/>
    </xf>
    <xf numFmtId="0" fontId="1" fillId="0" borderId="0" xfId="0" applyFont="1" applyAlignment="1">
      <alignment vertical="center" wrapText="1"/>
    </xf>
    <xf numFmtId="0" fontId="1" fillId="0" borderId="4" xfId="0" applyFont="1" applyBorder="1" applyAlignment="1">
      <alignment vertical="center" wrapText="1"/>
    </xf>
    <xf numFmtId="0" fontId="1" fillId="0" borderId="4" xfId="0" applyFont="1" applyBorder="1" applyAlignment="1">
      <alignment horizontal="center" vertical="center" wrapText="1"/>
    </xf>
    <xf numFmtId="0" fontId="1" fillId="2" borderId="4" xfId="0" applyFont="1" applyFill="1" applyBorder="1" applyAlignment="1">
      <alignment vertical="center" wrapText="1"/>
    </xf>
    <xf numFmtId="0" fontId="1" fillId="2" borderId="4" xfId="0" applyFont="1" applyFill="1" applyBorder="1" applyAlignment="1">
      <alignment horizontal="center" vertical="center" wrapText="1"/>
    </xf>
    <xf numFmtId="0" fontId="1" fillId="0" borderId="0" xfId="0" applyFont="1" applyAlignment="1">
      <alignment wrapText="1"/>
    </xf>
    <xf numFmtId="0" fontId="1" fillId="0" borderId="0" xfId="0" applyFont="1" applyAlignment="1">
      <alignment horizontal="left" vertical="top" wrapText="1"/>
    </xf>
    <xf numFmtId="0" fontId="0" fillId="0" borderId="4" xfId="0" applyBorder="1" applyAlignment="1">
      <alignment vertical="center" wrapText="1"/>
    </xf>
    <xf numFmtId="0" fontId="49" fillId="2" borderId="4" xfId="0" applyFont="1" applyFill="1" applyBorder="1" applyAlignment="1">
      <alignment wrapText="1"/>
    </xf>
    <xf numFmtId="0" fontId="0" fillId="0" borderId="4" xfId="0" applyBorder="1" applyAlignment="1">
      <alignment horizontal="left" vertical="top"/>
    </xf>
    <xf numFmtId="0" fontId="45" fillId="7" borderId="4" xfId="0" applyFont="1" applyFill="1" applyBorder="1" applyAlignment="1">
      <alignment horizontal="center" vertical="center" wrapText="1"/>
    </xf>
    <xf numFmtId="0" fontId="49" fillId="0" borderId="4" xfId="0" applyFont="1" applyBorder="1" applyAlignment="1">
      <alignment horizontal="center" vertical="center" wrapText="1"/>
    </xf>
    <xf numFmtId="2" fontId="0" fillId="0" borderId="4" xfId="0" applyNumberFormat="1" applyBorder="1" applyAlignment="1">
      <alignment horizontal="center" vertical="center" wrapText="1"/>
    </xf>
    <xf numFmtId="2" fontId="0" fillId="0" borderId="4" xfId="0" applyNumberFormat="1" applyBorder="1" applyAlignment="1">
      <alignment horizontal="left" vertical="top"/>
    </xf>
    <xf numFmtId="0" fontId="45" fillId="10" borderId="4" xfId="0" applyFont="1" applyFill="1" applyBorder="1" applyAlignment="1">
      <alignment horizontal="center" vertical="center" wrapText="1"/>
    </xf>
    <xf numFmtId="0" fontId="45" fillId="10" borderId="4" xfId="0" applyFont="1" applyFill="1" applyBorder="1" applyAlignment="1">
      <alignment vertical="center" wrapText="1"/>
    </xf>
    <xf numFmtId="0" fontId="1" fillId="0" borderId="0" xfId="0" applyFont="1" applyAlignment="1">
      <alignment horizontal="center"/>
    </xf>
    <xf numFmtId="0" fontId="64" fillId="0" borderId="4" xfId="0" applyFont="1" applyBorder="1" applyAlignment="1">
      <alignment vertical="center" wrapText="1"/>
    </xf>
    <xf numFmtId="0" fontId="65" fillId="0" borderId="4" xfId="0" applyFont="1" applyBorder="1" applyAlignment="1">
      <alignment horizontal="center" vertical="center"/>
    </xf>
    <xf numFmtId="0" fontId="64" fillId="0" borderId="4" xfId="0" applyFont="1" applyBorder="1" applyAlignment="1">
      <alignment vertical="center"/>
    </xf>
    <xf numFmtId="0" fontId="65" fillId="0" borderId="4" xfId="0" applyFont="1" applyBorder="1" applyAlignment="1">
      <alignment horizontal="center" vertical="center" wrapText="1"/>
    </xf>
    <xf numFmtId="0" fontId="1" fillId="0" borderId="4" xfId="0" applyFont="1" applyBorder="1" applyAlignment="1">
      <alignment horizontal="justify" vertical="center" wrapText="1"/>
    </xf>
    <xf numFmtId="0" fontId="1" fillId="0" borderId="4" xfId="0" applyFont="1" applyBorder="1" applyAlignment="1">
      <alignment horizont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24" xfId="0" applyFont="1" applyBorder="1" applyAlignment="1">
      <alignment horizontal="center" vertical="center"/>
    </xf>
    <xf numFmtId="0" fontId="1" fillId="0" borderId="49" xfId="0" applyFont="1" applyBorder="1"/>
    <xf numFmtId="0" fontId="1" fillId="0" borderId="43" xfId="0" applyFont="1" applyBorder="1" applyAlignment="1">
      <alignment horizontal="center" vertical="center"/>
    </xf>
    <xf numFmtId="0" fontId="1" fillId="0" borderId="50" xfId="0" applyFont="1" applyBorder="1" applyAlignment="1">
      <alignment horizontal="center" vertical="center"/>
    </xf>
    <xf numFmtId="165" fontId="41" fillId="0" borderId="4" xfId="1" applyNumberFormat="1" applyFont="1" applyBorder="1" applyAlignment="1">
      <alignment horizontal="center"/>
    </xf>
    <xf numFmtId="0" fontId="72" fillId="0" borderId="4" xfId="0" applyFont="1" applyBorder="1" applyAlignment="1">
      <alignment horizontal="right" vertical="center" wrapText="1"/>
    </xf>
    <xf numFmtId="5" fontId="72" fillId="0" borderId="4" xfId="117" applyNumberFormat="1" applyFont="1" applyFill="1" applyBorder="1" applyAlignment="1" applyProtection="1">
      <alignment horizontal="center" vertical="center"/>
    </xf>
    <xf numFmtId="5" fontId="72" fillId="0" borderId="4" xfId="117" applyNumberFormat="1" applyFont="1" applyFill="1" applyBorder="1" applyAlignment="1" applyProtection="1">
      <alignment horizontal="center" vertical="center" wrapText="1"/>
    </xf>
    <xf numFmtId="7" fontId="72" fillId="0" borderId="4" xfId="117" applyNumberFormat="1" applyFont="1" applyFill="1" applyBorder="1" applyAlignment="1" applyProtection="1">
      <alignment horizontal="center" vertical="center"/>
    </xf>
    <xf numFmtId="0" fontId="74" fillId="0" borderId="4" xfId="1" applyFont="1" applyBorder="1" applyAlignment="1">
      <alignment horizontal="right" vertical="center"/>
    </xf>
    <xf numFmtId="37" fontId="74" fillId="0" borderId="4" xfId="198" applyNumberFormat="1" applyFont="1" applyFill="1" applyBorder="1" applyAlignment="1" applyProtection="1">
      <alignment horizontal="center" vertical="center"/>
    </xf>
    <xf numFmtId="37" fontId="74" fillId="0" borderId="4" xfId="198" applyNumberFormat="1" applyFont="1" applyFill="1" applyBorder="1" applyAlignment="1" applyProtection="1">
      <alignment horizontal="center" vertical="center"/>
      <protection locked="0"/>
    </xf>
    <xf numFmtId="0" fontId="74" fillId="0" borderId="4" xfId="198" applyNumberFormat="1" applyFont="1" applyFill="1" applyBorder="1" applyAlignment="1" applyProtection="1">
      <alignment horizontal="center" vertical="center"/>
    </xf>
    <xf numFmtId="0" fontId="1" fillId="0" borderId="17" xfId="0" applyFont="1" applyBorder="1"/>
    <xf numFmtId="0" fontId="1" fillId="0" borderId="16" xfId="0" applyFont="1" applyBorder="1" applyAlignment="1">
      <alignment horizontal="left" vertical="center" indent="2"/>
    </xf>
    <xf numFmtId="0" fontId="1" fillId="0" borderId="0" xfId="0" applyFont="1" applyAlignment="1">
      <alignment horizontal="left" vertical="center" indent="2"/>
    </xf>
    <xf numFmtId="0" fontId="1" fillId="0" borderId="0" xfId="0" applyFont="1" applyAlignment="1">
      <alignment horizontal="left" vertical="center"/>
    </xf>
    <xf numFmtId="0" fontId="1" fillId="0" borderId="16" xfId="0" applyFont="1" applyBorder="1" applyAlignment="1">
      <alignment horizontal="left" vertical="center" indent="5"/>
    </xf>
    <xf numFmtId="0" fontId="1" fillId="0" borderId="0" xfId="0" applyFont="1" applyAlignment="1">
      <alignment horizontal="left" vertical="center" indent="5"/>
    </xf>
    <xf numFmtId="0" fontId="1" fillId="0" borderId="0" xfId="0" applyFont="1" applyAlignment="1">
      <alignment horizontal="left" vertical="center" indent="3"/>
    </xf>
    <xf numFmtId="0" fontId="1" fillId="0" borderId="15" xfId="0" applyFont="1" applyBorder="1" applyAlignment="1">
      <alignment horizontal="left" vertical="center" indent="2"/>
    </xf>
    <xf numFmtId="0" fontId="1" fillId="0" borderId="14" xfId="0" applyFont="1" applyBorder="1" applyAlignment="1">
      <alignment horizontal="left" vertical="center" indent="2"/>
    </xf>
    <xf numFmtId="0" fontId="1" fillId="0" borderId="14" xfId="0" applyFont="1" applyBorder="1"/>
    <xf numFmtId="0" fontId="1" fillId="0" borderId="18" xfId="0" applyFont="1" applyBorder="1"/>
    <xf numFmtId="0" fontId="101" fillId="21" borderId="4" xfId="0" applyFont="1" applyFill="1" applyBorder="1" applyAlignment="1">
      <alignment horizontal="left" vertical="center"/>
    </xf>
    <xf numFmtId="0" fontId="61" fillId="21" borderId="4" xfId="0" applyFont="1" applyFill="1" applyBorder="1" applyAlignment="1">
      <alignment horizontal="left" wrapText="1"/>
    </xf>
    <xf numFmtId="0" fontId="62" fillId="21" borderId="4" xfId="0" applyFont="1" applyFill="1" applyBorder="1"/>
    <xf numFmtId="0" fontId="66" fillId="5" borderId="0" xfId="179" applyFont="1" applyAlignment="1">
      <protection locked="0"/>
    </xf>
    <xf numFmtId="0" fontId="61" fillId="21" borderId="4" xfId="0" applyFont="1" applyFill="1" applyBorder="1" applyAlignment="1">
      <alignment wrapText="1"/>
    </xf>
    <xf numFmtId="0" fontId="61" fillId="21" borderId="4" xfId="0" applyFont="1" applyFill="1" applyBorder="1" applyAlignment="1">
      <alignment horizontal="center" vertical="center" wrapText="1"/>
    </xf>
    <xf numFmtId="0" fontId="102" fillId="21" borderId="0" xfId="0" applyFont="1" applyFill="1"/>
    <xf numFmtId="0" fontId="103" fillId="0" borderId="0" xfId="0" applyFont="1"/>
    <xf numFmtId="0" fontId="104" fillId="0" borderId="0" xfId="0" applyFont="1" applyAlignment="1">
      <alignment vertical="top" wrapText="1"/>
    </xf>
    <xf numFmtId="0" fontId="61" fillId="21" borderId="4" xfId="0" applyFont="1" applyFill="1" applyBorder="1" applyAlignment="1">
      <alignment horizontal="left" vertical="top" wrapText="1"/>
    </xf>
    <xf numFmtId="0" fontId="105" fillId="21" borderId="0" xfId="0" applyFont="1" applyFill="1"/>
    <xf numFmtId="0" fontId="102" fillId="21" borderId="2" xfId="0" applyFont="1" applyFill="1" applyBorder="1"/>
    <xf numFmtId="0" fontId="61" fillId="21" borderId="4" xfId="0" applyFont="1" applyFill="1" applyBorder="1" applyAlignment="1">
      <alignment vertical="top" wrapText="1"/>
    </xf>
    <xf numFmtId="0" fontId="61" fillId="21" borderId="4" xfId="0" applyFont="1" applyFill="1" applyBorder="1" applyAlignment="1">
      <alignment horizontal="center" vertical="top" wrapText="1"/>
    </xf>
    <xf numFmtId="0" fontId="60" fillId="21" borderId="0" xfId="0" applyFont="1" applyFill="1" applyAlignment="1" applyProtection="1">
      <alignment horizontal="center" vertical="center" wrapText="1"/>
      <protection locked="0"/>
    </xf>
    <xf numFmtId="0" fontId="106" fillId="21" borderId="0" xfId="0" applyFont="1" applyFill="1" applyAlignment="1" applyProtection="1">
      <alignment horizontal="center" vertical="center" wrapText="1"/>
      <protection locked="0"/>
    </xf>
    <xf numFmtId="0" fontId="103" fillId="0" borderId="0" xfId="0" applyFont="1" applyAlignment="1">
      <alignment vertical="center"/>
    </xf>
    <xf numFmtId="2" fontId="61" fillId="21" borderId="2" xfId="0" applyNumberFormat="1" applyFont="1" applyFill="1" applyBorder="1" applyAlignment="1">
      <alignment horizontal="left" vertical="center" wrapText="1"/>
    </xf>
    <xf numFmtId="0" fontId="100" fillId="0" borderId="0" xfId="0" applyFont="1"/>
    <xf numFmtId="2" fontId="61" fillId="21" borderId="4" xfId="0" applyNumberFormat="1" applyFont="1" applyFill="1" applyBorder="1" applyAlignment="1">
      <alignment horizontal="left" vertical="top" wrapText="1"/>
    </xf>
    <xf numFmtId="0" fontId="61" fillId="21" borderId="4" xfId="0" applyFont="1" applyFill="1" applyBorder="1" applyAlignment="1">
      <alignment horizontal="center" vertical="top"/>
    </xf>
    <xf numFmtId="0" fontId="35" fillId="21" borderId="7" xfId="0" applyFont="1" applyFill="1" applyBorder="1"/>
    <xf numFmtId="0" fontId="35" fillId="21" borderId="4" xfId="0" applyFont="1" applyFill="1" applyBorder="1"/>
    <xf numFmtId="0" fontId="61" fillId="21" borderId="4" xfId="20" applyFont="1" applyFill="1" applyBorder="1" applyAlignment="1">
      <alignment vertical="top" wrapText="1"/>
    </xf>
    <xf numFmtId="0" fontId="61" fillId="21" borderId="4" xfId="0" applyFont="1" applyFill="1" applyBorder="1" applyAlignment="1">
      <alignment horizontal="center"/>
    </xf>
    <xf numFmtId="0" fontId="109" fillId="0" borderId="0" xfId="0" applyFont="1"/>
    <xf numFmtId="0" fontId="55" fillId="0" borderId="0" xfId="0" applyFont="1" applyAlignment="1">
      <alignment horizontal="left" vertical="center"/>
    </xf>
    <xf numFmtId="0" fontId="36" fillId="2" borderId="10" xfId="0" applyFont="1" applyFill="1" applyBorder="1" applyAlignment="1">
      <alignment horizontal="left" vertical="center"/>
    </xf>
    <xf numFmtId="0" fontId="61" fillId="21" borderId="4" xfId="0" applyFont="1" applyFill="1" applyBorder="1" applyAlignment="1">
      <alignment horizontal="center" vertical="center"/>
    </xf>
    <xf numFmtId="0" fontId="61" fillId="21" borderId="4" xfId="0" applyFont="1" applyFill="1" applyBorder="1" applyAlignment="1">
      <alignment horizontal="left" vertical="top"/>
    </xf>
    <xf numFmtId="167" fontId="0" fillId="0" borderId="4" xfId="208" applyNumberFormat="1" applyFont="1" applyFill="1" applyBorder="1" applyAlignment="1">
      <alignment horizontal="center"/>
    </xf>
    <xf numFmtId="167" fontId="0" fillId="0" borderId="4" xfId="0" applyNumberFormat="1" applyBorder="1"/>
    <xf numFmtId="0" fontId="64" fillId="0" borderId="10" xfId="0" applyFont="1" applyBorder="1" applyAlignment="1">
      <alignment vertical="center"/>
    </xf>
    <xf numFmtId="0" fontId="0" fillId="2" borderId="4" xfId="0" applyFill="1" applyBorder="1"/>
    <xf numFmtId="0" fontId="0" fillId="2" borderId="4" xfId="0" applyFill="1" applyBorder="1" applyAlignment="1">
      <alignment wrapText="1"/>
    </xf>
    <xf numFmtId="44" fontId="0" fillId="0" borderId="4" xfId="95" applyFont="1" applyFill="1" applyBorder="1"/>
    <xf numFmtId="0" fontId="35" fillId="0" borderId="10" xfId="0" applyFont="1" applyBorder="1" applyAlignment="1">
      <alignment horizontal="center"/>
    </xf>
    <xf numFmtId="173" fontId="0" fillId="0" borderId="4" xfId="0" applyNumberFormat="1" applyBorder="1"/>
    <xf numFmtId="9" fontId="0" fillId="0" borderId="4" xfId="207" applyFont="1" applyFill="1" applyBorder="1"/>
    <xf numFmtId="9" fontId="0" fillId="2" borderId="4" xfId="207" applyFont="1" applyFill="1" applyBorder="1"/>
    <xf numFmtId="0" fontId="0" fillId="0" borderId="4" xfId="0" applyBorder="1" applyAlignment="1">
      <alignment horizontal="center" vertical="center"/>
    </xf>
    <xf numFmtId="0" fontId="61" fillId="21" borderId="19" xfId="0" applyFont="1" applyFill="1" applyBorder="1" applyAlignment="1">
      <alignment horizontal="center" vertical="center" wrapText="1"/>
    </xf>
    <xf numFmtId="0" fontId="61" fillId="21" borderId="20" xfId="0" applyFont="1" applyFill="1" applyBorder="1" applyAlignment="1">
      <alignment horizontal="center" vertical="center" wrapText="1"/>
    </xf>
    <xf numFmtId="0" fontId="37" fillId="22" borderId="6" xfId="0" applyFont="1" applyFill="1" applyBorder="1" applyAlignment="1">
      <alignment vertical="center" wrapText="1"/>
    </xf>
    <xf numFmtId="0" fontId="41" fillId="22" borderId="18" xfId="0" applyFont="1" applyFill="1" applyBorder="1" applyAlignment="1">
      <alignment vertical="center" wrapText="1"/>
    </xf>
    <xf numFmtId="0" fontId="37" fillId="22" borderId="4" xfId="0" applyFont="1" applyFill="1" applyBorder="1" applyAlignment="1">
      <alignment vertical="center" wrapText="1"/>
    </xf>
    <xf numFmtId="0" fontId="41" fillId="22" borderId="8" xfId="0" applyFont="1" applyFill="1" applyBorder="1" applyAlignment="1">
      <alignment vertical="center" wrapText="1"/>
    </xf>
    <xf numFmtId="0" fontId="37" fillId="22" borderId="4" xfId="0" applyFont="1" applyFill="1" applyBorder="1" applyAlignment="1">
      <alignment vertical="top" wrapText="1"/>
    </xf>
    <xf numFmtId="0" fontId="41" fillId="22" borderId="8" xfId="0" applyFont="1" applyFill="1" applyBorder="1" applyAlignment="1">
      <alignment vertical="top" wrapText="1"/>
    </xf>
    <xf numFmtId="0" fontId="107" fillId="21" borderId="4" xfId="0" applyFont="1" applyFill="1" applyBorder="1" applyAlignment="1">
      <alignment horizontal="center" wrapText="1"/>
    </xf>
    <xf numFmtId="0" fontId="61" fillId="21" borderId="4" xfId="0" applyFont="1" applyFill="1" applyBorder="1" applyAlignment="1">
      <alignment horizontal="justify" vertical="center" wrapText="1"/>
    </xf>
    <xf numFmtId="0" fontId="62" fillId="21" borderId="4" xfId="0" applyFont="1" applyFill="1" applyBorder="1" applyAlignment="1">
      <alignment horizontal="center" vertical="center" wrapText="1"/>
    </xf>
    <xf numFmtId="0" fontId="66" fillId="0" borderId="0" xfId="197" applyFont="1" applyAlignment="1" applyProtection="1">
      <alignment horizontal="center" vertical="center"/>
      <protection locked="0"/>
    </xf>
    <xf numFmtId="0" fontId="61" fillId="21" borderId="19" xfId="197" applyFont="1" applyFill="1" applyBorder="1" applyAlignment="1">
      <alignment horizontal="left" vertical="center" wrapText="1"/>
    </xf>
    <xf numFmtId="0" fontId="61" fillId="21" borderId="21" xfId="197" applyFont="1" applyFill="1" applyBorder="1" applyAlignment="1">
      <alignment horizontal="center" vertical="center" wrapText="1"/>
    </xf>
    <xf numFmtId="0" fontId="61" fillId="21" borderId="19" xfId="0" applyFont="1" applyFill="1" applyBorder="1" applyAlignment="1">
      <alignment horizontal="right" vertical="center" wrapText="1"/>
    </xf>
    <xf numFmtId="5" fontId="61" fillId="21" borderId="21" xfId="117" applyNumberFormat="1" applyFont="1" applyFill="1" applyBorder="1" applyAlignment="1" applyProtection="1">
      <alignment horizontal="center" vertical="center"/>
    </xf>
    <xf numFmtId="0" fontId="110" fillId="0" borderId="21" xfId="0" applyFont="1" applyBorder="1"/>
    <xf numFmtId="0" fontId="66" fillId="0" borderId="22" xfId="0" applyFont="1" applyBorder="1"/>
    <xf numFmtId="174" fontId="61" fillId="21" borderId="21" xfId="117" applyNumberFormat="1" applyFont="1" applyFill="1" applyBorder="1" applyAlignment="1" applyProtection="1">
      <alignment horizontal="center" vertical="center"/>
    </xf>
    <xf numFmtId="2" fontId="88" fillId="24" borderId="57" xfId="209" applyNumberFormat="1" applyFont="1" applyFill="1" applyBorder="1" applyAlignment="1" applyProtection="1">
      <alignment horizontal="center" wrapText="1"/>
      <protection hidden="1"/>
    </xf>
    <xf numFmtId="4" fontId="88" fillId="24" borderId="57" xfId="209" applyNumberFormat="1" applyFont="1" applyFill="1" applyBorder="1" applyAlignment="1" applyProtection="1">
      <alignment horizontal="center" wrapText="1"/>
      <protection hidden="1"/>
    </xf>
    <xf numFmtId="44" fontId="88" fillId="24" borderId="57" xfId="95" applyFont="1" applyFill="1" applyBorder="1" applyAlignment="1" applyProtection="1">
      <alignment horizontal="center" wrapText="1"/>
      <protection hidden="1"/>
    </xf>
    <xf numFmtId="0" fontId="112" fillId="0" borderId="0" xfId="209" applyFont="1" applyProtection="1">
      <protection locked="0"/>
    </xf>
    <xf numFmtId="0" fontId="80" fillId="22" borderId="10" xfId="39" applyFont="1" applyFill="1" applyBorder="1" applyAlignment="1" applyProtection="1">
      <alignment horizontal="center" wrapText="1"/>
      <protection locked="0"/>
    </xf>
    <xf numFmtId="0" fontId="80" fillId="22" borderId="11" xfId="39" applyFont="1" applyFill="1" applyBorder="1" applyAlignment="1" applyProtection="1">
      <alignment horizontal="center" wrapText="1"/>
      <protection locked="0"/>
    </xf>
    <xf numFmtId="0" fontId="113" fillId="0" borderId="55" xfId="209" applyFont="1" applyBorder="1" applyProtection="1">
      <protection locked="0"/>
    </xf>
    <xf numFmtId="0" fontId="85" fillId="26" borderId="52" xfId="209" applyFont="1" applyFill="1" applyBorder="1"/>
    <xf numFmtId="0" fontId="86" fillId="22" borderId="0" xfId="209" applyFont="1" applyFill="1"/>
    <xf numFmtId="0" fontId="84" fillId="22" borderId="0" xfId="209" applyFont="1" applyFill="1"/>
    <xf numFmtId="175" fontId="88" fillId="24" borderId="57" xfId="209" applyNumberFormat="1" applyFont="1" applyFill="1" applyBorder="1" applyAlignment="1" applyProtection="1">
      <alignment horizontal="center" wrapText="1"/>
      <protection hidden="1"/>
    </xf>
    <xf numFmtId="0" fontId="39" fillId="2" borderId="16" xfId="39" applyFont="1" applyFill="1" applyBorder="1" applyAlignment="1" applyProtection="1">
      <alignment horizontal="center" wrapText="1"/>
      <protection locked="0"/>
    </xf>
    <xf numFmtId="0" fontId="39" fillId="2" borderId="0" xfId="39" applyFont="1" applyFill="1" applyAlignment="1" applyProtection="1">
      <alignment horizontal="center" wrapText="1"/>
      <protection locked="0"/>
    </xf>
    <xf numFmtId="0" fontId="39" fillId="2" borderId="0" xfId="39" applyFont="1" applyFill="1" applyAlignment="1" applyProtection="1">
      <alignment horizontal="center"/>
      <protection locked="0"/>
    </xf>
    <xf numFmtId="0" fontId="50" fillId="14" borderId="0" xfId="209" applyFont="1" applyFill="1"/>
    <xf numFmtId="0" fontId="50" fillId="0" borderId="0" xfId="209" applyFont="1"/>
    <xf numFmtId="0" fontId="116" fillId="26" borderId="52" xfId="209" applyFont="1" applyFill="1" applyBorder="1"/>
    <xf numFmtId="0" fontId="66" fillId="0" borderId="0" xfId="209" applyFont="1" applyProtection="1">
      <protection locked="0"/>
    </xf>
    <xf numFmtId="0" fontId="50" fillId="0" borderId="0" xfId="209" applyFont="1" applyProtection="1">
      <protection locked="0"/>
    </xf>
    <xf numFmtId="0" fontId="78" fillId="22" borderId="0" xfId="209" applyFont="1" applyFill="1"/>
    <xf numFmtId="0" fontId="50" fillId="22" borderId="0" xfId="209" applyFont="1" applyFill="1"/>
    <xf numFmtId="0" fontId="98" fillId="0" borderId="68" xfId="209" applyFont="1" applyBorder="1" applyAlignment="1" applyProtection="1">
      <alignment horizontal="center" wrapText="1"/>
      <protection locked="0"/>
    </xf>
    <xf numFmtId="0" fontId="98" fillId="0" borderId="57" xfId="209" applyFont="1" applyBorder="1" applyAlignment="1" applyProtection="1">
      <alignment horizontal="center" wrapText="1"/>
      <protection locked="0"/>
    </xf>
    <xf numFmtId="0" fontId="98" fillId="0" borderId="56" xfId="209" applyFont="1" applyBorder="1" applyAlignment="1" applyProtection="1">
      <alignment horizontal="center" wrapText="1"/>
      <protection locked="0"/>
    </xf>
    <xf numFmtId="0" fontId="98" fillId="14" borderId="56" xfId="209" applyFont="1" applyFill="1" applyBorder="1" applyAlignment="1" applyProtection="1">
      <alignment horizontal="center" wrapText="1"/>
      <protection locked="0"/>
    </xf>
    <xf numFmtId="0" fontId="98" fillId="0" borderId="57" xfId="209" applyFont="1" applyBorder="1" applyAlignment="1">
      <alignment horizontal="center" wrapText="1"/>
    </xf>
    <xf numFmtId="0" fontId="98" fillId="0" borderId="56" xfId="209" applyFont="1" applyBorder="1" applyAlignment="1">
      <alignment horizontal="center" wrapText="1"/>
    </xf>
    <xf numFmtId="0" fontId="98" fillId="14" borderId="56" xfId="209" applyFont="1" applyFill="1" applyBorder="1" applyAlignment="1">
      <alignment horizontal="center" wrapText="1"/>
    </xf>
    <xf numFmtId="0" fontId="98" fillId="0" borderId="4" xfId="209" applyFont="1" applyBorder="1" applyProtection="1">
      <protection locked="0"/>
    </xf>
    <xf numFmtId="0" fontId="50" fillId="15" borderId="56" xfId="209" applyFont="1" applyFill="1" applyBorder="1" applyAlignment="1" applyProtection="1">
      <alignment horizontal="center" wrapText="1"/>
      <protection locked="0"/>
    </xf>
    <xf numFmtId="0" fontId="50" fillId="15" borderId="57" xfId="209" applyFont="1" applyFill="1" applyBorder="1" applyAlignment="1" applyProtection="1">
      <alignment horizontal="center" wrapText="1"/>
      <protection locked="0"/>
    </xf>
    <xf numFmtId="2" fontId="98" fillId="15" borderId="57" xfId="209" applyNumberFormat="1" applyFont="1" applyFill="1" applyBorder="1" applyAlignment="1" applyProtection="1">
      <alignment horizontal="center" wrapText="1"/>
      <protection locked="0"/>
    </xf>
    <xf numFmtId="44" fontId="50" fillId="15" borderId="57" xfId="95" applyFont="1" applyFill="1" applyBorder="1" applyAlignment="1" applyProtection="1">
      <alignment horizontal="center" wrapText="1"/>
      <protection locked="0"/>
    </xf>
    <xf numFmtId="0" fontId="50" fillId="15" borderId="57" xfId="209" applyFont="1" applyFill="1" applyBorder="1" applyProtection="1">
      <protection locked="0"/>
    </xf>
    <xf numFmtId="0" fontId="98" fillId="0" borderId="0" xfId="209" applyFont="1" applyAlignment="1">
      <alignment horizontal="center"/>
    </xf>
    <xf numFmtId="0" fontId="50" fillId="20" borderId="57" xfId="209" applyFont="1" applyFill="1" applyBorder="1" applyAlignment="1" applyProtection="1">
      <alignment horizontal="center" wrapText="1"/>
      <protection hidden="1"/>
    </xf>
    <xf numFmtId="2" fontId="98" fillId="15" borderId="57" xfId="209" applyNumberFormat="1" applyFont="1" applyFill="1" applyBorder="1" applyAlignment="1" applyProtection="1">
      <alignment horizontal="center" wrapText="1"/>
      <protection hidden="1"/>
    </xf>
    <xf numFmtId="175" fontId="50" fillId="15" borderId="57" xfId="209" applyNumberFormat="1" applyFont="1" applyFill="1" applyBorder="1" applyAlignment="1">
      <alignment horizontal="center" wrapText="1"/>
    </xf>
    <xf numFmtId="0" fontId="50" fillId="15" borderId="57" xfId="209" applyFont="1" applyFill="1" applyBorder="1" applyAlignment="1">
      <alignment horizontal="center" wrapText="1"/>
    </xf>
    <xf numFmtId="0" fontId="50" fillId="15" borderId="57" xfId="209" applyFont="1" applyFill="1" applyBorder="1"/>
    <xf numFmtId="0" fontId="49" fillId="0" borderId="4" xfId="39" applyFont="1" applyBorder="1" applyAlignment="1">
      <alignment horizontal="left" wrapText="1"/>
    </xf>
    <xf numFmtId="0" fontId="50" fillId="0" borderId="56" xfId="209" applyFont="1" applyBorder="1" applyAlignment="1" applyProtection="1">
      <alignment horizontal="center" wrapText="1"/>
      <protection locked="0"/>
    </xf>
    <xf numFmtId="0" fontId="50" fillId="0" borderId="57" xfId="209" applyFont="1" applyBorder="1" applyAlignment="1" applyProtection="1">
      <alignment horizontal="center" wrapText="1"/>
      <protection locked="0"/>
    </xf>
    <xf numFmtId="2" fontId="98" fillId="24" borderId="57" xfId="209" applyNumberFormat="1" applyFont="1" applyFill="1" applyBorder="1" applyAlignment="1" applyProtection="1">
      <alignment horizontal="center" wrapText="1"/>
      <protection hidden="1"/>
    </xf>
    <xf numFmtId="44" fontId="50" fillId="0" borderId="57" xfId="95" applyFont="1" applyBorder="1" applyAlignment="1" applyProtection="1">
      <alignment horizontal="center" wrapText="1"/>
      <protection locked="0"/>
    </xf>
    <xf numFmtId="0" fontId="50" fillId="0" borderId="57" xfId="209" applyFont="1" applyBorder="1" applyProtection="1">
      <protection locked="0"/>
    </xf>
    <xf numFmtId="0" fontId="50" fillId="0" borderId="4" xfId="209" applyFont="1" applyBorder="1" applyProtection="1">
      <protection locked="0"/>
    </xf>
    <xf numFmtId="0" fontId="50" fillId="16" borderId="57" xfId="209" applyFont="1" applyFill="1" applyBorder="1" applyAlignment="1" applyProtection="1">
      <alignment horizontal="center" wrapText="1"/>
      <protection hidden="1"/>
    </xf>
    <xf numFmtId="173" fontId="50" fillId="16" borderId="57" xfId="209" applyNumberFormat="1" applyFont="1" applyFill="1" applyBorder="1" applyAlignment="1" applyProtection="1">
      <alignment horizontal="center" wrapText="1"/>
      <protection hidden="1"/>
    </xf>
    <xf numFmtId="0" fontId="50" fillId="0" borderId="57" xfId="209" applyFont="1" applyBorder="1" applyAlignment="1">
      <alignment horizontal="center" wrapText="1"/>
    </xf>
    <xf numFmtId="0" fontId="50" fillId="0" borderId="57" xfId="209" applyFont="1" applyBorder="1"/>
    <xf numFmtId="0" fontId="50" fillId="18" borderId="56" xfId="209" applyFont="1" applyFill="1" applyBorder="1" applyAlignment="1" applyProtection="1">
      <alignment horizontal="center" wrapText="1"/>
      <protection locked="0"/>
    </xf>
    <xf numFmtId="0" fontId="50" fillId="18" borderId="57" xfId="209" applyFont="1" applyFill="1" applyBorder="1" applyAlignment="1" applyProtection="1">
      <alignment horizontal="center" wrapText="1"/>
      <protection locked="0"/>
    </xf>
    <xf numFmtId="2" fontId="98" fillId="19" borderId="57" xfId="209" applyNumberFormat="1" applyFont="1" applyFill="1" applyBorder="1" applyAlignment="1" applyProtection="1">
      <alignment horizontal="center" wrapText="1"/>
      <protection hidden="1"/>
    </xf>
    <xf numFmtId="44" fontId="50" fillId="18" borderId="57" xfId="95" applyFont="1" applyFill="1" applyBorder="1" applyAlignment="1" applyProtection="1">
      <alignment horizontal="center" wrapText="1"/>
      <protection locked="0"/>
    </xf>
    <xf numFmtId="0" fontId="50" fillId="18" borderId="57" xfId="209" applyFont="1" applyFill="1" applyBorder="1" applyProtection="1">
      <protection locked="0"/>
    </xf>
    <xf numFmtId="173" fontId="50" fillId="20" borderId="57" xfId="209" applyNumberFormat="1" applyFont="1" applyFill="1" applyBorder="1" applyAlignment="1" applyProtection="1">
      <alignment horizontal="center" wrapText="1"/>
      <protection hidden="1"/>
    </xf>
    <xf numFmtId="0" fontId="50" fillId="18" borderId="57" xfId="209" applyFont="1" applyFill="1" applyBorder="1" applyAlignment="1">
      <alignment horizontal="center" wrapText="1"/>
    </xf>
    <xf numFmtId="0" fontId="50" fillId="18" borderId="57" xfId="209" applyFont="1" applyFill="1" applyBorder="1"/>
    <xf numFmtId="0" fontId="49" fillId="0" borderId="4" xfId="39" applyFont="1" applyBorder="1" applyAlignment="1">
      <alignment horizontal="left" vertical="center" wrapText="1"/>
    </xf>
    <xf numFmtId="44" fontId="50" fillId="0" borderId="57" xfId="95" applyFont="1" applyFill="1" applyBorder="1" applyAlignment="1" applyProtection="1">
      <alignment horizontal="center" wrapText="1"/>
      <protection locked="0"/>
    </xf>
    <xf numFmtId="0" fontId="49" fillId="2" borderId="4" xfId="39" applyFont="1" applyFill="1" applyBorder="1" applyAlignment="1">
      <alignment horizontal="left" wrapText="1"/>
    </xf>
    <xf numFmtId="0" fontId="49" fillId="0" borderId="12" xfId="39" applyFont="1" applyBorder="1" applyAlignment="1">
      <alignment horizontal="left" wrapText="1"/>
    </xf>
    <xf numFmtId="0" fontId="50" fillId="0" borderId="56" xfId="209" quotePrefix="1" applyFont="1" applyBorder="1" applyAlignment="1" applyProtection="1">
      <alignment horizontal="center" wrapText="1"/>
      <protection locked="0"/>
    </xf>
    <xf numFmtId="0" fontId="50" fillId="0" borderId="56" xfId="209" applyFont="1" applyBorder="1" applyAlignment="1" applyProtection="1">
      <alignment horizontal="center"/>
      <protection locked="0"/>
    </xf>
    <xf numFmtId="0" fontId="50" fillId="0" borderId="57" xfId="209" applyFont="1" applyBorder="1" applyAlignment="1" applyProtection="1">
      <alignment horizontal="center"/>
      <protection locked="0"/>
    </xf>
    <xf numFmtId="44" fontId="50" fillId="0" borderId="57" xfId="95" applyFont="1" applyBorder="1" applyAlignment="1" applyProtection="1">
      <alignment horizontal="center"/>
      <protection locked="0"/>
    </xf>
    <xf numFmtId="0" fontId="98" fillId="0" borderId="64" xfId="209" applyFont="1" applyBorder="1" applyAlignment="1" applyProtection="1">
      <alignment horizontal="left" wrapText="1"/>
      <protection locked="0"/>
    </xf>
    <xf numFmtId="4" fontId="98" fillId="24" borderId="57" xfId="209" applyNumberFormat="1" applyFont="1" applyFill="1" applyBorder="1" applyAlignment="1" applyProtection="1">
      <alignment horizontal="center" wrapText="1"/>
      <protection hidden="1"/>
    </xf>
    <xf numFmtId="44" fontId="98" fillId="24" borderId="57" xfId="95" applyFont="1" applyFill="1" applyBorder="1" applyAlignment="1" applyProtection="1">
      <alignment horizontal="center" wrapText="1"/>
      <protection hidden="1"/>
    </xf>
    <xf numFmtId="176" fontId="50" fillId="0" borderId="57" xfId="209" applyNumberFormat="1" applyFont="1" applyBorder="1" applyAlignment="1" applyProtection="1">
      <alignment horizontal="center" wrapText="1"/>
      <protection locked="0"/>
    </xf>
    <xf numFmtId="0" fontId="63" fillId="0" borderId="57" xfId="209" applyFont="1" applyBorder="1" applyAlignment="1">
      <alignment horizontal="left" wrapText="1"/>
    </xf>
    <xf numFmtId="4" fontId="63" fillId="23" borderId="57" xfId="209" applyNumberFormat="1" applyFont="1" applyFill="1" applyBorder="1" applyAlignment="1" applyProtection="1">
      <alignment horizontal="center" wrapText="1"/>
      <protection hidden="1"/>
    </xf>
    <xf numFmtId="2" fontId="63" fillId="23" borderId="57" xfId="209" applyNumberFormat="1" applyFont="1" applyFill="1" applyBorder="1" applyAlignment="1" applyProtection="1">
      <alignment horizontal="center" wrapText="1"/>
      <protection hidden="1"/>
    </xf>
    <xf numFmtId="173" fontId="63" fillId="23" borderId="57" xfId="209" applyNumberFormat="1" applyFont="1" applyFill="1" applyBorder="1" applyAlignment="1" applyProtection="1">
      <alignment horizontal="center" wrapText="1"/>
      <protection hidden="1"/>
    </xf>
    <xf numFmtId="0" fontId="49" fillId="0" borderId="57" xfId="209" applyFont="1" applyBorder="1" applyAlignment="1">
      <alignment horizontal="center" wrapText="1"/>
    </xf>
    <xf numFmtId="176" fontId="49" fillId="0" borderId="57" xfId="209" applyNumberFormat="1" applyFont="1" applyBorder="1" applyAlignment="1">
      <alignment horizontal="center" wrapText="1"/>
    </xf>
    <xf numFmtId="0" fontId="39" fillId="22" borderId="10" xfId="39" applyFont="1" applyFill="1" applyBorder="1" applyAlignment="1" applyProtection="1">
      <alignment horizontal="center" wrapText="1"/>
      <protection locked="0"/>
    </xf>
    <xf numFmtId="0" fontId="39" fillId="22" borderId="11" xfId="39" applyFont="1" applyFill="1" applyBorder="1" applyAlignment="1" applyProtection="1">
      <alignment horizontal="center" wrapText="1"/>
      <protection locked="0"/>
    </xf>
    <xf numFmtId="0" fontId="39" fillId="0" borderId="58" xfId="39" applyFont="1" applyBorder="1" applyAlignment="1" applyProtection="1">
      <alignment horizontal="center" wrapText="1"/>
      <protection locked="0"/>
    </xf>
    <xf numFmtId="0" fontId="39" fillId="0" borderId="59" xfId="39" applyFont="1" applyBorder="1" applyAlignment="1" applyProtection="1">
      <alignment horizontal="center" wrapText="1"/>
      <protection locked="0"/>
    </xf>
    <xf numFmtId="0" fontId="64" fillId="0" borderId="54" xfId="209" applyFont="1" applyBorder="1" applyAlignment="1" applyProtection="1">
      <alignment wrapText="1"/>
      <protection locked="0"/>
    </xf>
    <xf numFmtId="0" fontId="50" fillId="0" borderId="54" xfId="209" applyFont="1" applyBorder="1" applyProtection="1">
      <protection locked="0"/>
    </xf>
    <xf numFmtId="0" fontId="64" fillId="0" borderId="60" xfId="209" applyFont="1" applyBorder="1" applyAlignment="1" applyProtection="1">
      <alignment wrapText="1"/>
      <protection locked="0"/>
    </xf>
    <xf numFmtId="0" fontId="64" fillId="0" borderId="61" xfId="209" applyFont="1" applyBorder="1" applyAlignment="1" applyProtection="1">
      <alignment wrapText="1"/>
      <protection locked="0"/>
    </xf>
    <xf numFmtId="0" fontId="100" fillId="0" borderId="55" xfId="209" applyFont="1" applyBorder="1" applyProtection="1">
      <protection locked="0"/>
    </xf>
    <xf numFmtId="0" fontId="50" fillId="0" borderId="63" xfId="209" applyFont="1" applyBorder="1" applyProtection="1">
      <protection locked="0"/>
    </xf>
    <xf numFmtId="175" fontId="50" fillId="15" borderId="57" xfId="209" applyNumberFormat="1" applyFont="1" applyFill="1" applyBorder="1" applyAlignment="1" applyProtection="1">
      <alignment horizontal="center" wrapText="1"/>
      <protection locked="0"/>
    </xf>
    <xf numFmtId="175" fontId="50" fillId="0" borderId="57" xfId="209" applyNumberFormat="1" applyFont="1" applyBorder="1" applyAlignment="1" applyProtection="1">
      <alignment horizontal="center" wrapText="1"/>
      <protection locked="0"/>
    </xf>
    <xf numFmtId="175" fontId="50" fillId="18" borderId="57" xfId="209" applyNumberFormat="1" applyFont="1" applyFill="1" applyBorder="1" applyAlignment="1" applyProtection="1">
      <alignment horizontal="center" wrapText="1"/>
      <protection locked="0"/>
    </xf>
    <xf numFmtId="175" fontId="50" fillId="0" borderId="57" xfId="209" applyNumberFormat="1" applyFont="1" applyBorder="1" applyAlignment="1" applyProtection="1">
      <alignment horizontal="center"/>
      <protection locked="0"/>
    </xf>
    <xf numFmtId="173" fontId="88" fillId="23" borderId="57" xfId="209" applyNumberFormat="1" applyFont="1" applyFill="1" applyBorder="1" applyAlignment="1" applyProtection="1">
      <alignment horizontal="center" wrapText="1"/>
      <protection hidden="1"/>
    </xf>
    <xf numFmtId="176" fontId="84" fillId="0" borderId="57" xfId="209" applyNumberFormat="1" applyFont="1" applyBorder="1" applyAlignment="1">
      <alignment horizontal="center" wrapText="1"/>
    </xf>
    <xf numFmtId="0" fontId="80" fillId="25" borderId="52" xfId="209" applyFont="1" applyFill="1" applyBorder="1" applyAlignment="1" applyProtection="1">
      <alignment vertical="center"/>
      <protection locked="0"/>
    </xf>
    <xf numFmtId="0" fontId="80" fillId="25" borderId="55" xfId="209" applyFont="1" applyFill="1" applyBorder="1" applyAlignment="1" applyProtection="1">
      <alignment horizontal="center" vertical="center"/>
      <protection locked="0"/>
    </xf>
    <xf numFmtId="2" fontId="83" fillId="26" borderId="52" xfId="209" applyNumberFormat="1" applyFont="1" applyFill="1" applyBorder="1" applyAlignment="1">
      <alignment horizontal="left" vertical="center" wrapText="1"/>
    </xf>
    <xf numFmtId="2" fontId="115" fillId="26" borderId="52" xfId="209" applyNumberFormat="1" applyFont="1" applyFill="1" applyBorder="1" applyAlignment="1">
      <alignment horizontal="left" vertical="center" wrapText="1"/>
    </xf>
    <xf numFmtId="0" fontId="98" fillId="0" borderId="56" xfId="209" applyFont="1" applyBorder="1" applyAlignment="1" applyProtection="1">
      <alignment horizontal="center" wrapText="1"/>
      <protection hidden="1"/>
    </xf>
    <xf numFmtId="0" fontId="98" fillId="0" borderId="57" xfId="209" applyFont="1" applyBorder="1" applyAlignment="1" applyProtection="1">
      <alignment horizontal="left" wrapText="1"/>
      <protection locked="0"/>
    </xf>
    <xf numFmtId="0" fontId="98" fillId="0" borderId="57" xfId="209" applyFont="1" applyBorder="1" applyAlignment="1">
      <alignment horizontal="left" wrapText="1"/>
    </xf>
    <xf numFmtId="0" fontId="50" fillId="0" borderId="57" xfId="209" applyFont="1" applyBorder="1" applyAlignment="1" applyProtection="1">
      <alignment horizontal="left" wrapText="1"/>
      <protection locked="0"/>
    </xf>
    <xf numFmtId="0" fontId="50" fillId="0" borderId="57" xfId="209" applyFont="1" applyBorder="1" applyAlignment="1">
      <alignment horizontal="left" wrapText="1"/>
    </xf>
    <xf numFmtId="0" fontId="50" fillId="15" borderId="57" xfId="209" applyFont="1" applyFill="1" applyBorder="1" applyAlignment="1" applyProtection="1">
      <alignment horizontal="center" wrapText="1"/>
      <protection hidden="1"/>
    </xf>
    <xf numFmtId="175" fontId="50" fillId="15" borderId="57" xfId="209" applyNumberFormat="1" applyFont="1" applyFill="1" applyBorder="1" applyAlignment="1" applyProtection="1">
      <alignment horizontal="center" wrapText="1"/>
      <protection hidden="1"/>
    </xf>
    <xf numFmtId="0" fontId="50" fillId="0" borderId="57" xfId="209" quotePrefix="1" applyFont="1" applyBorder="1" applyAlignment="1" applyProtection="1">
      <alignment horizontal="center" wrapText="1"/>
      <protection locked="0"/>
    </xf>
    <xf numFmtId="173" fontId="98" fillId="23" borderId="57" xfId="209" applyNumberFormat="1" applyFont="1" applyFill="1" applyBorder="1" applyAlignment="1" applyProtection="1">
      <alignment horizontal="center" wrapText="1"/>
      <protection hidden="1"/>
    </xf>
    <xf numFmtId="176" fontId="50" fillId="0" borderId="57" xfId="209" applyNumberFormat="1" applyFont="1" applyBorder="1" applyAlignment="1">
      <alignment horizontal="center" wrapText="1"/>
    </xf>
    <xf numFmtId="175" fontId="98" fillId="24" borderId="57" xfId="209" applyNumberFormat="1" applyFont="1" applyFill="1" applyBorder="1" applyAlignment="1" applyProtection="1">
      <alignment horizontal="center" wrapText="1"/>
      <protection hidden="1"/>
    </xf>
    <xf numFmtId="0" fontId="39" fillId="25" borderId="52" xfId="209" applyFont="1" applyFill="1" applyBorder="1" applyAlignment="1" applyProtection="1">
      <alignment vertical="center"/>
      <protection locked="0"/>
    </xf>
    <xf numFmtId="0" fontId="39" fillId="25" borderId="55" xfId="209" applyFont="1" applyFill="1" applyBorder="1" applyAlignment="1" applyProtection="1">
      <alignment horizontal="center" vertical="center"/>
      <protection locked="0"/>
    </xf>
    <xf numFmtId="0" fontId="44" fillId="0" borderId="55" xfId="209" applyFont="1" applyBorder="1" applyProtection="1">
      <protection locked="0"/>
    </xf>
    <xf numFmtId="0" fontId="64" fillId="0" borderId="0" xfId="209" applyFont="1" applyAlignment="1" applyProtection="1">
      <alignment wrapText="1"/>
      <protection locked="0"/>
    </xf>
    <xf numFmtId="0" fontId="50" fillId="0" borderId="55" xfId="209" applyFont="1" applyBorder="1" applyProtection="1">
      <protection locked="0"/>
    </xf>
    <xf numFmtId="2" fontId="61" fillId="21" borderId="0" xfId="0" applyNumberFormat="1" applyFont="1" applyFill="1" applyAlignment="1" applyProtection="1">
      <alignment horizontal="left" vertical="top" wrapText="1"/>
      <protection locked="0"/>
    </xf>
    <xf numFmtId="0" fontId="1" fillId="22" borderId="4" xfId="0" applyFont="1" applyFill="1" applyBorder="1"/>
    <xf numFmtId="0" fontId="34" fillId="22" borderId="4" xfId="0" applyFont="1" applyFill="1" applyBorder="1" applyAlignment="1">
      <alignment vertical="top" wrapText="1"/>
    </xf>
    <xf numFmtId="0" fontId="34" fillId="22" borderId="4" xfId="0" applyFont="1" applyFill="1" applyBorder="1" applyAlignment="1">
      <alignment horizontal="left" vertical="top" wrapText="1"/>
    </xf>
    <xf numFmtId="0" fontId="0" fillId="22" borderId="4" xfId="0" applyFill="1" applyBorder="1" applyAlignment="1">
      <alignment horizontal="left" vertical="top" wrapText="1"/>
    </xf>
    <xf numFmtId="0" fontId="29" fillId="22" borderId="4" xfId="0" applyFont="1" applyFill="1" applyBorder="1" applyAlignment="1">
      <alignment vertical="top"/>
    </xf>
    <xf numFmtId="0" fontId="34" fillId="22" borderId="4" xfId="0" applyFont="1" applyFill="1" applyBorder="1" applyAlignment="1">
      <alignment horizontal="center" vertical="top" wrapText="1"/>
    </xf>
    <xf numFmtId="0" fontId="72" fillId="22" borderId="4" xfId="0" applyFont="1" applyFill="1" applyBorder="1" applyAlignment="1">
      <alignment vertical="top"/>
    </xf>
    <xf numFmtId="0" fontId="0" fillId="22" borderId="4" xfId="0" applyFill="1" applyBorder="1" applyAlignment="1">
      <alignment vertical="top" wrapText="1"/>
    </xf>
    <xf numFmtId="0" fontId="0" fillId="22" borderId="4" xfId="0" applyFill="1" applyBorder="1" applyAlignment="1">
      <alignment wrapText="1"/>
    </xf>
    <xf numFmtId="0" fontId="0" fillId="22" borderId="4" xfId="0" applyFill="1" applyBorder="1"/>
    <xf numFmtId="0" fontId="0" fillId="22" borderId="4" xfId="0" applyFill="1" applyBorder="1" applyAlignment="1">
      <alignment horizontal="center" vertical="center" wrapText="1"/>
    </xf>
    <xf numFmtId="2" fontId="0" fillId="22" borderId="4" xfId="0" applyNumberFormat="1" applyFill="1" applyBorder="1" applyAlignment="1">
      <alignment horizontal="center" vertical="center" wrapText="1"/>
    </xf>
    <xf numFmtId="0" fontId="0" fillId="22" borderId="4" xfId="0" applyFill="1" applyBorder="1" applyAlignment="1">
      <alignment horizontal="center" vertical="top"/>
    </xf>
    <xf numFmtId="0" fontId="0" fillId="22" borderId="4" xfId="0" applyFill="1" applyBorder="1" applyAlignment="1">
      <alignment vertical="top"/>
    </xf>
    <xf numFmtId="0" fontId="34" fillId="22" borderId="4" xfId="20" applyFont="1" applyFill="1" applyBorder="1" applyAlignment="1">
      <alignment horizontal="left" vertical="top" wrapText="1"/>
    </xf>
    <xf numFmtId="0" fontId="0" fillId="22" borderId="4" xfId="0" applyFill="1" applyBorder="1" applyAlignment="1">
      <alignment horizontal="center"/>
    </xf>
    <xf numFmtId="0" fontId="0" fillId="22" borderId="4" xfId="0" applyFill="1" applyBorder="1" applyAlignment="1">
      <alignment vertical="center" wrapText="1"/>
    </xf>
    <xf numFmtId="0" fontId="0" fillId="22" borderId="4" xfId="0" applyFill="1" applyBorder="1" applyAlignment="1" applyProtection="1">
      <alignment vertical="top" wrapText="1"/>
      <protection locked="0"/>
    </xf>
    <xf numFmtId="0" fontId="0" fillId="22" borderId="4" xfId="0" applyFill="1" applyBorder="1" applyAlignment="1" applyProtection="1">
      <alignment wrapText="1"/>
      <protection locked="0"/>
    </xf>
    <xf numFmtId="0" fontId="34" fillId="22" borderId="4" xfId="0" applyFont="1" applyFill="1" applyBorder="1"/>
    <xf numFmtId="2" fontId="0" fillId="22" borderId="4" xfId="0" applyNumberFormat="1" applyFill="1" applyBorder="1" applyAlignment="1">
      <alignment horizontal="left"/>
    </xf>
    <xf numFmtId="0" fontId="35" fillId="22" borderId="4" xfId="0" applyFont="1" applyFill="1" applyBorder="1" applyAlignment="1">
      <alignment wrapText="1"/>
    </xf>
    <xf numFmtId="0" fontId="35" fillId="0" borderId="14" xfId="0" applyFont="1" applyBorder="1" applyAlignment="1">
      <alignment horizontal="center" vertical="top"/>
    </xf>
    <xf numFmtId="0" fontId="94" fillId="0" borderId="0" xfId="0" applyFont="1"/>
    <xf numFmtId="0" fontId="120" fillId="0" borderId="0" xfId="0" applyFont="1" applyAlignment="1">
      <alignment horizontal="left" vertical="center" wrapText="1"/>
    </xf>
    <xf numFmtId="0" fontId="121" fillId="0" borderId="0" xfId="0" applyFont="1"/>
    <xf numFmtId="0" fontId="108" fillId="27" borderId="69" xfId="0" applyFont="1" applyFill="1" applyBorder="1" applyAlignment="1">
      <alignment horizontal="left" wrapText="1"/>
    </xf>
    <xf numFmtId="0" fontId="97" fillId="0" borderId="0" xfId="0" applyFont="1" applyAlignment="1">
      <alignment horizontal="center"/>
    </xf>
    <xf numFmtId="0" fontId="94" fillId="0" borderId="0" xfId="0" applyFont="1" applyProtection="1">
      <protection locked="0"/>
    </xf>
    <xf numFmtId="0" fontId="97" fillId="0" borderId="10" xfId="0" applyFont="1" applyBorder="1" applyAlignment="1">
      <alignment horizontal="right"/>
    </xf>
    <xf numFmtId="0" fontId="108" fillId="17" borderId="70" xfId="0" applyFont="1" applyFill="1" applyBorder="1" applyAlignment="1">
      <alignment horizontal="center" vertical="center" wrapText="1"/>
    </xf>
    <xf numFmtId="0" fontId="108" fillId="17" borderId="71" xfId="0" applyFont="1" applyFill="1" applyBorder="1" applyAlignment="1">
      <alignment horizontal="center" vertical="center" wrapText="1"/>
    </xf>
    <xf numFmtId="0" fontId="125" fillId="2" borderId="74" xfId="0" applyFont="1" applyFill="1" applyBorder="1" applyAlignment="1" applyProtection="1">
      <alignment horizontal="center" vertical="center" wrapText="1"/>
      <protection locked="0"/>
    </xf>
    <xf numFmtId="0" fontId="123" fillId="0" borderId="75" xfId="0" applyFont="1" applyBorder="1"/>
    <xf numFmtId="0" fontId="123" fillId="0" borderId="76" xfId="0" applyFont="1" applyBorder="1"/>
    <xf numFmtId="0" fontId="125" fillId="2" borderId="33" xfId="0" applyFont="1" applyFill="1" applyBorder="1" applyAlignment="1" applyProtection="1">
      <alignment horizontal="center" vertical="center" wrapText="1"/>
      <protection locked="0"/>
    </xf>
    <xf numFmtId="0" fontId="123" fillId="0" borderId="24" xfId="0" applyFont="1" applyBorder="1"/>
    <xf numFmtId="0" fontId="108" fillId="17" borderId="21" xfId="0" applyFont="1" applyFill="1" applyBorder="1" applyAlignment="1">
      <alignment horizontal="center"/>
    </xf>
    <xf numFmtId="0" fontId="108" fillId="17" borderId="20" xfId="0" applyFont="1" applyFill="1" applyBorder="1"/>
    <xf numFmtId="0" fontId="108" fillId="17" borderId="71" xfId="0" applyFont="1" applyFill="1" applyBorder="1"/>
    <xf numFmtId="0" fontId="123" fillId="0" borderId="23" xfId="0" applyFont="1" applyBorder="1" applyAlignment="1">
      <alignment vertical="top" wrapText="1"/>
    </xf>
    <xf numFmtId="0" fontId="126" fillId="2" borderId="77" xfId="0" applyFont="1" applyFill="1" applyBorder="1" applyAlignment="1" applyProtection="1">
      <alignment vertical="top" readingOrder="1"/>
      <protection locked="0"/>
    </xf>
    <xf numFmtId="0" fontId="126" fillId="2" borderId="78" xfId="0" applyFont="1" applyFill="1" applyBorder="1" applyProtection="1">
      <protection locked="0"/>
    </xf>
    <xf numFmtId="0" fontId="123" fillId="0" borderId="24" xfId="201" applyFont="1" applyBorder="1" applyAlignment="1">
      <alignment vertical="center" wrapText="1"/>
    </xf>
    <xf numFmtId="0" fontId="126" fillId="2" borderId="32" xfId="0" applyFont="1" applyFill="1" applyBorder="1" applyProtection="1">
      <protection locked="0"/>
    </xf>
    <xf numFmtId="0" fontId="126" fillId="2" borderId="33" xfId="0" applyFont="1" applyFill="1" applyBorder="1" applyProtection="1">
      <protection locked="0"/>
    </xf>
    <xf numFmtId="0" fontId="81" fillId="0" borderId="24" xfId="201" applyFont="1" applyBorder="1" applyAlignment="1">
      <alignment vertical="center" wrapText="1"/>
    </xf>
    <xf numFmtId="0" fontId="123" fillId="0" borderId="24" xfId="0" applyFont="1" applyBorder="1" applyAlignment="1">
      <alignment vertical="center"/>
    </xf>
    <xf numFmtId="0" fontId="108" fillId="17" borderId="28" xfId="0" applyFont="1" applyFill="1" applyBorder="1" applyAlignment="1">
      <alignment horizontal="center"/>
    </xf>
    <xf numFmtId="0" fontId="108" fillId="17" borderId="77" xfId="0" applyFont="1" applyFill="1" applyBorder="1" applyAlignment="1">
      <alignment horizontal="center"/>
    </xf>
    <xf numFmtId="0" fontId="108" fillId="17" borderId="79" xfId="0" applyFont="1" applyFill="1" applyBorder="1" applyAlignment="1">
      <alignment horizontal="center"/>
    </xf>
    <xf numFmtId="0" fontId="123" fillId="0" borderId="23" xfId="201" applyFont="1" applyBorder="1" applyAlignment="1">
      <alignment vertical="center" wrapText="1"/>
    </xf>
    <xf numFmtId="0" fontId="126" fillId="0" borderId="77" xfId="0" applyFont="1" applyBorder="1" applyProtection="1">
      <protection locked="0"/>
    </xf>
    <xf numFmtId="0" fontId="126" fillId="0" borderId="78" xfId="0" applyFont="1" applyBorder="1" applyProtection="1">
      <protection locked="0"/>
    </xf>
    <xf numFmtId="9" fontId="126" fillId="0" borderId="33" xfId="207" applyFont="1" applyBorder="1" applyAlignment="1" applyProtection="1">
      <alignment wrapText="1"/>
      <protection locked="0"/>
    </xf>
    <xf numFmtId="9" fontId="126" fillId="0" borderId="77" xfId="207" applyFont="1" applyBorder="1" applyProtection="1">
      <protection locked="0"/>
    </xf>
    <xf numFmtId="0" fontId="126" fillId="0" borderId="33" xfId="0" applyFont="1" applyBorder="1" applyProtection="1">
      <protection locked="0"/>
    </xf>
    <xf numFmtId="9" fontId="126" fillId="0" borderId="81" xfId="207" applyFont="1" applyBorder="1" applyProtection="1">
      <protection locked="0"/>
    </xf>
    <xf numFmtId="0" fontId="126" fillId="0" borderId="38" xfId="0" applyFont="1" applyBorder="1" applyProtection="1">
      <protection locked="0"/>
    </xf>
    <xf numFmtId="0" fontId="126" fillId="0" borderId="32" xfId="0" applyFont="1" applyBorder="1" applyProtection="1">
      <protection locked="0"/>
    </xf>
    <xf numFmtId="0" fontId="123" fillId="0" borderId="24" xfId="201" applyFont="1" applyBorder="1" applyAlignment="1">
      <alignment horizontal="left" vertical="center" wrapText="1"/>
    </xf>
    <xf numFmtId="9" fontId="126" fillId="0" borderId="32" xfId="207" applyFont="1" applyBorder="1" applyProtection="1">
      <protection locked="0"/>
    </xf>
    <xf numFmtId="0" fontId="123" fillId="0" borderId="24" xfId="0" applyFont="1" applyBorder="1" applyAlignment="1" applyProtection="1">
      <alignment vertical="center"/>
      <protection locked="0"/>
    </xf>
    <xf numFmtId="0" fontId="121" fillId="0" borderId="14" xfId="0" applyFont="1" applyBorder="1"/>
    <xf numFmtId="0" fontId="81" fillId="0" borderId="25" xfId="0" applyFont="1" applyBorder="1" applyAlignment="1">
      <alignment horizontal="left"/>
    </xf>
    <xf numFmtId="0" fontId="108" fillId="0" borderId="49" xfId="0" applyFont="1" applyBorder="1"/>
    <xf numFmtId="0" fontId="108" fillId="0" borderId="80" xfId="0" applyFont="1" applyBorder="1"/>
    <xf numFmtId="0" fontId="108" fillId="17" borderId="25" xfId="0" applyFont="1" applyFill="1" applyBorder="1" applyAlignment="1">
      <alignment horizontal="center" vertical="center"/>
    </xf>
    <xf numFmtId="0" fontId="108" fillId="17" borderId="49" xfId="0" applyFont="1" applyFill="1" applyBorder="1" applyAlignment="1" applyProtection="1">
      <alignment horizontal="center"/>
      <protection locked="0"/>
    </xf>
    <xf numFmtId="0" fontId="108" fillId="17" borderId="80" xfId="0" applyFont="1" applyFill="1" applyBorder="1" applyAlignment="1" applyProtection="1">
      <alignment horizontal="center"/>
      <protection locked="0"/>
    </xf>
    <xf numFmtId="0" fontId="66" fillId="0" borderId="0" xfId="0" applyFont="1"/>
    <xf numFmtId="0" fontId="35" fillId="0" borderId="0" xfId="0" applyFont="1" applyAlignment="1">
      <alignment wrapText="1"/>
    </xf>
    <xf numFmtId="0" fontId="61" fillId="17" borderId="47" xfId="0" applyFont="1" applyFill="1" applyBorder="1" applyAlignment="1">
      <alignment wrapText="1"/>
    </xf>
    <xf numFmtId="0" fontId="107" fillId="17" borderId="6" xfId="0" applyFont="1" applyFill="1" applyBorder="1" applyAlignment="1">
      <alignment horizontal="center" vertical="center" wrapText="1"/>
    </xf>
    <xf numFmtId="0" fontId="107" fillId="17" borderId="15" xfId="0" applyFont="1" applyFill="1" applyBorder="1" applyAlignment="1">
      <alignment horizontal="center" vertical="center" wrapText="1"/>
    </xf>
    <xf numFmtId="0" fontId="107" fillId="17" borderId="23" xfId="0" applyFont="1" applyFill="1" applyBorder="1" applyAlignment="1">
      <alignment horizontal="center" vertical="center" wrapText="1"/>
    </xf>
    <xf numFmtId="0" fontId="35" fillId="9" borderId="47" xfId="0" applyFont="1" applyFill="1" applyBorder="1" applyAlignment="1">
      <alignment wrapText="1"/>
    </xf>
    <xf numFmtId="0" fontId="40" fillId="9" borderId="6" xfId="0" applyFont="1" applyFill="1" applyBorder="1" applyAlignment="1">
      <alignment horizontal="center" vertical="center" wrapText="1"/>
    </xf>
    <xf numFmtId="0" fontId="40" fillId="9" borderId="15" xfId="0" applyFont="1" applyFill="1" applyBorder="1" applyAlignment="1">
      <alignment horizontal="center" vertical="center" wrapText="1"/>
    </xf>
    <xf numFmtId="0" fontId="40" fillId="9" borderId="23" xfId="0" applyFont="1" applyFill="1" applyBorder="1" applyAlignment="1">
      <alignment horizontal="center" vertical="center" wrapText="1"/>
    </xf>
    <xf numFmtId="167" fontId="1" fillId="0" borderId="10" xfId="195" applyNumberFormat="1" applyFont="1" applyFill="1" applyBorder="1" applyAlignment="1">
      <alignment horizontal="center" vertical="center"/>
    </xf>
    <xf numFmtId="167" fontId="1" fillId="0" borderId="24" xfId="195" applyNumberFormat="1" applyFont="1" applyFill="1" applyBorder="1" applyAlignment="1">
      <alignment horizontal="center" vertical="center"/>
    </xf>
    <xf numFmtId="167" fontId="1" fillId="0" borderId="25" xfId="195" applyNumberFormat="1" applyFont="1" applyFill="1" applyBorder="1" applyAlignment="1">
      <alignment horizontal="center" vertical="center"/>
    </xf>
    <xf numFmtId="43" fontId="40" fillId="0" borderId="21" xfId="195" applyFont="1" applyFill="1" applyBorder="1" applyAlignment="1">
      <alignment horizontal="center" vertical="center"/>
    </xf>
    <xf numFmtId="167" fontId="68" fillId="0" borderId="21" xfId="195" applyNumberFormat="1" applyFont="1" applyFill="1" applyBorder="1" applyAlignment="1">
      <alignment horizontal="center" vertical="center"/>
    </xf>
    <xf numFmtId="0" fontId="0" fillId="0" borderId="6" xfId="0" applyBorder="1" applyAlignment="1">
      <alignment horizontal="justify" vertical="top" wrapText="1"/>
    </xf>
    <xf numFmtId="2" fontId="49" fillId="28" borderId="4" xfId="0" applyNumberFormat="1" applyFont="1" applyFill="1" applyBorder="1" applyAlignment="1">
      <alignment horizontal="left" vertical="top" wrapText="1"/>
    </xf>
    <xf numFmtId="0" fontId="49" fillId="28" borderId="4" xfId="0" applyFont="1" applyFill="1" applyBorder="1" applyAlignment="1">
      <alignment horizontal="left" vertical="top" wrapText="1"/>
    </xf>
    <xf numFmtId="0" fontId="0" fillId="28" borderId="4" xfId="0" applyFill="1" applyBorder="1" applyAlignment="1">
      <alignment horizontal="left" vertical="top" wrapText="1"/>
    </xf>
    <xf numFmtId="0" fontId="114" fillId="17" borderId="0" xfId="75" applyFont="1" applyFill="1" applyAlignment="1">
      <alignment horizontal="center" vertical="center"/>
    </xf>
    <xf numFmtId="0" fontId="94" fillId="0" borderId="0" xfId="75" applyFont="1"/>
    <xf numFmtId="0" fontId="80" fillId="0" borderId="0" xfId="75" applyFont="1" applyAlignment="1">
      <alignment horizontal="left" vertical="center"/>
    </xf>
    <xf numFmtId="0" fontId="108" fillId="17" borderId="10" xfId="75" applyFont="1" applyFill="1" applyBorder="1" applyAlignment="1">
      <alignment horizontal="center"/>
    </xf>
    <xf numFmtId="0" fontId="97" fillId="0" borderId="0" xfId="75" applyFont="1" applyAlignment="1">
      <alignment horizontal="center"/>
    </xf>
    <xf numFmtId="0" fontId="123" fillId="0" borderId="10" xfId="201" applyFont="1" applyBorder="1" applyAlignment="1">
      <alignment vertical="center" wrapText="1"/>
    </xf>
    <xf numFmtId="0" fontId="123" fillId="0" borderId="10" xfId="201" applyFont="1" applyBorder="1" applyAlignment="1">
      <alignment horizontal="left" vertical="center" wrapText="1" indent="3"/>
    </xf>
    <xf numFmtId="0" fontId="81" fillId="0" borderId="10" xfId="201" applyFont="1" applyBorder="1" applyAlignment="1">
      <alignment vertical="center" wrapText="1"/>
    </xf>
    <xf numFmtId="0" fontId="90" fillId="0" borderId="10" xfId="75" applyFont="1" applyBorder="1" applyAlignment="1">
      <alignment vertical="center"/>
    </xf>
    <xf numFmtId="0" fontId="81" fillId="0" borderId="11" xfId="75" applyFont="1" applyBorder="1" applyAlignment="1">
      <alignment horizontal="left"/>
    </xf>
    <xf numFmtId="0" fontId="81" fillId="0" borderId="11" xfId="75" applyFont="1" applyBorder="1" applyAlignment="1">
      <alignment horizontal="left" vertical="center" wrapText="1"/>
    </xf>
    <xf numFmtId="0" fontId="123" fillId="0" borderId="10" xfId="75" applyFont="1" applyBorder="1"/>
    <xf numFmtId="0" fontId="81" fillId="0" borderId="10" xfId="75" applyFont="1" applyBorder="1" applyAlignment="1">
      <alignment horizontal="left" vertical="center"/>
    </xf>
    <xf numFmtId="0" fontId="81" fillId="0" borderId="10" xfId="75" applyFont="1" applyBorder="1" applyAlignment="1">
      <alignment horizontal="left" vertical="center" indent="3"/>
    </xf>
    <xf numFmtId="0" fontId="90" fillId="0" borderId="10" xfId="75" applyFont="1" applyBorder="1" applyAlignment="1">
      <alignment vertical="center" wrapText="1"/>
    </xf>
    <xf numFmtId="0" fontId="123" fillId="2" borderId="10" xfId="75" applyFont="1" applyFill="1" applyBorder="1"/>
    <xf numFmtId="0" fontId="123" fillId="0" borderId="11" xfId="75" applyFont="1" applyBorder="1"/>
    <xf numFmtId="0" fontId="108" fillId="21" borderId="54" xfId="0" applyFont="1" applyFill="1" applyBorder="1" applyAlignment="1">
      <alignment horizontal="left" vertical="center" wrapText="1"/>
    </xf>
    <xf numFmtId="0" fontId="124" fillId="0" borderId="72" xfId="0" applyFont="1" applyBorder="1" applyAlignment="1" applyProtection="1">
      <alignment horizontal="center" vertical="center" wrapText="1"/>
      <protection locked="0"/>
    </xf>
    <xf numFmtId="0" fontId="125" fillId="0" borderId="73" xfId="0" applyFont="1" applyBorder="1" applyAlignment="1" applyProtection="1">
      <alignment horizontal="center" vertical="center" wrapText="1"/>
      <protection locked="0"/>
    </xf>
    <xf numFmtId="0" fontId="126" fillId="0" borderId="72" xfId="0" applyFont="1" applyBorder="1" applyAlignment="1" applyProtection="1">
      <alignment horizontal="center" vertical="center" wrapText="1"/>
      <protection locked="0"/>
    </xf>
    <xf numFmtId="0" fontId="126" fillId="0" borderId="32" xfId="0" applyFont="1" applyBorder="1" applyAlignment="1" applyProtection="1">
      <alignment horizontal="center" vertical="center" wrapText="1"/>
      <protection locked="0"/>
    </xf>
    <xf numFmtId="49" fontId="126" fillId="0" borderId="32" xfId="0" applyNumberFormat="1" applyFont="1" applyBorder="1" applyAlignment="1" applyProtection="1">
      <alignment horizontal="center" vertical="center" wrapText="1"/>
      <protection locked="0"/>
    </xf>
    <xf numFmtId="0" fontId="108" fillId="17" borderId="21" xfId="0" applyFont="1" applyFill="1" applyBorder="1" applyAlignment="1">
      <alignment horizontal="left" vertical="center" wrapText="1"/>
    </xf>
    <xf numFmtId="0" fontId="81" fillId="0" borderId="11" xfId="0" applyFont="1" applyBorder="1" applyAlignment="1">
      <alignment horizontal="left" wrapText="1"/>
    </xf>
    <xf numFmtId="0" fontId="81" fillId="2" borderId="11" xfId="0" applyFont="1" applyFill="1" applyBorder="1" applyAlignment="1">
      <alignment horizontal="left" vertical="center" wrapText="1"/>
    </xf>
    <xf numFmtId="0" fontId="81" fillId="0" borderId="10" xfId="0" applyFont="1" applyBorder="1" applyAlignment="1">
      <alignment horizontal="left" wrapText="1"/>
    </xf>
    <xf numFmtId="0" fontId="123" fillId="0" borderId="10" xfId="0" applyFont="1" applyBorder="1" applyAlignment="1">
      <alignment wrapText="1"/>
    </xf>
    <xf numFmtId="0" fontId="61" fillId="2" borderId="4" xfId="0" applyFont="1" applyFill="1" applyBorder="1" applyAlignment="1">
      <alignment horizontal="left" vertical="top"/>
    </xf>
    <xf numFmtId="0" fontId="124" fillId="0" borderId="77" xfId="0" applyFont="1" applyBorder="1" applyAlignment="1" applyProtection="1">
      <alignment horizontal="center" vertical="center" wrapText="1"/>
      <protection locked="0"/>
    </xf>
    <xf numFmtId="0" fontId="108" fillId="17" borderId="21" xfId="0" applyFont="1" applyFill="1" applyBorder="1" applyAlignment="1">
      <alignment horizontal="center" vertical="center" wrapText="1"/>
    </xf>
    <xf numFmtId="0" fontId="123" fillId="0" borderId="10" xfId="75" applyFont="1" applyBorder="1" applyAlignment="1">
      <alignment horizontal="left" vertical="center"/>
    </xf>
    <xf numFmtId="0" fontId="81" fillId="0" borderId="83" xfId="75" applyFont="1" applyBorder="1" applyAlignment="1">
      <alignment horizontal="left" vertical="center"/>
    </xf>
    <xf numFmtId="164" fontId="122" fillId="0" borderId="10" xfId="203" applyNumberFormat="1" applyFont="1" applyFill="1" applyBorder="1" applyAlignment="1">
      <alignment horizontal="left" vertical="center"/>
    </xf>
    <xf numFmtId="164" fontId="122" fillId="0" borderId="10" xfId="203" applyNumberFormat="1" applyFont="1" applyFill="1" applyBorder="1" applyAlignment="1">
      <alignment horizontal="left" vertical="center" indent="2"/>
    </xf>
    <xf numFmtId="164" fontId="123" fillId="0" borderId="10" xfId="203" applyNumberFormat="1" applyFont="1" applyFill="1" applyBorder="1" applyAlignment="1">
      <alignment horizontal="left" vertical="center" indent="3"/>
    </xf>
    <xf numFmtId="164" fontId="123" fillId="0" borderId="83" xfId="211" applyNumberFormat="1" applyFont="1" applyFill="1" applyBorder="1" applyAlignment="1">
      <alignment horizontal="left" vertical="center" wrapText="1" indent="3"/>
    </xf>
    <xf numFmtId="164" fontId="123" fillId="0" borderId="10" xfId="75" applyNumberFormat="1" applyFont="1" applyBorder="1" applyAlignment="1">
      <alignment horizontal="left" vertical="center" indent="1"/>
    </xf>
    <xf numFmtId="0" fontId="81" fillId="0" borderId="14" xfId="75" applyFont="1" applyBorder="1" applyAlignment="1">
      <alignment horizontal="left" vertical="center"/>
    </xf>
    <xf numFmtId="0" fontId="81" fillId="0" borderId="11" xfId="75" applyFont="1" applyBorder="1" applyAlignment="1">
      <alignment horizontal="left" vertical="center"/>
    </xf>
    <xf numFmtId="0" fontId="90" fillId="0" borderId="10" xfId="75" applyFont="1" applyBorder="1" applyAlignment="1">
      <alignment horizontal="left" vertical="center"/>
    </xf>
    <xf numFmtId="0" fontId="123" fillId="0" borderId="10" xfId="205" applyFont="1" applyBorder="1" applyAlignment="1">
      <alignment horizontal="left" vertical="center" wrapText="1"/>
    </xf>
    <xf numFmtId="0" fontId="108" fillId="17" borderId="10" xfId="75" applyFont="1" applyFill="1" applyBorder="1" applyAlignment="1">
      <alignment vertical="center"/>
    </xf>
    <xf numFmtId="0" fontId="108" fillId="17" borderId="10" xfId="75" applyFont="1" applyFill="1" applyBorder="1" applyAlignment="1">
      <alignment horizontal="left" vertical="center"/>
    </xf>
    <xf numFmtId="0" fontId="108" fillId="17" borderId="10" xfId="75" applyFont="1" applyFill="1" applyBorder="1" applyAlignment="1">
      <alignment horizontal="center" vertical="center"/>
    </xf>
    <xf numFmtId="0" fontId="108" fillId="21" borderId="10" xfId="75" applyFont="1" applyFill="1" applyBorder="1" applyAlignment="1">
      <alignment horizontal="left" vertical="center"/>
    </xf>
    <xf numFmtId="0" fontId="129" fillId="17" borderId="10" xfId="75" applyFont="1" applyFill="1" applyBorder="1" applyAlignment="1">
      <alignment horizontal="center" vertical="center"/>
    </xf>
    <xf numFmtId="0" fontId="123" fillId="0" borderId="10" xfId="75" applyFont="1" applyBorder="1" applyAlignment="1">
      <alignment horizontal="left" vertical="center" wrapText="1"/>
    </xf>
    <xf numFmtId="0" fontId="81" fillId="0" borderId="10" xfId="201" applyFont="1" applyBorder="1" applyAlignment="1">
      <alignment horizontal="left" vertical="center" wrapText="1"/>
    </xf>
    <xf numFmtId="0" fontId="97" fillId="0" borderId="4" xfId="75" applyFont="1" applyBorder="1" applyAlignment="1">
      <alignment horizontal="center"/>
    </xf>
    <xf numFmtId="0" fontId="123" fillId="0" borderId="4" xfId="75" applyFont="1" applyBorder="1"/>
    <xf numFmtId="0" fontId="94" fillId="0" borderId="4" xfId="75" applyFont="1" applyBorder="1"/>
    <xf numFmtId="6" fontId="94" fillId="0" borderId="4" xfId="75" applyNumberFormat="1" applyFont="1" applyBorder="1"/>
    <xf numFmtId="0" fontId="81" fillId="0" borderId="4" xfId="75" applyFont="1" applyBorder="1" applyAlignment="1">
      <alignment horizontal="left"/>
    </xf>
    <xf numFmtId="9" fontId="94" fillId="0" borderId="4" xfId="75" applyNumberFormat="1" applyFont="1" applyBorder="1"/>
    <xf numFmtId="0" fontId="108" fillId="17" borderId="4" xfId="75" applyFont="1" applyFill="1" applyBorder="1" applyAlignment="1">
      <alignment horizontal="left" vertical="center"/>
    </xf>
    <xf numFmtId="164" fontId="123" fillId="0" borderId="4" xfId="203" applyNumberFormat="1" applyFont="1" applyFill="1" applyBorder="1" applyAlignment="1">
      <alignment horizontal="left" vertical="center"/>
    </xf>
    <xf numFmtId="0" fontId="1" fillId="0" borderId="4" xfId="0" applyFont="1" applyBorder="1" applyAlignment="1">
      <alignment horizontal="center" vertical="center"/>
    </xf>
    <xf numFmtId="0" fontId="103" fillId="0" borderId="0" xfId="0" applyFont="1" applyProtection="1">
      <protection locked="0"/>
    </xf>
    <xf numFmtId="0" fontId="1" fillId="0" borderId="0" xfId="0" applyFont="1" applyProtection="1">
      <protection locked="0"/>
    </xf>
    <xf numFmtId="0" fontId="61" fillId="21" borderId="13" xfId="0" applyFont="1" applyFill="1" applyBorder="1" applyAlignment="1" applyProtection="1">
      <alignment vertical="center" wrapText="1"/>
      <protection locked="0"/>
    </xf>
    <xf numFmtId="0" fontId="61" fillId="21" borderId="9" xfId="0" applyFont="1" applyFill="1" applyBorder="1" applyAlignment="1" applyProtection="1">
      <alignment vertical="center" wrapText="1"/>
      <protection locked="0"/>
    </xf>
    <xf numFmtId="0" fontId="35" fillId="0" borderId="8" xfId="0" applyFont="1" applyBorder="1" applyAlignment="1" applyProtection="1">
      <alignment horizontal="center" vertical="center" wrapText="1"/>
      <protection locked="0"/>
    </xf>
    <xf numFmtId="0" fontId="1" fillId="0" borderId="4" xfId="0" applyFont="1" applyBorder="1" applyProtection="1">
      <protection locked="0"/>
    </xf>
    <xf numFmtId="164" fontId="1" fillId="0" borderId="4" xfId="0" applyNumberFormat="1" applyFont="1" applyBorder="1" applyProtection="1">
      <protection locked="0"/>
    </xf>
    <xf numFmtId="171" fontId="1" fillId="0" borderId="4" xfId="207" applyNumberFormat="1" applyFont="1" applyBorder="1" applyProtection="1"/>
    <xf numFmtId="0" fontId="1" fillId="0" borderId="4" xfId="0" applyFont="1" applyBorder="1" applyAlignment="1" applyProtection="1">
      <alignment wrapText="1"/>
      <protection locked="0"/>
    </xf>
    <xf numFmtId="0" fontId="1" fillId="22" borderId="10" xfId="0" applyFont="1" applyFill="1" applyBorder="1" applyAlignment="1" applyProtection="1">
      <alignment horizontal="center"/>
      <protection locked="0"/>
    </xf>
    <xf numFmtId="0" fontId="1" fillId="22" borderId="8" xfId="0" applyFont="1" applyFill="1" applyBorder="1" applyAlignment="1" applyProtection="1">
      <alignment horizontal="center"/>
      <protection locked="0"/>
    </xf>
    <xf numFmtId="0" fontId="1" fillId="0" borderId="8" xfId="0" applyFont="1" applyBorder="1" applyProtection="1">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wrapText="1"/>
      <protection locked="0"/>
    </xf>
    <xf numFmtId="0" fontId="1" fillId="22" borderId="4" xfId="0" applyFont="1" applyFill="1" applyBorder="1" applyProtection="1">
      <protection locked="0"/>
    </xf>
    <xf numFmtId="0" fontId="1" fillId="22" borderId="0" xfId="0" applyFont="1" applyFill="1" applyProtection="1">
      <protection locked="0"/>
    </xf>
    <xf numFmtId="0" fontId="1" fillId="2" borderId="4" xfId="0" applyFont="1" applyFill="1" applyBorder="1" applyProtection="1">
      <protection locked="0"/>
    </xf>
    <xf numFmtId="0" fontId="1" fillId="2" borderId="10" xfId="0" applyFont="1" applyFill="1" applyBorder="1" applyAlignment="1" applyProtection="1">
      <alignment horizontal="center"/>
      <protection locked="0"/>
    </xf>
    <xf numFmtId="0" fontId="1" fillId="2" borderId="8" xfId="0" applyFont="1" applyFill="1" applyBorder="1" applyAlignment="1" applyProtection="1">
      <alignment horizontal="center"/>
      <protection locked="0"/>
    </xf>
    <xf numFmtId="0" fontId="61" fillId="17" borderId="21" xfId="197" applyFont="1" applyFill="1" applyBorder="1" applyAlignment="1">
      <alignment horizontal="left" vertical="center" wrapText="1"/>
    </xf>
    <xf numFmtId="0" fontId="61" fillId="17" borderId="36" xfId="197" applyFont="1" applyFill="1" applyBorder="1" applyAlignment="1">
      <alignment horizontal="center" vertical="center" wrapText="1"/>
    </xf>
    <xf numFmtId="0" fontId="61" fillId="17" borderId="21" xfId="197" applyFont="1" applyFill="1" applyBorder="1" applyAlignment="1">
      <alignment horizontal="center" vertical="center" wrapText="1"/>
    </xf>
    <xf numFmtId="5" fontId="41" fillId="0" borderId="26" xfId="198" applyNumberFormat="1" applyFont="1" applyFill="1" applyBorder="1" applyAlignment="1" applyProtection="1">
      <alignment horizontal="center"/>
    </xf>
    <xf numFmtId="5" fontId="73" fillId="0" borderId="82" xfId="198" applyNumberFormat="1" applyFont="1" applyFill="1" applyBorder="1" applyAlignment="1" applyProtection="1">
      <alignment horizontal="center" wrapText="1"/>
      <protection locked="0"/>
    </xf>
    <xf numFmtId="0" fontId="61" fillId="17" borderId="21" xfId="0" applyFont="1" applyFill="1" applyBorder="1" applyAlignment="1">
      <alignment horizontal="right" vertical="center" wrapText="1"/>
    </xf>
    <xf numFmtId="5" fontId="61" fillId="17" borderId="36" xfId="117" applyNumberFormat="1" applyFont="1" applyFill="1" applyBorder="1" applyAlignment="1" applyProtection="1">
      <alignment horizontal="center" vertical="center"/>
    </xf>
    <xf numFmtId="5" fontId="61" fillId="17" borderId="21" xfId="117" applyNumberFormat="1" applyFont="1" applyFill="1" applyBorder="1" applyAlignment="1" applyProtection="1">
      <alignment horizontal="center" vertical="center"/>
    </xf>
    <xf numFmtId="6" fontId="74" fillId="0" borderId="36" xfId="197" applyNumberFormat="1" applyFont="1" applyBorder="1" applyAlignment="1">
      <alignment horizontal="center"/>
    </xf>
    <xf numFmtId="164" fontId="74" fillId="0" borderId="45" xfId="1" applyNumberFormat="1" applyFont="1" applyBorder="1"/>
    <xf numFmtId="0" fontId="41" fillId="0" borderId="31" xfId="4" applyFont="1" applyBorder="1"/>
    <xf numFmtId="165" fontId="41" fillId="0" borderId="84" xfId="1" applyNumberFormat="1" applyFont="1" applyBorder="1" applyAlignment="1">
      <alignment horizontal="center"/>
    </xf>
    <xf numFmtId="0" fontId="41" fillId="0" borderId="40" xfId="4" applyFont="1" applyBorder="1" applyAlignment="1">
      <alignment horizontal="left" indent="4"/>
    </xf>
    <xf numFmtId="165" fontId="41" fillId="0" borderId="8" xfId="1" applyNumberFormat="1" applyFont="1" applyBorder="1" applyAlignment="1">
      <alignment horizontal="center"/>
    </xf>
    <xf numFmtId="0" fontId="41" fillId="0" borderId="38" xfId="4" applyFont="1" applyBorder="1"/>
    <xf numFmtId="0" fontId="41" fillId="0" borderId="38" xfId="4" applyFont="1" applyBorder="1" applyAlignment="1">
      <alignment horizontal="left" indent="4"/>
    </xf>
    <xf numFmtId="165" fontId="41" fillId="0" borderId="85" xfId="1" applyNumberFormat="1" applyFont="1" applyBorder="1" applyAlignment="1">
      <alignment horizontal="center"/>
    </xf>
    <xf numFmtId="0" fontId="41" fillId="0" borderId="28" xfId="1" applyFont="1" applyBorder="1" applyAlignment="1">
      <alignment horizontal="center"/>
    </xf>
    <xf numFmtId="0" fontId="41" fillId="0" borderId="28" xfId="1" applyFont="1" applyBorder="1" applyAlignment="1" applyProtection="1">
      <alignment horizontal="center"/>
      <protection locked="0"/>
    </xf>
    <xf numFmtId="0" fontId="41" fillId="0" borderId="27" xfId="1" applyFont="1" applyBorder="1" applyAlignment="1" applyProtection="1">
      <alignment horizontal="center"/>
      <protection locked="0"/>
    </xf>
    <xf numFmtId="0" fontId="41" fillId="0" borderId="31" xfId="1" applyFont="1" applyBorder="1" applyAlignment="1" applyProtection="1">
      <alignment wrapText="1"/>
      <protection locked="0"/>
    </xf>
    <xf numFmtId="37" fontId="41" fillId="0" borderId="14" xfId="1" applyNumberFormat="1" applyFont="1" applyBorder="1" applyAlignment="1">
      <alignment horizontal="center" vertical="center"/>
    </xf>
    <xf numFmtId="37" fontId="41" fillId="0" borderId="23" xfId="1" applyNumberFormat="1" applyFont="1" applyBorder="1" applyAlignment="1" applyProtection="1">
      <alignment horizontal="center" vertical="center"/>
      <protection locked="0"/>
    </xf>
    <xf numFmtId="5" fontId="73" fillId="0" borderId="23" xfId="198" applyNumberFormat="1" applyFont="1" applyFill="1" applyBorder="1" applyAlignment="1" applyProtection="1">
      <alignment horizontal="center" wrapText="1"/>
      <protection locked="0"/>
    </xf>
    <xf numFmtId="7" fontId="41" fillId="0" borderId="38" xfId="1" applyNumberFormat="1" applyFont="1" applyBorder="1" applyAlignment="1">
      <alignment horizontal="center" vertical="center"/>
    </xf>
    <xf numFmtId="171" fontId="41" fillId="0" borderId="38" xfId="1" applyNumberFormat="1" applyFont="1" applyBorder="1" applyAlignment="1" applyProtection="1">
      <alignment horizontal="center" vertical="center"/>
      <protection locked="0"/>
    </xf>
    <xf numFmtId="3" fontId="41" fillId="0" borderId="24" xfId="1" applyNumberFormat="1" applyFont="1" applyBorder="1" applyAlignment="1" applyProtection="1">
      <alignment horizontal="center" vertical="center"/>
      <protection locked="0"/>
    </xf>
    <xf numFmtId="5" fontId="74" fillId="0" borderId="26" xfId="213" applyNumberFormat="1" applyFont="1" applyFill="1" applyBorder="1" applyAlignment="1" applyProtection="1">
      <alignment horizontal="right"/>
    </xf>
    <xf numFmtId="172" fontId="74" fillId="0" borderId="38" xfId="213" applyNumberFormat="1" applyFont="1" applyFill="1" applyBorder="1" applyAlignment="1" applyProtection="1"/>
    <xf numFmtId="172" fontId="74" fillId="0" borderId="38" xfId="213" applyNumberFormat="1" applyFont="1" applyFill="1" applyBorder="1" applyAlignment="1" applyProtection="1">
      <protection locked="0"/>
    </xf>
    <xf numFmtId="172" fontId="74" fillId="0" borderId="38" xfId="213" applyNumberFormat="1" applyFont="1" applyFill="1" applyBorder="1" applyAlignment="1" applyProtection="1">
      <alignment wrapText="1"/>
      <protection locked="0"/>
    </xf>
    <xf numFmtId="0" fontId="61" fillId="17" borderId="19" xfId="0" applyFont="1" applyFill="1" applyBorder="1" applyAlignment="1">
      <alignment horizontal="right" vertical="center" wrapText="1"/>
    </xf>
    <xf numFmtId="0" fontId="7" fillId="17" borderId="0" xfId="0" applyFont="1" applyFill="1"/>
    <xf numFmtId="0" fontId="41" fillId="0" borderId="31" xfId="1" applyFont="1" applyBorder="1" applyProtection="1">
      <protection locked="0"/>
    </xf>
    <xf numFmtId="0" fontId="41" fillId="0" borderId="28" xfId="198" applyNumberFormat="1" applyFont="1" applyFill="1" applyBorder="1" applyAlignment="1" applyProtection="1">
      <alignment horizontal="center"/>
      <protection locked="0"/>
    </xf>
    <xf numFmtId="0" fontId="41" fillId="0" borderId="38" xfId="1" applyFont="1" applyBorder="1" applyProtection="1">
      <protection locked="0"/>
    </xf>
    <xf numFmtId="0" fontId="41" fillId="0" borderId="24" xfId="198" applyNumberFormat="1" applyFont="1" applyFill="1" applyBorder="1" applyAlignment="1" applyProtection="1">
      <alignment horizontal="center"/>
      <protection locked="0"/>
    </xf>
    <xf numFmtId="0" fontId="41" fillId="0" borderId="25" xfId="198" applyNumberFormat="1" applyFont="1" applyFill="1" applyBorder="1" applyAlignment="1" applyProtection="1">
      <alignment horizontal="center"/>
      <protection locked="0"/>
    </xf>
    <xf numFmtId="0" fontId="131" fillId="17" borderId="7" xfId="75" applyFont="1" applyFill="1" applyBorder="1" applyAlignment="1">
      <alignment horizontal="center" vertical="center" wrapText="1"/>
    </xf>
    <xf numFmtId="0" fontId="95" fillId="0" borderId="4" xfId="75" applyFont="1" applyBorder="1" applyAlignment="1">
      <alignment horizontal="center" vertical="center" wrapText="1"/>
    </xf>
    <xf numFmtId="0" fontId="132" fillId="0" borderId="0" xfId="75" applyFont="1" applyAlignment="1">
      <alignment horizontal="left" vertical="top" readingOrder="1"/>
    </xf>
    <xf numFmtId="0" fontId="131" fillId="17" borderId="10" xfId="75" applyFont="1" applyFill="1" applyBorder="1" applyAlignment="1">
      <alignment horizontal="center"/>
    </xf>
    <xf numFmtId="0" fontId="121" fillId="17" borderId="4" xfId="75" applyFont="1" applyFill="1" applyBorder="1"/>
    <xf numFmtId="0" fontId="131" fillId="17" borderId="4" xfId="75" applyFont="1" applyFill="1" applyBorder="1" applyAlignment="1">
      <alignment horizontal="center"/>
    </xf>
    <xf numFmtId="0" fontId="131" fillId="21" borderId="4" xfId="75" applyFont="1" applyFill="1" applyBorder="1"/>
    <xf numFmtId="0" fontId="131" fillId="17" borderId="4" xfId="75" applyFont="1" applyFill="1" applyBorder="1"/>
    <xf numFmtId="0" fontId="96" fillId="0" borderId="86" xfId="0" applyFont="1" applyBorder="1" applyAlignment="1" applyProtection="1">
      <alignment horizontal="center" vertical="center" wrapText="1"/>
      <protection locked="0"/>
    </xf>
    <xf numFmtId="0" fontId="108" fillId="17" borderId="10" xfId="0" applyFont="1" applyFill="1" applyBorder="1" applyAlignment="1">
      <alignment horizontal="left" vertical="center" wrapText="1"/>
    </xf>
    <xf numFmtId="0" fontId="123" fillId="0" borderId="87" xfId="0" applyFont="1" applyBorder="1"/>
    <xf numFmtId="0" fontId="123" fillId="0" borderId="88" xfId="0" applyFont="1" applyBorder="1"/>
    <xf numFmtId="0" fontId="123" fillId="0" borderId="83" xfId="0" applyFont="1" applyBorder="1"/>
    <xf numFmtId="0" fontId="123" fillId="0" borderId="89" xfId="0" applyFont="1" applyBorder="1" applyAlignment="1">
      <alignment vertical="top" wrapText="1"/>
    </xf>
    <xf numFmtId="0" fontId="123" fillId="0" borderId="83" xfId="201" applyFont="1" applyBorder="1" applyAlignment="1">
      <alignment vertical="center" wrapText="1"/>
    </xf>
    <xf numFmtId="0" fontId="81" fillId="0" borderId="83" xfId="201" applyFont="1" applyBorder="1" applyAlignment="1">
      <alignment vertical="center" wrapText="1"/>
    </xf>
    <xf numFmtId="0" fontId="123" fillId="0" borderId="83" xfId="0" applyFont="1" applyBorder="1" applyAlignment="1">
      <alignment vertical="center"/>
    </xf>
    <xf numFmtId="0" fontId="123" fillId="0" borderId="83" xfId="201" applyFont="1" applyBorder="1" applyAlignment="1">
      <alignment horizontal="left" vertical="center" wrapText="1"/>
    </xf>
    <xf numFmtId="0" fontId="123" fillId="0" borderId="89" xfId="201" applyFont="1" applyBorder="1" applyAlignment="1">
      <alignment horizontal="left" vertical="center" wrapText="1"/>
    </xf>
    <xf numFmtId="0" fontId="123" fillId="0" borderId="90" xfId="201" applyFont="1" applyBorder="1" applyAlignment="1">
      <alignment horizontal="left" vertical="center" wrapText="1"/>
    </xf>
    <xf numFmtId="0" fontId="123" fillId="0" borderId="83" xfId="0" applyFont="1" applyBorder="1" applyAlignment="1" applyProtection="1">
      <alignment vertical="center"/>
      <protection locked="0"/>
    </xf>
    <xf numFmtId="0" fontId="108" fillId="17" borderId="10" xfId="0" applyFont="1" applyFill="1" applyBorder="1" applyAlignment="1">
      <alignment horizontal="center" vertical="center" wrapText="1"/>
    </xf>
    <xf numFmtId="0" fontId="129" fillId="17" borderId="10" xfId="75" applyFont="1" applyFill="1" applyBorder="1" applyAlignment="1">
      <alignment horizontal="left" vertical="center"/>
    </xf>
    <xf numFmtId="0" fontId="108" fillId="17" borderId="10" xfId="75" applyFont="1" applyFill="1" applyBorder="1" applyAlignment="1">
      <alignment horizontal="left"/>
    </xf>
    <xf numFmtId="0" fontId="34" fillId="22" borderId="10" xfId="0" applyFont="1" applyFill="1" applyBorder="1" applyAlignment="1">
      <alignment vertical="top" wrapText="1"/>
    </xf>
    <xf numFmtId="0" fontId="34" fillId="0" borderId="4" xfId="0" applyFont="1" applyBorder="1" applyAlignment="1">
      <alignment horizontal="left" vertical="center" wrapText="1" indent="1"/>
    </xf>
    <xf numFmtId="0" fontId="34" fillId="0" borderId="4" xfId="0" applyFont="1" applyBorder="1" applyAlignment="1">
      <alignment horizontal="left" vertical="center" wrapText="1"/>
    </xf>
    <xf numFmtId="0" fontId="63" fillId="0" borderId="4" xfId="0" applyFont="1" applyBorder="1" applyAlignment="1">
      <alignment vertical="top" wrapText="1"/>
    </xf>
    <xf numFmtId="0" fontId="49" fillId="0" borderId="4" xfId="0" applyFont="1" applyBorder="1" applyAlignment="1">
      <alignment vertical="center" wrapText="1"/>
    </xf>
    <xf numFmtId="0" fontId="49" fillId="0" borderId="4" xfId="0" applyFont="1" applyBorder="1" applyAlignment="1">
      <alignment horizontal="left" vertical="center" wrapText="1"/>
    </xf>
    <xf numFmtId="0" fontId="49" fillId="0" borderId="4" xfId="0" applyFont="1" applyBorder="1" applyAlignment="1">
      <alignment vertical="center"/>
    </xf>
    <xf numFmtId="0" fontId="34" fillId="0" borderId="4" xfId="0" applyFont="1" applyBorder="1" applyAlignment="1">
      <alignment vertical="center" wrapText="1"/>
    </xf>
    <xf numFmtId="0" fontId="0" fillId="29" borderId="4" xfId="0" applyFill="1" applyBorder="1" applyAlignment="1">
      <alignment vertical="center" wrapText="1"/>
    </xf>
    <xf numFmtId="0" fontId="34" fillId="29" borderId="4" xfId="0" applyFont="1" applyFill="1" applyBorder="1" applyAlignment="1">
      <alignment vertical="center" wrapText="1"/>
    </xf>
    <xf numFmtId="0" fontId="0" fillId="29" borderId="4" xfId="0" applyFill="1" applyBorder="1" applyAlignment="1">
      <alignment horizontal="left" vertical="center" wrapText="1"/>
    </xf>
    <xf numFmtId="1" fontId="0" fillId="0" borderId="4" xfId="0" applyNumberFormat="1" applyBorder="1" applyAlignment="1">
      <alignment horizontal="left" vertical="top"/>
    </xf>
    <xf numFmtId="0" fontId="34" fillId="22" borderId="4" xfId="0" applyFont="1" applyFill="1" applyBorder="1" applyAlignment="1">
      <alignment vertical="center" wrapText="1"/>
    </xf>
    <xf numFmtId="0" fontId="35" fillId="0" borderId="0" xfId="0" applyFont="1" applyAlignment="1">
      <alignment horizontal="center"/>
    </xf>
    <xf numFmtId="0" fontId="62" fillId="21" borderId="4" xfId="0" applyFont="1" applyFill="1" applyBorder="1" applyAlignment="1">
      <alignment horizontal="center"/>
    </xf>
    <xf numFmtId="0" fontId="13" fillId="0" borderId="0" xfId="0" applyFont="1" applyAlignment="1">
      <alignment horizontal="center"/>
    </xf>
    <xf numFmtId="0" fontId="49" fillId="0" borderId="0" xfId="0" applyFont="1" applyAlignment="1">
      <alignment horizontal="left" vertical="center" wrapText="1"/>
    </xf>
    <xf numFmtId="2" fontId="0" fillId="22" borderId="4" xfId="0" applyNumberFormat="1" applyFill="1" applyBorder="1" applyAlignment="1">
      <alignment horizontal="left" vertical="center" wrapText="1"/>
    </xf>
    <xf numFmtId="2" fontId="0" fillId="0" borderId="4" xfId="0" applyNumberFormat="1" applyBorder="1" applyAlignment="1">
      <alignment horizontal="left" vertical="center" wrapText="1"/>
    </xf>
    <xf numFmtId="0" fontId="42" fillId="0" borderId="0" xfId="0" applyFont="1" applyAlignment="1">
      <alignment horizontal="center" vertical="center" wrapText="1"/>
    </xf>
    <xf numFmtId="0" fontId="62" fillId="7" borderId="4" xfId="0" applyFont="1" applyFill="1" applyBorder="1"/>
    <xf numFmtId="0" fontId="62" fillId="30" borderId="4" xfId="0" applyFont="1" applyFill="1" applyBorder="1"/>
    <xf numFmtId="0" fontId="1" fillId="0" borderId="4" xfId="0" applyFont="1" applyBorder="1" applyAlignment="1">
      <alignment horizontal="left" vertical="center" wrapText="1"/>
    </xf>
    <xf numFmtId="0" fontId="131" fillId="17" borderId="4" xfId="0" applyFont="1" applyFill="1" applyBorder="1" applyAlignment="1">
      <alignment horizontal="center" vertical="center" wrapText="1"/>
    </xf>
    <xf numFmtId="0" fontId="96" fillId="0" borderId="4" xfId="0" applyFont="1" applyBorder="1" applyAlignment="1" applyProtection="1">
      <alignment horizontal="center" vertical="center" wrapText="1"/>
      <protection locked="0"/>
    </xf>
    <xf numFmtId="0" fontId="114" fillId="17" borderId="4" xfId="75" applyFont="1" applyFill="1" applyBorder="1" applyAlignment="1">
      <alignment horizontal="center" vertical="center"/>
    </xf>
    <xf numFmtId="0" fontId="120" fillId="0" borderId="4" xfId="0" applyFont="1" applyBorder="1" applyAlignment="1">
      <alignment horizontal="left" vertical="center" wrapText="1"/>
    </xf>
    <xf numFmtId="0" fontId="108" fillId="27" borderId="4" xfId="0" applyFont="1" applyFill="1" applyBorder="1" applyAlignment="1">
      <alignment horizontal="left" wrapText="1"/>
    </xf>
    <xf numFmtId="0" fontId="133" fillId="2" borderId="4" xfId="0" applyFont="1" applyFill="1" applyBorder="1" applyAlignment="1" applyProtection="1">
      <alignment horizontal="center" vertical="center" wrapText="1"/>
      <protection locked="0"/>
    </xf>
    <xf numFmtId="0" fontId="134" fillId="2" borderId="4" xfId="0" applyFont="1" applyFill="1" applyBorder="1" applyAlignment="1" applyProtection="1">
      <alignment vertical="top" readingOrder="1"/>
      <protection locked="0"/>
    </xf>
    <xf numFmtId="0" fontId="134" fillId="2" borderId="4" xfId="0" applyFont="1" applyFill="1" applyBorder="1" applyProtection="1">
      <protection locked="0"/>
    </xf>
    <xf numFmtId="0" fontId="131" fillId="17" borderId="4" xfId="75" applyFont="1" applyFill="1" applyBorder="1" applyAlignment="1">
      <alignment horizontal="center" vertical="center" wrapText="1"/>
    </xf>
    <xf numFmtId="0" fontId="134" fillId="0" borderId="4" xfId="0" applyFont="1" applyBorder="1" applyProtection="1">
      <protection locked="0"/>
    </xf>
    <xf numFmtId="10" fontId="134" fillId="0" borderId="4" xfId="207" applyNumberFormat="1" applyFont="1" applyBorder="1" applyAlignment="1" applyProtection="1">
      <alignment wrapText="1"/>
      <protection locked="0"/>
    </xf>
    <xf numFmtId="9" fontId="134" fillId="0" borderId="4" xfId="207" applyFont="1" applyBorder="1" applyAlignment="1" applyProtection="1">
      <alignment wrapText="1"/>
      <protection locked="0"/>
    </xf>
    <xf numFmtId="9" fontId="134" fillId="0" borderId="4" xfId="207" applyFont="1" applyBorder="1" applyProtection="1">
      <protection locked="0"/>
    </xf>
    <xf numFmtId="0" fontId="134" fillId="17" borderId="4" xfId="0" applyFont="1" applyFill="1" applyBorder="1" applyAlignment="1">
      <alignment horizontal="center"/>
    </xf>
    <xf numFmtId="0" fontId="137" fillId="0" borderId="0" xfId="0" applyFont="1" applyAlignment="1">
      <alignment horizontal="justify" vertical="center"/>
    </xf>
    <xf numFmtId="0" fontId="137" fillId="0" borderId="0" xfId="0" applyFont="1" applyAlignment="1">
      <alignment vertical="center"/>
    </xf>
    <xf numFmtId="0" fontId="37" fillId="0" borderId="0" xfId="0" applyFont="1" applyAlignment="1">
      <alignment vertical="top" wrapText="1"/>
    </xf>
    <xf numFmtId="0" fontId="135" fillId="0" borderId="0" xfId="0" applyFont="1" applyAlignment="1">
      <alignment vertical="center"/>
    </xf>
    <xf numFmtId="0" fontId="135" fillId="0" borderId="0" xfId="0" applyFont="1" applyAlignment="1">
      <alignment horizontal="left" vertical="center" wrapText="1"/>
    </xf>
    <xf numFmtId="0" fontId="137" fillId="0" borderId="0" xfId="0" applyFont="1" applyAlignment="1">
      <alignment horizontal="justify" vertical="center" wrapText="1"/>
    </xf>
    <xf numFmtId="0" fontId="135" fillId="0" borderId="0" xfId="0" applyFont="1" applyAlignment="1">
      <alignment vertical="center" wrapText="1"/>
    </xf>
    <xf numFmtId="0" fontId="0" fillId="0" borderId="93" xfId="0" applyBorder="1"/>
    <xf numFmtId="0" fontId="137" fillId="0" borderId="93" xfId="0" applyFont="1" applyBorder="1" applyAlignment="1">
      <alignment vertical="center" wrapText="1"/>
    </xf>
    <xf numFmtId="0" fontId="137" fillId="0" borderId="0" xfId="0" applyFont="1" applyAlignment="1">
      <alignment vertical="center" wrapText="1"/>
    </xf>
    <xf numFmtId="0" fontId="0" fillId="0" borderId="26" xfId="0" applyBorder="1"/>
    <xf numFmtId="0" fontId="141" fillId="33" borderId="26" xfId="0" applyFont="1" applyFill="1" applyBorder="1" applyAlignment="1">
      <alignment horizontal="center" vertical="center" wrapText="1"/>
    </xf>
    <xf numFmtId="0" fontId="141" fillId="33" borderId="45" xfId="0" applyFont="1" applyFill="1" applyBorder="1" applyAlignment="1">
      <alignment horizontal="center" vertical="center" wrapText="1"/>
    </xf>
    <xf numFmtId="0" fontId="137" fillId="33" borderId="93" xfId="0" applyFont="1" applyFill="1" applyBorder="1" applyAlignment="1">
      <alignment horizontal="center" vertical="center" wrapText="1"/>
    </xf>
    <xf numFmtId="0" fontId="137" fillId="0" borderId="0" xfId="0" applyFont="1" applyAlignment="1">
      <alignment horizontal="left" vertical="center" indent="2"/>
    </xf>
    <xf numFmtId="0" fontId="142" fillId="0" borderId="0" xfId="0" applyFont="1" applyAlignment="1">
      <alignment vertical="center" wrapText="1"/>
    </xf>
    <xf numFmtId="0" fontId="139" fillId="0" borderId="0" xfId="0" applyFont="1" applyAlignment="1">
      <alignment vertical="center" wrapText="1"/>
    </xf>
    <xf numFmtId="0" fontId="136" fillId="0" borderId="0" xfId="0" applyFont="1" applyAlignment="1">
      <alignment vertical="center" wrapText="1"/>
    </xf>
    <xf numFmtId="0" fontId="140" fillId="21" borderId="0" xfId="0" applyFont="1" applyFill="1" applyAlignment="1">
      <alignment horizontal="center" vertical="center" wrapText="1"/>
    </xf>
    <xf numFmtId="0" fontId="34" fillId="0" borderId="0" xfId="0" applyFont="1" applyAlignment="1">
      <alignment horizontal="center" vertical="center" wrapText="1"/>
    </xf>
    <xf numFmtId="0" fontId="1" fillId="0" borderId="4" xfId="0" applyFont="1" applyBorder="1" applyAlignment="1">
      <alignment wrapText="1"/>
    </xf>
    <xf numFmtId="0" fontId="93" fillId="0" borderId="4" xfId="210" applyBorder="1"/>
    <xf numFmtId="0" fontId="0" fillId="0" borderId="22" xfId="0" applyBorder="1"/>
    <xf numFmtId="0" fontId="0" fillId="0" borderId="22" xfId="0" applyBorder="1" applyAlignment="1">
      <alignment wrapText="1"/>
    </xf>
    <xf numFmtId="0" fontId="0" fillId="0" borderId="51" xfId="0" applyBorder="1"/>
    <xf numFmtId="0" fontId="0" fillId="0" borderId="45" xfId="0" applyBorder="1"/>
    <xf numFmtId="0" fontId="135" fillId="0" borderId="26" xfId="0" applyFont="1" applyBorder="1" applyAlignment="1">
      <alignment vertical="center"/>
    </xf>
    <xf numFmtId="0" fontId="0" fillId="0" borderId="92" xfId="0" applyBorder="1"/>
    <xf numFmtId="49" fontId="35" fillId="0" borderId="4" xfId="0" applyNumberFormat="1" applyFont="1" applyBorder="1" applyAlignment="1">
      <alignment horizontal="center" vertical="center"/>
    </xf>
    <xf numFmtId="0" fontId="35" fillId="0" borderId="4" xfId="0" applyFont="1" applyBorder="1" applyAlignment="1">
      <alignment horizontal="center" vertical="center"/>
    </xf>
    <xf numFmtId="0" fontId="1" fillId="0" borderId="4" xfId="0" applyFont="1" applyBorder="1" applyAlignment="1">
      <alignment vertical="center"/>
    </xf>
    <xf numFmtId="0" fontId="1" fillId="0" borderId="4" xfId="0" applyFont="1" applyBorder="1" applyAlignment="1">
      <alignment horizontal="justify" vertical="center"/>
    </xf>
    <xf numFmtId="0" fontId="1" fillId="0" borderId="4" xfId="0" applyFont="1" applyBorder="1" applyAlignment="1">
      <alignment horizontal="left" vertical="center" indent="5"/>
    </xf>
    <xf numFmtId="0" fontId="1" fillId="0" borderId="22" xfId="0" applyFont="1" applyBorder="1" applyAlignment="1">
      <alignment horizontal="justify" vertical="center"/>
    </xf>
    <xf numFmtId="0" fontId="35" fillId="0" borderId="22" xfId="0" applyFont="1" applyBorder="1" applyAlignment="1">
      <alignment horizontal="justify" vertical="center"/>
    </xf>
    <xf numFmtId="0" fontId="35" fillId="0" borderId="22" xfId="0" applyFont="1" applyBorder="1" applyAlignment="1">
      <alignment vertical="center"/>
    </xf>
    <xf numFmtId="0" fontId="1" fillId="0" borderId="0" xfId="0" applyFont="1" applyAlignment="1">
      <alignment vertical="center"/>
    </xf>
    <xf numFmtId="0" fontId="0" fillId="21" borderId="45" xfId="0" applyFill="1" applyBorder="1"/>
    <xf numFmtId="0" fontId="1" fillId="0" borderId="22" xfId="0" applyFont="1" applyBorder="1" applyAlignment="1">
      <alignment vertical="center"/>
    </xf>
    <xf numFmtId="0" fontId="64" fillId="0" borderId="22" xfId="0" applyFont="1" applyBorder="1" applyAlignment="1">
      <alignment horizontal="justify" vertical="center"/>
    </xf>
    <xf numFmtId="0" fontId="56" fillId="0" borderId="22" xfId="0" applyFont="1" applyBorder="1" applyAlignment="1">
      <alignment horizontal="justify" vertical="center"/>
    </xf>
    <xf numFmtId="0" fontId="1" fillId="0" borderId="22" xfId="0" applyFont="1" applyBorder="1" applyAlignment="1">
      <alignment wrapText="1"/>
    </xf>
    <xf numFmtId="0" fontId="1" fillId="32" borderId="22" xfId="0" applyFont="1" applyFill="1" applyBorder="1" applyAlignment="1">
      <alignment horizontal="justify" vertical="center"/>
    </xf>
    <xf numFmtId="0" fontId="40" fillId="0" borderId="22" xfId="0" applyFont="1" applyBorder="1" applyAlignment="1">
      <alignment horizontal="justify" vertical="center"/>
    </xf>
    <xf numFmtId="0" fontId="1" fillId="0" borderId="22" xfId="0" applyFont="1" applyBorder="1" applyAlignment="1">
      <alignment horizontal="justify" vertical="center" wrapText="1"/>
    </xf>
    <xf numFmtId="0" fontId="40" fillId="0" borderId="92" xfId="0" applyFont="1" applyBorder="1" applyAlignment="1">
      <alignment horizontal="justify" vertical="center" wrapText="1"/>
    </xf>
    <xf numFmtId="0" fontId="1" fillId="0" borderId="41" xfId="0" applyFont="1" applyBorder="1" applyAlignment="1">
      <alignment vertical="center" wrapText="1"/>
    </xf>
    <xf numFmtId="0" fontId="64" fillId="0" borderId="34" xfId="0" applyFont="1" applyBorder="1" applyAlignment="1">
      <alignment horizontal="justify" vertical="center" wrapText="1"/>
    </xf>
    <xf numFmtId="0" fontId="35" fillId="0" borderId="34" xfId="0" applyFont="1" applyBorder="1" applyAlignment="1">
      <alignment horizontal="justify" vertical="center" wrapText="1"/>
    </xf>
    <xf numFmtId="0" fontId="64" fillId="0" borderId="34" xfId="0" applyFont="1" applyBorder="1" applyAlignment="1">
      <alignment vertical="center" wrapText="1"/>
    </xf>
    <xf numFmtId="0" fontId="1" fillId="0" borderId="34" xfId="0" applyFont="1" applyBorder="1" applyAlignment="1">
      <alignment horizontal="justify" vertical="center" wrapText="1"/>
    </xf>
    <xf numFmtId="0" fontId="40" fillId="0" borderId="34" xfId="0" applyFont="1" applyBorder="1" applyAlignment="1">
      <alignment horizontal="justify" vertical="center" wrapText="1"/>
    </xf>
    <xf numFmtId="0" fontId="35" fillId="0" borderId="34" xfId="0" applyFont="1" applyBorder="1" applyAlignment="1">
      <alignment vertical="center" wrapText="1"/>
    </xf>
    <xf numFmtId="0" fontId="35" fillId="0" borderId="34" xfId="0" applyFont="1" applyBorder="1" applyAlignment="1">
      <alignment horizontal="center" vertical="center" wrapText="1"/>
    </xf>
    <xf numFmtId="0" fontId="40" fillId="0" borderId="34" xfId="0" applyFont="1" applyBorder="1" applyAlignment="1">
      <alignment horizontal="justify" vertical="top" wrapText="1"/>
    </xf>
    <xf numFmtId="0" fontId="143" fillId="0" borderId="34" xfId="0" applyFont="1" applyBorder="1" applyAlignment="1">
      <alignment horizontal="justify" vertical="top" wrapText="1"/>
    </xf>
    <xf numFmtId="0" fontId="60" fillId="0" borderId="34" xfId="0" applyFont="1" applyBorder="1" applyAlignment="1">
      <alignment horizontal="justify" vertical="top" wrapText="1"/>
    </xf>
    <xf numFmtId="0" fontId="1" fillId="0" borderId="34" xfId="0" applyFont="1" applyBorder="1" applyAlignment="1">
      <alignment horizontal="justify" vertical="top" wrapText="1"/>
    </xf>
    <xf numFmtId="0" fontId="40" fillId="0" borderId="34" xfId="0" applyFont="1" applyBorder="1" applyAlignment="1">
      <alignment vertical="top" wrapText="1"/>
    </xf>
    <xf numFmtId="0" fontId="147" fillId="0" borderId="34" xfId="210" applyFont="1" applyBorder="1" applyAlignment="1">
      <alignment vertical="top" wrapText="1"/>
    </xf>
    <xf numFmtId="0" fontId="35" fillId="0" borderId="34" xfId="0" applyFont="1" applyBorder="1" applyAlignment="1">
      <alignment horizontal="justify" vertical="top" wrapText="1"/>
    </xf>
    <xf numFmtId="0" fontId="147" fillId="0" borderId="29" xfId="210" applyFont="1" applyBorder="1" applyAlignment="1">
      <alignment horizontal="justify" vertical="center" wrapText="1"/>
    </xf>
    <xf numFmtId="0" fontId="56" fillId="0" borderId="0" xfId="0" applyFont="1" applyAlignment="1">
      <alignment horizontal="center" vertical="center" wrapText="1"/>
    </xf>
    <xf numFmtId="0" fontId="148" fillId="0" borderId="0" xfId="0" applyFont="1" applyAlignment="1">
      <alignment horizontal="center" vertical="center" wrapText="1"/>
    </xf>
    <xf numFmtId="0" fontId="56" fillId="34" borderId="36" xfId="0" applyFont="1" applyFill="1" applyBorder="1" applyAlignment="1">
      <alignment horizontal="center" vertical="center" wrapText="1"/>
    </xf>
    <xf numFmtId="0" fontId="56" fillId="0" borderId="0" xfId="0" applyFont="1" applyAlignment="1">
      <alignment vertical="center" wrapText="1"/>
    </xf>
    <xf numFmtId="0" fontId="56" fillId="0" borderId="51" xfId="0" applyFont="1" applyBorder="1" applyAlignment="1">
      <alignment horizontal="center" vertical="center" wrapText="1"/>
    </xf>
    <xf numFmtId="0" fontId="150" fillId="0" borderId="22" xfId="0" applyFont="1" applyBorder="1" applyAlignment="1">
      <alignment horizontal="center" vertical="center" wrapText="1"/>
    </xf>
    <xf numFmtId="0" fontId="35" fillId="0" borderId="0" xfId="0" applyFont="1" applyAlignment="1">
      <alignment horizontal="left" vertical="center" wrapText="1"/>
    </xf>
    <xf numFmtId="0" fontId="35" fillId="0" borderId="51" xfId="0" applyFont="1" applyBorder="1" applyAlignment="1">
      <alignment horizontal="center" vertical="center" wrapText="1"/>
    </xf>
    <xf numFmtId="0" fontId="35" fillId="0" borderId="22" xfId="0" applyFont="1" applyBorder="1" applyAlignment="1">
      <alignment vertical="center" wrapText="1"/>
    </xf>
    <xf numFmtId="0" fontId="64" fillId="0" borderId="36" xfId="0" applyFont="1" applyBorder="1" applyAlignment="1">
      <alignment vertical="center" wrapText="1"/>
    </xf>
    <xf numFmtId="0" fontId="64" fillId="0" borderId="93" xfId="0" applyFont="1" applyBorder="1" applyAlignment="1">
      <alignment vertical="center" wrapText="1"/>
    </xf>
    <xf numFmtId="0" fontId="64" fillId="0" borderId="0" xfId="0" applyFont="1" applyAlignment="1">
      <alignment vertical="center" wrapText="1"/>
    </xf>
    <xf numFmtId="0" fontId="64" fillId="0" borderId="21" xfId="0" applyFont="1" applyBorder="1" applyAlignment="1">
      <alignment vertical="center" wrapText="1"/>
    </xf>
    <xf numFmtId="0" fontId="64" fillId="0" borderId="36" xfId="0" applyFont="1" applyBorder="1" applyAlignment="1">
      <alignment horizontal="right" vertical="center" wrapText="1"/>
    </xf>
    <xf numFmtId="0" fontId="64" fillId="0" borderId="29" xfId="0" applyFont="1" applyBorder="1" applyAlignment="1">
      <alignment vertical="center" wrapText="1"/>
    </xf>
    <xf numFmtId="0" fontId="64" fillId="0" borderId="93" xfId="0" applyFont="1" applyBorder="1" applyAlignment="1">
      <alignment horizontal="right" vertical="center" wrapText="1"/>
    </xf>
    <xf numFmtId="0" fontId="64" fillId="34" borderId="93" xfId="0" applyFont="1" applyFill="1" applyBorder="1" applyAlignment="1">
      <alignment vertical="center" wrapText="1"/>
    </xf>
    <xf numFmtId="0" fontId="64" fillId="0" borderId="0" xfId="0" applyFont="1" applyAlignment="1">
      <alignment horizontal="justify" vertical="center" wrapText="1"/>
    </xf>
    <xf numFmtId="0" fontId="64" fillId="0" borderId="36" xfId="0" applyFont="1" applyBorder="1" applyAlignment="1">
      <alignment horizontal="center" vertical="center" wrapText="1"/>
    </xf>
    <xf numFmtId="0" fontId="64" fillId="0" borderId="0" xfId="0" applyFont="1" applyAlignment="1">
      <alignment wrapText="1"/>
    </xf>
    <xf numFmtId="0" fontId="1" fillId="0" borderId="45" xfId="0" applyFont="1" applyBorder="1" applyAlignment="1">
      <alignment wrapText="1"/>
    </xf>
    <xf numFmtId="0" fontId="1" fillId="0" borderId="26" xfId="0" applyFont="1" applyBorder="1" applyAlignment="1">
      <alignment wrapText="1"/>
    </xf>
    <xf numFmtId="0" fontId="1" fillId="0" borderId="22" xfId="0" applyFont="1" applyBorder="1" applyAlignment="1">
      <alignment vertical="center" wrapText="1"/>
    </xf>
    <xf numFmtId="0" fontId="1" fillId="0" borderId="22" xfId="0" applyFont="1" applyBorder="1"/>
    <xf numFmtId="0" fontId="40" fillId="34" borderId="26" xfId="0" applyFont="1" applyFill="1" applyBorder="1" applyAlignment="1">
      <alignment horizontal="center" vertical="center" wrapText="1"/>
    </xf>
    <xf numFmtId="0" fontId="1" fillId="0" borderId="22" xfId="0" applyFont="1" applyBorder="1" applyAlignment="1">
      <alignment horizontal="left" vertical="center" wrapText="1"/>
    </xf>
    <xf numFmtId="0" fontId="1" fillId="0" borderId="92" xfId="0" applyFont="1" applyBorder="1" applyAlignment="1">
      <alignment vertical="center" wrapText="1"/>
    </xf>
    <xf numFmtId="0" fontId="1" fillId="0" borderId="35" xfId="0" applyFont="1" applyBorder="1"/>
    <xf numFmtId="0" fontId="1" fillId="0" borderId="35" xfId="0" applyFont="1" applyBorder="1" applyAlignment="1">
      <alignment wrapText="1"/>
    </xf>
    <xf numFmtId="0" fontId="1" fillId="0" borderId="26" xfId="0" applyFont="1" applyBorder="1"/>
    <xf numFmtId="0" fontId="1" fillId="33" borderId="41" xfId="0" applyFont="1" applyFill="1" applyBorder="1" applyAlignment="1">
      <alignment horizontal="center" vertical="center" wrapText="1"/>
    </xf>
    <xf numFmtId="0" fontId="1" fillId="33" borderId="45" xfId="0" applyFont="1" applyFill="1" applyBorder="1" applyAlignment="1">
      <alignment horizontal="center" vertical="center" wrapText="1"/>
    </xf>
    <xf numFmtId="0" fontId="64" fillId="33" borderId="45" xfId="0" applyFont="1" applyFill="1" applyBorder="1" applyAlignment="1">
      <alignment horizontal="center" vertical="center" wrapText="1"/>
    </xf>
    <xf numFmtId="0" fontId="1" fillId="33" borderId="34" xfId="0" applyFont="1" applyFill="1" applyBorder="1" applyAlignment="1">
      <alignment horizontal="center" vertical="center" wrapText="1"/>
    </xf>
    <xf numFmtId="0" fontId="1" fillId="33" borderId="26" xfId="0" applyFont="1" applyFill="1" applyBorder="1" applyAlignment="1">
      <alignment horizontal="center" vertical="center" wrapText="1"/>
    </xf>
    <xf numFmtId="0" fontId="64" fillId="33" borderId="26" xfId="0" applyFont="1" applyFill="1" applyBorder="1" applyAlignment="1">
      <alignment vertical="center" wrapText="1"/>
    </xf>
    <xf numFmtId="0" fontId="64" fillId="33" borderId="26" xfId="0" applyFont="1" applyFill="1" applyBorder="1" applyAlignment="1">
      <alignment horizontal="center" vertical="center" wrapText="1"/>
    </xf>
    <xf numFmtId="0" fontId="64" fillId="33" borderId="34" xfId="0" applyFont="1" applyFill="1" applyBorder="1" applyAlignment="1">
      <alignment horizontal="center" vertical="center" wrapText="1"/>
    </xf>
    <xf numFmtId="0" fontId="1" fillId="33" borderId="26" xfId="0" applyFont="1" applyFill="1" applyBorder="1" applyAlignment="1">
      <alignment vertical="top" wrapText="1"/>
    </xf>
    <xf numFmtId="0" fontId="1" fillId="33" borderId="34" xfId="0" applyFont="1" applyFill="1" applyBorder="1" applyAlignment="1">
      <alignment vertical="top" wrapText="1"/>
    </xf>
    <xf numFmtId="0" fontId="1" fillId="33" borderId="29" xfId="0" applyFont="1" applyFill="1" applyBorder="1" applyAlignment="1">
      <alignment vertical="top" wrapText="1"/>
    </xf>
    <xf numFmtId="0" fontId="1" fillId="33" borderId="93" xfId="0" applyFont="1" applyFill="1" applyBorder="1" applyAlignment="1">
      <alignment vertical="top" wrapText="1"/>
    </xf>
    <xf numFmtId="0" fontId="1" fillId="0" borderId="29" xfId="0" applyFont="1" applyBorder="1" applyAlignment="1">
      <alignment vertical="center" wrapText="1"/>
    </xf>
    <xf numFmtId="0" fontId="1" fillId="0" borderId="93" xfId="0" applyFont="1" applyBorder="1" applyAlignment="1">
      <alignment vertical="center" wrapText="1"/>
    </xf>
    <xf numFmtId="0" fontId="1" fillId="0" borderId="2" xfId="0" applyFont="1" applyBorder="1" applyAlignment="1">
      <alignment wrapText="1"/>
    </xf>
    <xf numFmtId="0" fontId="1" fillId="0" borderId="93" xfId="0" applyFont="1" applyBorder="1" applyAlignment="1">
      <alignment wrapText="1"/>
    </xf>
    <xf numFmtId="0" fontId="1" fillId="0" borderId="22" xfId="0" applyFont="1" applyBorder="1" applyAlignment="1">
      <alignment horizontal="center" vertical="center" wrapText="1"/>
    </xf>
    <xf numFmtId="0" fontId="35" fillId="0" borderId="0" xfId="0" applyFont="1" applyAlignment="1">
      <alignment vertical="center" wrapText="1"/>
    </xf>
    <xf numFmtId="0" fontId="35" fillId="0" borderId="41" xfId="0" applyFont="1" applyBorder="1" applyAlignment="1">
      <alignment horizontal="center" vertical="center" wrapText="1"/>
    </xf>
    <xf numFmtId="0" fontId="35" fillId="0" borderId="45" xfId="0" applyFont="1" applyBorder="1" applyAlignment="1">
      <alignment horizontal="center" vertical="center" wrapText="1"/>
    </xf>
    <xf numFmtId="0" fontId="35" fillId="0" borderId="26" xfId="0" applyFont="1" applyBorder="1" applyAlignment="1">
      <alignment horizontal="center" vertical="center" wrapText="1"/>
    </xf>
    <xf numFmtId="0" fontId="1" fillId="0" borderId="29" xfId="0" applyFont="1" applyBorder="1" applyAlignment="1">
      <alignment vertical="top" wrapText="1"/>
    </xf>
    <xf numFmtId="0" fontId="1" fillId="0" borderId="93" xfId="0" applyFont="1" applyBorder="1" applyAlignment="1">
      <alignment vertical="top" wrapText="1"/>
    </xf>
    <xf numFmtId="0" fontId="35" fillId="0" borderId="93" xfId="0" applyFont="1" applyBorder="1" applyAlignment="1">
      <alignment horizontal="center" vertical="center" wrapText="1"/>
    </xf>
    <xf numFmtId="0" fontId="1" fillId="0" borderId="26" xfId="0" applyFont="1" applyBorder="1" applyAlignment="1">
      <alignment vertical="center" wrapText="1"/>
    </xf>
    <xf numFmtId="0" fontId="143" fillId="0" borderId="22" xfId="0" applyFont="1" applyBorder="1" applyAlignment="1">
      <alignment horizontal="center" vertical="center" wrapText="1"/>
    </xf>
    <xf numFmtId="0" fontId="35" fillId="0" borderId="51" xfId="0" applyFont="1" applyBorder="1" applyAlignment="1">
      <alignment vertical="center" wrapText="1"/>
    </xf>
    <xf numFmtId="0" fontId="1" fillId="0" borderId="32" xfId="0" applyFont="1" applyBorder="1" applyAlignment="1">
      <alignment vertical="center" wrapText="1"/>
    </xf>
    <xf numFmtId="0" fontId="1" fillId="34" borderId="33" xfId="0" applyFont="1" applyFill="1" applyBorder="1" applyAlignment="1">
      <alignment wrapText="1"/>
    </xf>
    <xf numFmtId="0" fontId="1" fillId="0" borderId="32" xfId="0" applyFont="1" applyBorder="1" applyAlignment="1">
      <alignment horizontal="justify" vertical="center" wrapText="1"/>
    </xf>
    <xf numFmtId="0" fontId="1" fillId="0" borderId="32" xfId="0" applyFont="1" applyBorder="1" applyAlignment="1">
      <alignment horizontal="left" vertical="center" wrapText="1"/>
    </xf>
    <xf numFmtId="0" fontId="1" fillId="0" borderId="49" xfId="0" applyFont="1" applyBorder="1" applyAlignment="1">
      <alignment vertical="center" wrapText="1"/>
    </xf>
    <xf numFmtId="0" fontId="1" fillId="34" borderId="80" xfId="0" applyFont="1" applyFill="1" applyBorder="1" applyAlignment="1">
      <alignment wrapText="1"/>
    </xf>
    <xf numFmtId="0" fontId="35" fillId="0" borderId="41" xfId="0" applyFont="1" applyBorder="1" applyAlignment="1">
      <alignment horizontal="center" vertical="center"/>
    </xf>
    <xf numFmtId="0" fontId="1" fillId="0" borderId="34" xfId="0" applyFont="1" applyBorder="1" applyAlignment="1">
      <alignment horizontal="center" vertical="center"/>
    </xf>
    <xf numFmtId="0" fontId="60" fillId="0" borderId="34" xfId="0" applyFont="1" applyBorder="1" applyAlignment="1">
      <alignment horizontal="center" vertical="center"/>
    </xf>
    <xf numFmtId="0" fontId="1" fillId="0" borderId="34" xfId="0" applyFont="1" applyBorder="1" applyAlignment="1">
      <alignment vertical="center"/>
    </xf>
    <xf numFmtId="0" fontId="35" fillId="0" borderId="34" xfId="0" applyFont="1" applyBorder="1" applyAlignment="1">
      <alignment vertical="center"/>
    </xf>
    <xf numFmtId="0" fontId="1" fillId="0" borderId="34" xfId="0" applyFont="1" applyBorder="1" applyAlignment="1">
      <alignment horizontal="justify" vertical="center"/>
    </xf>
    <xf numFmtId="0" fontId="1" fillId="0" borderId="34" xfId="0" applyFont="1" applyBorder="1" applyAlignment="1">
      <alignment horizontal="justify"/>
    </xf>
    <xf numFmtId="0" fontId="1" fillId="0" borderId="34" xfId="0" applyFont="1" applyBorder="1"/>
    <xf numFmtId="0" fontId="1" fillId="0" borderId="34" xfId="0" applyFont="1" applyBorder="1" applyAlignment="1">
      <alignment wrapText="1"/>
    </xf>
    <xf numFmtId="0" fontId="1" fillId="0" borderId="34" xfId="0" applyFont="1" applyBorder="1" applyAlignment="1">
      <alignment vertical="center" wrapText="1"/>
    </xf>
    <xf numFmtId="0" fontId="1" fillId="0" borderId="29" xfId="0" applyFont="1" applyBorder="1"/>
    <xf numFmtId="0" fontId="64" fillId="0" borderId="34" xfId="0" applyFont="1" applyBorder="1" applyAlignment="1">
      <alignment horizontal="justify" vertical="center"/>
    </xf>
    <xf numFmtId="0" fontId="1" fillId="0" borderId="29" xfId="0" applyFont="1" applyBorder="1" applyAlignment="1">
      <alignment vertical="center"/>
    </xf>
    <xf numFmtId="0" fontId="35" fillId="0" borderId="35" xfId="0" applyFont="1" applyBorder="1" applyAlignment="1">
      <alignment horizontal="center" vertical="center"/>
    </xf>
    <xf numFmtId="0" fontId="35" fillId="0" borderId="0" xfId="0" applyFont="1" applyAlignment="1">
      <alignment horizontal="center" vertical="center"/>
    </xf>
    <xf numFmtId="0" fontId="35" fillId="0" borderId="0" xfId="0" applyFont="1" applyAlignment="1">
      <alignment vertical="center"/>
    </xf>
    <xf numFmtId="0" fontId="1" fillId="0" borderId="0" xfId="0" applyFont="1" applyAlignment="1">
      <alignment horizontal="justify" vertical="center"/>
    </xf>
    <xf numFmtId="0" fontId="35" fillId="0" borderId="2" xfId="0" applyFont="1" applyBorder="1" applyAlignment="1">
      <alignment horizontal="left" vertical="center" indent="15"/>
    </xf>
    <xf numFmtId="0" fontId="35" fillId="0" borderId="35" xfId="0" applyFont="1" applyBorder="1" applyAlignment="1">
      <alignment horizontal="left" vertical="center" indent="15"/>
    </xf>
    <xf numFmtId="0" fontId="35" fillId="0" borderId="0" xfId="0" applyFont="1" applyAlignment="1">
      <alignment horizontal="left" vertical="center" indent="15"/>
    </xf>
    <xf numFmtId="0" fontId="35" fillId="0" borderId="0" xfId="0" applyFont="1" applyAlignment="1">
      <alignment horizontal="justify" vertical="center"/>
    </xf>
    <xf numFmtId="0" fontId="146" fillId="0" borderId="0" xfId="0" applyFont="1" applyAlignment="1">
      <alignment vertical="center"/>
    </xf>
    <xf numFmtId="0" fontId="35" fillId="0" borderId="2" xfId="0" applyFont="1" applyBorder="1" applyAlignment="1">
      <alignment horizontal="center" vertical="center"/>
    </xf>
    <xf numFmtId="0" fontId="40" fillId="0" borderId="41" xfId="0" applyFont="1" applyBorder="1" applyAlignment="1">
      <alignment vertical="center" wrapText="1"/>
    </xf>
    <xf numFmtId="0" fontId="138" fillId="0" borderId="0" xfId="0" applyFont="1" applyAlignment="1">
      <alignment vertical="center" wrapText="1"/>
    </xf>
    <xf numFmtId="0" fontId="0" fillId="0" borderId="51" xfId="0" applyBorder="1" applyAlignment="1">
      <alignment wrapText="1"/>
    </xf>
    <xf numFmtId="0" fontId="35" fillId="0" borderId="26" xfId="0" applyFont="1" applyBorder="1" applyAlignment="1">
      <alignment vertical="center" wrapText="1"/>
    </xf>
    <xf numFmtId="0" fontId="153" fillId="0" borderId="26" xfId="0" applyFont="1" applyBorder="1" applyAlignment="1">
      <alignment horizontal="center" vertical="center" wrapText="1"/>
    </xf>
    <xf numFmtId="0" fontId="35" fillId="0" borderId="26" xfId="0" applyFont="1" applyBorder="1" applyAlignment="1">
      <alignment horizontal="left" vertical="center" wrapText="1"/>
    </xf>
    <xf numFmtId="0" fontId="1" fillId="0" borderId="26" xfId="0" applyFont="1" applyBorder="1" applyAlignment="1">
      <alignment horizontal="justify" vertical="center" wrapText="1"/>
    </xf>
    <xf numFmtId="0" fontId="35" fillId="0" borderId="26" xfId="0" applyFont="1" applyBorder="1" applyAlignment="1">
      <alignment horizontal="justify" vertical="center" wrapText="1"/>
    </xf>
    <xf numFmtId="0" fontId="0" fillId="0" borderId="92" xfId="0" applyBorder="1" applyAlignment="1">
      <alignment wrapText="1"/>
    </xf>
    <xf numFmtId="0" fontId="60" fillId="0" borderId="93" xfId="0" applyFont="1" applyBorder="1" applyAlignment="1">
      <alignment horizontal="center" vertical="top" wrapText="1"/>
    </xf>
    <xf numFmtId="0" fontId="35" fillId="0" borderId="26" xfId="0" applyFont="1" applyBorder="1" applyAlignment="1">
      <alignment wrapText="1"/>
    </xf>
    <xf numFmtId="0" fontId="61" fillId="21" borderId="51" xfId="0" applyFont="1" applyFill="1" applyBorder="1" applyAlignment="1">
      <alignment horizontal="center" vertical="center"/>
    </xf>
    <xf numFmtId="0" fontId="49" fillId="31" borderId="4" xfId="0" applyFont="1" applyFill="1" applyBorder="1" applyAlignment="1">
      <alignment horizontal="left" vertical="top" wrapText="1"/>
    </xf>
    <xf numFmtId="0" fontId="56" fillId="35" borderId="2" xfId="0" applyFont="1" applyFill="1" applyBorder="1" applyAlignment="1">
      <alignment vertical="center" wrapText="1"/>
    </xf>
    <xf numFmtId="0" fontId="62" fillId="36" borderId="0" xfId="0" applyFont="1" applyFill="1" applyAlignment="1">
      <alignment wrapText="1"/>
    </xf>
    <xf numFmtId="0" fontId="56" fillId="35" borderId="4" xfId="0" applyFont="1" applyFill="1" applyBorder="1" applyAlignment="1">
      <alignment horizontal="center" vertical="center" wrapText="1"/>
    </xf>
    <xf numFmtId="0" fontId="56" fillId="35" borderId="8" xfId="0" applyFont="1" applyFill="1" applyBorder="1" applyAlignment="1">
      <alignment horizontal="center" vertical="center" wrapText="1"/>
    </xf>
    <xf numFmtId="2" fontId="37" fillId="0" borderId="6" xfId="0" applyNumberFormat="1" applyFont="1" applyBorder="1" applyAlignment="1">
      <alignment horizontal="left" vertical="top" wrapText="1"/>
    </xf>
    <xf numFmtId="0" fontId="37" fillId="0" borderId="18" xfId="0" applyFont="1" applyBorder="1" applyAlignment="1">
      <alignment vertical="top" wrapText="1"/>
    </xf>
    <xf numFmtId="0" fontId="37" fillId="0" borderId="4" xfId="0" applyFont="1" applyBorder="1" applyAlignment="1">
      <alignment horizontal="left" vertical="center" wrapText="1"/>
    </xf>
    <xf numFmtId="0" fontId="64" fillId="0" borderId="4" xfId="0" applyFont="1" applyBorder="1" applyAlignment="1">
      <alignment horizontal="left" vertical="center" wrapText="1"/>
    </xf>
    <xf numFmtId="0" fontId="64" fillId="0" borderId="18" xfId="0" applyFont="1" applyBorder="1" applyAlignment="1">
      <alignment wrapText="1"/>
    </xf>
    <xf numFmtId="0" fontId="64" fillId="0" borderId="18" xfId="0" applyFont="1" applyBorder="1" applyAlignment="1">
      <alignment vertical="top" wrapText="1"/>
    </xf>
    <xf numFmtId="0" fontId="35" fillId="37" borderId="4" xfId="0" applyFont="1" applyFill="1" applyBorder="1" applyAlignment="1">
      <alignment horizontal="left" vertical="center" wrapText="1"/>
    </xf>
    <xf numFmtId="0" fontId="35" fillId="37" borderId="18" xfId="0" applyFont="1" applyFill="1" applyBorder="1" applyAlignment="1">
      <alignment wrapText="1"/>
    </xf>
    <xf numFmtId="0" fontId="1" fillId="0" borderId="0" xfId="0" applyFont="1" applyAlignment="1">
      <alignment horizontal="left" vertical="top"/>
    </xf>
    <xf numFmtId="0" fontId="1" fillId="0" borderId="0" xfId="0" applyFont="1" applyAlignment="1">
      <alignment vertical="top"/>
    </xf>
    <xf numFmtId="0" fontId="0" fillId="0" borderId="4" xfId="0" applyBorder="1" applyAlignment="1">
      <alignment vertical="top"/>
    </xf>
    <xf numFmtId="0" fontId="45" fillId="0" borderId="0" xfId="0" applyFont="1"/>
    <xf numFmtId="0" fontId="154" fillId="0" borderId="0" xfId="210" applyFont="1" applyFill="1"/>
    <xf numFmtId="0" fontId="1" fillId="31" borderId="4" xfId="0" applyFont="1" applyFill="1" applyBorder="1"/>
    <xf numFmtId="0" fontId="34" fillId="31" borderId="4" xfId="0" applyFont="1" applyFill="1" applyBorder="1" applyAlignment="1">
      <alignment horizontal="left" vertical="center" wrapText="1"/>
    </xf>
    <xf numFmtId="0" fontId="49" fillId="31" borderId="10" xfId="0" applyFont="1" applyFill="1" applyBorder="1" applyAlignment="1">
      <alignment vertical="top" wrapText="1"/>
    </xf>
    <xf numFmtId="0" fontId="1" fillId="0" borderId="51" xfId="0" applyFont="1" applyBorder="1"/>
    <xf numFmtId="0" fontId="1" fillId="0" borderId="45" xfId="0" applyFont="1" applyBorder="1"/>
    <xf numFmtId="0" fontId="1" fillId="0" borderId="92" xfId="0" applyFont="1" applyBorder="1"/>
    <xf numFmtId="0" fontId="1" fillId="0" borderId="93" xfId="0" applyFont="1" applyBorder="1"/>
    <xf numFmtId="0" fontId="1" fillId="31" borderId="0" xfId="0" applyFont="1" applyFill="1" applyAlignment="1">
      <alignment horizontal="center"/>
    </xf>
    <xf numFmtId="0" fontId="44" fillId="28" borderId="17" xfId="0" applyFont="1" applyFill="1" applyBorder="1" applyAlignment="1">
      <alignment vertical="center" wrapText="1"/>
    </xf>
    <xf numFmtId="0" fontId="61" fillId="21" borderId="4" xfId="0" applyFont="1" applyFill="1" applyBorder="1" applyAlignment="1">
      <alignment horizontal="center" wrapText="1"/>
    </xf>
    <xf numFmtId="0" fontId="94" fillId="0" borderId="4" xfId="75" applyFont="1" applyBorder="1" applyAlignment="1">
      <alignment wrapText="1"/>
    </xf>
    <xf numFmtId="10" fontId="94" fillId="0" borderId="4" xfId="75" applyNumberFormat="1" applyFont="1" applyBorder="1"/>
    <xf numFmtId="14" fontId="94" fillId="0" borderId="4" xfId="75" applyNumberFormat="1" applyFont="1" applyBorder="1"/>
    <xf numFmtId="9" fontId="94" fillId="0" borderId="4" xfId="207" applyFont="1" applyBorder="1"/>
    <xf numFmtId="0" fontId="155" fillId="0" borderId="4" xfId="0" applyFont="1" applyBorder="1" applyAlignment="1">
      <alignment wrapText="1"/>
    </xf>
    <xf numFmtId="168" fontId="5" fillId="2" borderId="4" xfId="95" applyNumberFormat="1" applyFont="1" applyFill="1" applyBorder="1" applyAlignment="1">
      <alignment wrapText="1"/>
    </xf>
    <xf numFmtId="0" fontId="94" fillId="2" borderId="0" xfId="0" applyFont="1" applyFill="1" applyAlignment="1">
      <alignment wrapText="1"/>
    </xf>
    <xf numFmtId="164" fontId="94" fillId="0" borderId="4" xfId="75" applyNumberFormat="1" applyFont="1" applyBorder="1"/>
    <xf numFmtId="0" fontId="108" fillId="21" borderId="10" xfId="0" applyFont="1" applyFill="1" applyBorder="1" applyAlignment="1">
      <alignment wrapText="1"/>
    </xf>
    <xf numFmtId="0" fontId="156" fillId="21" borderId="4" xfId="0" applyFont="1" applyFill="1" applyBorder="1" applyAlignment="1">
      <alignment wrapText="1"/>
    </xf>
    <xf numFmtId="168" fontId="156" fillId="21" borderId="8" xfId="95" applyNumberFormat="1" applyFont="1" applyFill="1" applyBorder="1" applyAlignment="1">
      <alignment wrapText="1"/>
    </xf>
    <xf numFmtId="0" fontId="123" fillId="2" borderId="10" xfId="96" applyFont="1" applyFill="1" applyBorder="1" applyAlignment="1">
      <alignment horizontal="left" vertical="center" wrapText="1"/>
    </xf>
    <xf numFmtId="0" fontId="94" fillId="2" borderId="57" xfId="0" applyFont="1" applyFill="1" applyBorder="1" applyAlignment="1">
      <alignment wrapText="1"/>
    </xf>
    <xf numFmtId="168" fontId="156" fillId="2" borderId="56" xfId="95" applyNumberFormat="1" applyFont="1" applyFill="1" applyBorder="1" applyAlignment="1">
      <alignment wrapText="1"/>
    </xf>
    <xf numFmtId="0" fontId="156" fillId="0" borderId="94" xfId="0" applyFont="1" applyBorder="1" applyAlignment="1">
      <alignment wrapText="1"/>
    </xf>
    <xf numFmtId="168" fontId="156" fillId="0" borderId="56" xfId="95" applyNumberFormat="1" applyFont="1" applyBorder="1" applyAlignment="1">
      <alignment wrapText="1"/>
    </xf>
    <xf numFmtId="0" fontId="156" fillId="0" borderId="57" xfId="0" applyFont="1" applyBorder="1" applyAlignment="1">
      <alignment wrapText="1"/>
    </xf>
    <xf numFmtId="0" fontId="123" fillId="0" borderId="10" xfId="0" applyFont="1" applyBorder="1" applyAlignment="1">
      <alignment horizontal="left" wrapText="1"/>
    </xf>
    <xf numFmtId="0" fontId="123" fillId="0" borderId="11" xfId="0" applyFont="1" applyBorder="1" applyAlignment="1">
      <alignment horizontal="left" wrapText="1"/>
    </xf>
    <xf numFmtId="0" fontId="123" fillId="0" borderId="10" xfId="0" applyFont="1" applyBorder="1" applyAlignment="1">
      <alignment vertical="top" wrapText="1"/>
    </xf>
    <xf numFmtId="44" fontId="94" fillId="0" borderId="4" xfId="95" applyFont="1" applyBorder="1"/>
    <xf numFmtId="167" fontId="94" fillId="0" borderId="4" xfId="208" applyNumberFormat="1" applyFont="1" applyBorder="1"/>
    <xf numFmtId="0" fontId="94" fillId="0" borderId="94" xfId="0" applyFont="1" applyBorder="1" applyAlignment="1">
      <alignment wrapText="1"/>
    </xf>
    <xf numFmtId="0" fontId="157" fillId="0" borderId="94" xfId="0" applyFont="1" applyBorder="1" applyAlignment="1">
      <alignment wrapText="1"/>
    </xf>
    <xf numFmtId="14" fontId="1" fillId="31" borderId="4" xfId="0" applyNumberFormat="1" applyFont="1" applyFill="1" applyBorder="1" applyAlignment="1">
      <alignment horizontal="left" wrapText="1"/>
    </xf>
    <xf numFmtId="14" fontId="1" fillId="31" borderId="4" xfId="0" applyNumberFormat="1" applyFont="1" applyFill="1" applyBorder="1" applyAlignment="1">
      <alignment horizontal="left"/>
    </xf>
    <xf numFmtId="0" fontId="35" fillId="31" borderId="0" xfId="0" applyFont="1" applyFill="1"/>
    <xf numFmtId="177" fontId="158" fillId="31" borderId="4" xfId="0" applyNumberFormat="1" applyFont="1" applyFill="1" applyBorder="1" applyAlignment="1">
      <alignment horizontal="left" vertical="center" wrapText="1"/>
    </xf>
    <xf numFmtId="167" fontId="94" fillId="0" borderId="4" xfId="208" applyNumberFormat="1" applyFont="1" applyFill="1" applyBorder="1"/>
    <xf numFmtId="1" fontId="94" fillId="0" borderId="4" xfId="75" applyNumberFormat="1" applyFont="1" applyBorder="1"/>
    <xf numFmtId="0" fontId="37" fillId="0" borderId="12" xfId="0" applyFont="1" applyBorder="1" applyAlignment="1">
      <alignment horizontal="justify" vertical="center"/>
    </xf>
    <xf numFmtId="0" fontId="37" fillId="0" borderId="12" xfId="0" applyFont="1" applyBorder="1" applyAlignment="1">
      <alignment vertical="center" wrapText="1"/>
    </xf>
    <xf numFmtId="0" fontId="37" fillId="0" borderId="12" xfId="0" applyFont="1" applyBorder="1" applyAlignment="1">
      <alignment horizontal="left" vertical="center" wrapText="1"/>
    </xf>
    <xf numFmtId="0" fontId="56" fillId="0" borderId="0" xfId="0" applyFont="1" applyAlignment="1">
      <alignment horizontal="left" vertical="center"/>
    </xf>
    <xf numFmtId="49" fontId="36" fillId="0" borderId="0" xfId="0" applyNumberFormat="1" applyFont="1" applyAlignment="1">
      <alignment horizontal="left" vertical="center"/>
    </xf>
    <xf numFmtId="49" fontId="36" fillId="0" borderId="17" xfId="0" applyNumberFormat="1" applyFont="1" applyBorder="1" applyAlignment="1">
      <alignment horizontal="left" vertical="center"/>
    </xf>
    <xf numFmtId="0" fontId="51" fillId="0" borderId="0" xfId="0" applyFont="1" applyAlignment="1">
      <alignment horizontal="center"/>
    </xf>
    <xf numFmtId="0" fontId="55" fillId="0" borderId="16" xfId="0" applyFont="1" applyBorder="1" applyAlignment="1">
      <alignment horizontal="center" vertical="top" wrapText="1"/>
    </xf>
    <xf numFmtId="0" fontId="55" fillId="0" borderId="0" xfId="0" applyFont="1" applyAlignment="1">
      <alignment horizontal="center" vertical="top" wrapText="1"/>
    </xf>
    <xf numFmtId="0" fontId="55" fillId="0" borderId="17" xfId="0" applyFont="1" applyBorder="1" applyAlignment="1">
      <alignment horizontal="center" vertical="top" wrapText="1"/>
    </xf>
    <xf numFmtId="0" fontId="52" fillId="0" borderId="16" xfId="0" applyFont="1" applyBorder="1" applyAlignment="1">
      <alignment horizontal="center"/>
    </xf>
    <xf numFmtId="0" fontId="52" fillId="0" borderId="0" xfId="0" applyFont="1" applyAlignment="1">
      <alignment horizontal="center"/>
    </xf>
    <xf numFmtId="0" fontId="52" fillId="0" borderId="17" xfId="0" applyFont="1" applyBorder="1" applyAlignment="1">
      <alignment horizontal="center"/>
    </xf>
    <xf numFmtId="0" fontId="54" fillId="0" borderId="16" xfId="0" applyFont="1" applyBorder="1" applyAlignment="1">
      <alignment horizontal="center"/>
    </xf>
    <xf numFmtId="0" fontId="54" fillId="0" borderId="0" xfId="0" applyFont="1" applyAlignment="1">
      <alignment horizontal="center"/>
    </xf>
    <xf numFmtId="0" fontId="54" fillId="0" borderId="17" xfId="0" applyFont="1" applyBorder="1" applyAlignment="1">
      <alignment horizontal="center"/>
    </xf>
    <xf numFmtId="0" fontId="61" fillId="21" borderId="13" xfId="0" applyFont="1" applyFill="1" applyBorder="1" applyAlignment="1">
      <alignment horizontal="center" vertical="center" wrapText="1"/>
    </xf>
    <xf numFmtId="0" fontId="61" fillId="21" borderId="46" xfId="0" applyFont="1" applyFill="1" applyBorder="1" applyAlignment="1">
      <alignment horizontal="center" vertical="center" wrapText="1"/>
    </xf>
    <xf numFmtId="0" fontId="37" fillId="0" borderId="16" xfId="0" applyFont="1" applyBorder="1" applyAlignment="1">
      <alignment horizontal="left" vertical="top" wrapText="1"/>
    </xf>
    <xf numFmtId="0" fontId="37" fillId="0" borderId="17" xfId="0" applyFont="1" applyBorder="1" applyAlignment="1">
      <alignment horizontal="left" vertical="top" wrapText="1"/>
    </xf>
    <xf numFmtId="0" fontId="37" fillId="0" borderId="16" xfId="0" applyFont="1" applyBorder="1" applyAlignment="1">
      <alignment vertical="top" wrapText="1"/>
    </xf>
    <xf numFmtId="0" fontId="37" fillId="0" borderId="17" xfId="0" applyFont="1" applyBorder="1" applyAlignment="1">
      <alignment vertical="top" wrapText="1"/>
    </xf>
    <xf numFmtId="0" fontId="35" fillId="22" borderId="10" xfId="0" applyFont="1" applyFill="1" applyBorder="1" applyAlignment="1">
      <alignment horizontal="center" vertical="center"/>
    </xf>
    <xf numFmtId="0" fontId="35" fillId="22" borderId="8" xfId="0" applyFont="1" applyFill="1" applyBorder="1" applyAlignment="1">
      <alignment horizontal="center" vertical="center"/>
    </xf>
    <xf numFmtId="0" fontId="1" fillId="0" borderId="16" xfId="0" applyFont="1" applyBorder="1" applyAlignment="1">
      <alignment horizontal="left" vertical="top" wrapText="1"/>
    </xf>
    <xf numFmtId="0" fontId="1" fillId="0" borderId="17" xfId="0" applyFont="1" applyBorder="1" applyAlignment="1">
      <alignment horizontal="left" vertical="top" wrapText="1"/>
    </xf>
    <xf numFmtId="0" fontId="1" fillId="0" borderId="15" xfId="0" applyFont="1" applyBorder="1" applyAlignment="1">
      <alignment horizontal="left" vertical="top" wrapText="1"/>
    </xf>
    <xf numFmtId="0" fontId="1" fillId="0" borderId="18" xfId="0" applyFont="1" applyBorder="1" applyAlignment="1">
      <alignment horizontal="left" vertical="top" wrapText="1"/>
    </xf>
    <xf numFmtId="0" fontId="101" fillId="21" borderId="4" xfId="0" applyFont="1" applyFill="1" applyBorder="1" applyAlignment="1">
      <alignment horizontal="center" vertical="center" wrapText="1"/>
    </xf>
    <xf numFmtId="0" fontId="37" fillId="0" borderId="4" xfId="0" applyFont="1" applyBorder="1" applyAlignment="1">
      <alignment horizontal="left" vertical="top" wrapText="1"/>
    </xf>
    <xf numFmtId="0" fontId="37" fillId="0" borderId="10" xfId="0" applyFont="1" applyBorder="1" applyAlignment="1">
      <alignment horizontal="left" vertical="top" wrapText="1"/>
    </xf>
    <xf numFmtId="0" fontId="37" fillId="0" borderId="8" xfId="0" applyFont="1" applyBorder="1" applyAlignment="1">
      <alignment horizontal="left" vertical="top" wrapText="1"/>
    </xf>
    <xf numFmtId="0" fontId="61" fillId="21" borderId="16" xfId="0" applyFont="1" applyFill="1" applyBorder="1" applyAlignment="1">
      <alignment horizontal="center" vertical="center" wrapText="1"/>
    </xf>
    <xf numFmtId="0" fontId="61" fillId="21" borderId="17" xfId="0" applyFont="1" applyFill="1" applyBorder="1" applyAlignment="1">
      <alignment horizontal="center" vertical="center" wrapText="1"/>
    </xf>
    <xf numFmtId="0" fontId="37" fillId="0" borderId="13" xfId="0" applyFont="1" applyBorder="1" applyAlignment="1">
      <alignment horizontal="left" vertical="top" wrapText="1"/>
    </xf>
    <xf numFmtId="0" fontId="37" fillId="0" borderId="46" xfId="0" applyFont="1" applyBorder="1" applyAlignment="1">
      <alignment horizontal="left" vertical="top" wrapText="1"/>
    </xf>
    <xf numFmtId="0" fontId="61" fillId="21" borderId="15" xfId="0" applyFont="1" applyFill="1" applyBorder="1" applyAlignment="1">
      <alignment horizontal="center" vertical="top" wrapText="1"/>
    </xf>
    <xf numFmtId="0" fontId="61" fillId="21" borderId="18" xfId="0" applyFont="1" applyFill="1" applyBorder="1" applyAlignment="1">
      <alignment horizontal="center" vertical="top" wrapText="1"/>
    </xf>
    <xf numFmtId="0" fontId="61" fillId="21" borderId="15" xfId="0" applyFont="1" applyFill="1" applyBorder="1" applyAlignment="1">
      <alignment horizontal="center" vertical="center" wrapText="1"/>
    </xf>
    <xf numFmtId="0" fontId="61" fillId="21" borderId="18" xfId="0" applyFont="1" applyFill="1" applyBorder="1" applyAlignment="1">
      <alignment horizontal="center" vertical="center" wrapText="1"/>
    </xf>
    <xf numFmtId="0" fontId="35" fillId="0" borderId="14" xfId="0" applyFont="1" applyBorder="1" applyAlignment="1">
      <alignment horizontal="center" vertical="top"/>
    </xf>
    <xf numFmtId="0" fontId="1" fillId="0" borderId="41" xfId="0" applyFont="1" applyBorder="1" applyAlignment="1">
      <alignment vertical="center" wrapText="1"/>
    </xf>
    <xf numFmtId="0" fontId="1" fillId="0" borderId="29" xfId="0" applyFont="1" applyBorder="1" applyAlignment="1">
      <alignment vertical="center" wrapText="1"/>
    </xf>
    <xf numFmtId="0" fontId="64" fillId="0" borderId="92" xfId="0" applyFont="1" applyBorder="1" applyAlignment="1">
      <alignment vertical="center" wrapText="1"/>
    </xf>
    <xf numFmtId="0" fontId="64" fillId="0" borderId="2" xfId="0" applyFont="1" applyBorder="1" applyAlignment="1">
      <alignment vertical="center" wrapText="1"/>
    </xf>
    <xf numFmtId="0" fontId="64" fillId="0" borderId="93" xfId="0" applyFont="1" applyBorder="1" applyAlignment="1">
      <alignment vertical="center" wrapText="1"/>
    </xf>
    <xf numFmtId="0" fontId="64" fillId="34" borderId="41" xfId="0" applyFont="1" applyFill="1" applyBorder="1" applyAlignment="1">
      <alignment vertical="center" wrapText="1"/>
    </xf>
    <xf numFmtId="0" fontId="64" fillId="34" borderId="34" xfId="0" applyFont="1" applyFill="1" applyBorder="1" applyAlignment="1">
      <alignment vertical="center" wrapText="1"/>
    </xf>
    <xf numFmtId="0" fontId="64" fillId="34" borderId="29" xfId="0" applyFont="1" applyFill="1" applyBorder="1" applyAlignment="1">
      <alignment vertical="center" wrapText="1"/>
    </xf>
    <xf numFmtId="0" fontId="64" fillId="0" borderId="22" xfId="0" applyFont="1" applyBorder="1" applyAlignment="1">
      <alignment vertical="center" wrapText="1"/>
    </xf>
    <xf numFmtId="0" fontId="64" fillId="0" borderId="0" xfId="0" applyFont="1" applyAlignment="1">
      <alignment vertical="center" wrapText="1"/>
    </xf>
    <xf numFmtId="0" fontId="64" fillId="0" borderId="26" xfId="0" applyFont="1" applyBorder="1" applyAlignment="1">
      <alignment vertical="center" wrapText="1"/>
    </xf>
    <xf numFmtId="0" fontId="64" fillId="0" borderId="51" xfId="0" applyFont="1" applyBorder="1" applyAlignment="1">
      <alignment horizontal="justify" vertical="center" wrapText="1"/>
    </xf>
    <xf numFmtId="0" fontId="64" fillId="0" borderId="35" xfId="0" applyFont="1" applyBorder="1" applyAlignment="1">
      <alignment horizontal="justify" vertical="center" wrapText="1"/>
    </xf>
    <xf numFmtId="0" fontId="64" fillId="0" borderId="45" xfId="0" applyFont="1" applyBorder="1" applyAlignment="1">
      <alignment horizontal="justify" vertical="center" wrapText="1"/>
    </xf>
    <xf numFmtId="0" fontId="64" fillId="0" borderId="41" xfId="0" applyFont="1" applyBorder="1" applyAlignment="1">
      <alignment vertical="center" wrapText="1"/>
    </xf>
    <xf numFmtId="0" fontId="64" fillId="0" borderId="34" xfId="0" applyFont="1" applyBorder="1" applyAlignment="1">
      <alignment vertical="center" wrapText="1"/>
    </xf>
    <xf numFmtId="0" fontId="64" fillId="0" borderId="29" xfId="0" applyFont="1" applyBorder="1" applyAlignment="1">
      <alignment vertical="center" wrapText="1"/>
    </xf>
    <xf numFmtId="0" fontId="64" fillId="0" borderId="19" xfId="0" applyFont="1" applyBorder="1" applyAlignment="1">
      <alignment horizontal="justify" vertical="center" wrapText="1"/>
    </xf>
    <xf numFmtId="0" fontId="64" fillId="0" borderId="91" xfId="0" applyFont="1" applyBorder="1" applyAlignment="1">
      <alignment horizontal="justify" vertical="center" wrapText="1"/>
    </xf>
    <xf numFmtId="0" fontId="64" fillId="0" borderId="36" xfId="0" applyFont="1" applyBorder="1" applyAlignment="1">
      <alignment horizontal="justify" vertical="center" wrapText="1"/>
    </xf>
    <xf numFmtId="0" fontId="64" fillId="0" borderId="19" xfId="0" applyFont="1" applyBorder="1" applyAlignment="1">
      <alignment vertical="center" wrapText="1"/>
    </xf>
    <xf numFmtId="0" fontId="64" fillId="0" borderId="91" xfId="0" applyFont="1" applyBorder="1" applyAlignment="1">
      <alignment vertical="center" wrapText="1"/>
    </xf>
    <xf numFmtId="0" fontId="64" fillId="0" borderId="36" xfId="0" applyFont="1" applyBorder="1" applyAlignment="1">
      <alignment vertical="center" wrapText="1"/>
    </xf>
    <xf numFmtId="0" fontId="141" fillId="0" borderId="19" xfId="0" applyFont="1" applyBorder="1" applyAlignment="1">
      <alignment vertical="center" wrapText="1"/>
    </xf>
    <xf numFmtId="0" fontId="141" fillId="0" borderId="91" xfId="0" applyFont="1" applyBorder="1" applyAlignment="1">
      <alignment vertical="center" wrapText="1"/>
    </xf>
    <xf numFmtId="0" fontId="141" fillId="0" borderId="36" xfId="0" applyFont="1" applyBorder="1" applyAlignment="1">
      <alignment vertical="center" wrapText="1"/>
    </xf>
    <xf numFmtId="0" fontId="64" fillId="0" borderId="51" xfId="0" applyFont="1" applyBorder="1" applyAlignment="1">
      <alignment vertical="center" wrapText="1"/>
    </xf>
    <xf numFmtId="0" fontId="64" fillId="0" borderId="35" xfId="0" applyFont="1" applyBorder="1" applyAlignment="1">
      <alignment vertical="center" wrapText="1"/>
    </xf>
    <xf numFmtId="0" fontId="64" fillId="0" borderId="45" xfId="0" applyFont="1" applyBorder="1" applyAlignment="1">
      <alignment vertical="center" wrapText="1"/>
    </xf>
    <xf numFmtId="0" fontId="137" fillId="0" borderId="0" xfId="0" applyFont="1" applyAlignment="1">
      <alignment vertical="center" wrapText="1"/>
    </xf>
    <xf numFmtId="0" fontId="1" fillId="0" borderId="4" xfId="0" applyFont="1" applyBorder="1" applyAlignment="1">
      <alignment vertical="center" wrapText="1"/>
    </xf>
    <xf numFmtId="0" fontId="35" fillId="0" borderId="10" xfId="0" applyFont="1" applyBorder="1" applyAlignment="1">
      <alignment vertical="center" wrapText="1"/>
    </xf>
    <xf numFmtId="0" fontId="35" fillId="0" borderId="11" xfId="0" applyFont="1" applyBorder="1" applyAlignment="1">
      <alignment vertical="center" wrapText="1"/>
    </xf>
    <xf numFmtId="0" fontId="35" fillId="0" borderId="8" xfId="0" applyFont="1" applyBorder="1" applyAlignment="1">
      <alignment vertical="center" wrapText="1"/>
    </xf>
    <xf numFmtId="0" fontId="50" fillId="0" borderId="57" xfId="209" applyFont="1" applyBorder="1" applyProtection="1">
      <protection locked="0"/>
    </xf>
    <xf numFmtId="0" fontId="100" fillId="0" borderId="62" xfId="209" applyFont="1" applyBorder="1" applyProtection="1">
      <protection locked="0"/>
    </xf>
    <xf numFmtId="0" fontId="50" fillId="0" borderId="64" xfId="209" applyFont="1" applyBorder="1" applyProtection="1">
      <protection locked="0"/>
    </xf>
    <xf numFmtId="0" fontId="39" fillId="25" borderId="55" xfId="209" applyFont="1" applyFill="1" applyBorder="1" applyAlignment="1" applyProtection="1">
      <alignment horizontal="center" vertical="center"/>
      <protection locked="0"/>
    </xf>
    <xf numFmtId="0" fontId="39" fillId="25" borderId="56" xfId="209" applyFont="1" applyFill="1" applyBorder="1" applyAlignment="1" applyProtection="1">
      <alignment horizontal="center" vertical="center"/>
      <protection locked="0"/>
    </xf>
    <xf numFmtId="6" fontId="101" fillId="13" borderId="52" xfId="209" applyNumberFormat="1" applyFont="1" applyFill="1" applyBorder="1" applyAlignment="1" applyProtection="1">
      <alignment horizontal="center" vertical="center"/>
      <protection locked="0"/>
    </xf>
    <xf numFmtId="0" fontId="101" fillId="13" borderId="52" xfId="209" applyFont="1" applyFill="1" applyBorder="1" applyAlignment="1" applyProtection="1">
      <alignment horizontal="center" vertical="center"/>
      <protection locked="0"/>
    </xf>
    <xf numFmtId="0" fontId="115" fillId="13" borderId="52" xfId="209" applyFont="1" applyFill="1" applyBorder="1" applyAlignment="1" applyProtection="1">
      <alignment horizontal="left"/>
      <protection locked="0"/>
    </xf>
    <xf numFmtId="0" fontId="115" fillId="13" borderId="53" xfId="209" applyFont="1" applyFill="1" applyBorder="1" applyAlignment="1" applyProtection="1">
      <alignment horizontal="left"/>
      <protection locked="0"/>
    </xf>
    <xf numFmtId="2" fontId="115" fillId="26" borderId="52" xfId="209" applyNumberFormat="1" applyFont="1" applyFill="1" applyBorder="1" applyAlignment="1">
      <alignment horizontal="left" vertical="center" wrapText="1"/>
    </xf>
    <xf numFmtId="0" fontId="117" fillId="26" borderId="54" xfId="209" applyFont="1" applyFill="1" applyBorder="1" applyAlignment="1">
      <alignment horizontal="center" wrapText="1"/>
    </xf>
    <xf numFmtId="0" fontId="117" fillId="26" borderId="55" xfId="209" applyFont="1" applyFill="1" applyBorder="1" applyAlignment="1">
      <alignment horizontal="center" wrapText="1"/>
    </xf>
    <xf numFmtId="0" fontId="117" fillId="26" borderId="56" xfId="209" applyFont="1" applyFill="1" applyBorder="1" applyAlignment="1">
      <alignment horizontal="center" wrapText="1"/>
    </xf>
    <xf numFmtId="0" fontId="101" fillId="17" borderId="65" xfId="39" applyFont="1" applyFill="1" applyBorder="1" applyAlignment="1" applyProtection="1">
      <alignment horizontal="center" wrapText="1"/>
      <protection locked="0"/>
    </xf>
    <xf numFmtId="0" fontId="101" fillId="17" borderId="66" xfId="39" applyFont="1" applyFill="1" applyBorder="1" applyAlignment="1" applyProtection="1">
      <alignment horizontal="center" wrapText="1"/>
      <protection locked="0"/>
    </xf>
    <xf numFmtId="0" fontId="101" fillId="17" borderId="67" xfId="39" applyFont="1" applyFill="1" applyBorder="1" applyAlignment="1" applyProtection="1">
      <alignment horizontal="center" wrapText="1"/>
      <protection locked="0"/>
    </xf>
    <xf numFmtId="0" fontId="44" fillId="0" borderId="62" xfId="209" applyFont="1" applyBorder="1" applyProtection="1">
      <protection locked="0"/>
    </xf>
    <xf numFmtId="0" fontId="83" fillId="13" borderId="52" xfId="209" applyFont="1" applyFill="1" applyBorder="1" applyAlignment="1" applyProtection="1">
      <alignment horizontal="left"/>
      <protection locked="0"/>
    </xf>
    <xf numFmtId="0" fontId="83" fillId="13" borderId="53" xfId="209" applyFont="1" applyFill="1" applyBorder="1" applyAlignment="1" applyProtection="1">
      <alignment horizontal="left"/>
      <protection locked="0"/>
    </xf>
    <xf numFmtId="0" fontId="114" fillId="13" borderId="52" xfId="209" applyFont="1" applyFill="1" applyBorder="1" applyAlignment="1" applyProtection="1">
      <alignment horizontal="center" vertical="center"/>
      <protection locked="0"/>
    </xf>
    <xf numFmtId="0" fontId="87" fillId="26" borderId="54" xfId="209" applyFont="1" applyFill="1" applyBorder="1" applyAlignment="1">
      <alignment horizontal="center" wrapText="1"/>
    </xf>
    <xf numFmtId="0" fontId="87" fillId="26" borderId="55" xfId="209" applyFont="1" applyFill="1" applyBorder="1" applyAlignment="1">
      <alignment horizontal="center" wrapText="1"/>
    </xf>
    <xf numFmtId="0" fontId="87" fillId="26" borderId="56" xfId="209" applyFont="1" applyFill="1" applyBorder="1" applyAlignment="1">
      <alignment horizontal="center" wrapText="1"/>
    </xf>
    <xf numFmtId="0" fontId="80" fillId="25" borderId="55" xfId="209" applyFont="1" applyFill="1" applyBorder="1" applyAlignment="1" applyProtection="1">
      <alignment horizontal="center" vertical="center"/>
      <protection locked="0"/>
    </xf>
    <xf numFmtId="0" fontId="80" fillId="25" borderId="56" xfId="209" applyFont="1" applyFill="1" applyBorder="1" applyAlignment="1" applyProtection="1">
      <alignment horizontal="center" vertical="center"/>
      <protection locked="0"/>
    </xf>
    <xf numFmtId="0" fontId="82" fillId="0" borderId="57" xfId="209" applyBorder="1" applyProtection="1">
      <protection locked="0"/>
    </xf>
    <xf numFmtId="0" fontId="114" fillId="17" borderId="65" xfId="39" applyFont="1" applyFill="1" applyBorder="1" applyAlignment="1" applyProtection="1">
      <alignment horizontal="center" wrapText="1"/>
      <protection locked="0"/>
    </xf>
    <xf numFmtId="0" fontId="114" fillId="17" borderId="66" xfId="39" applyFont="1" applyFill="1" applyBorder="1" applyAlignment="1" applyProtection="1">
      <alignment horizontal="center" wrapText="1"/>
      <protection locked="0"/>
    </xf>
    <xf numFmtId="0" fontId="114" fillId="17" borderId="67" xfId="39" applyFont="1" applyFill="1" applyBorder="1" applyAlignment="1" applyProtection="1">
      <alignment horizontal="center" wrapText="1"/>
      <protection locked="0"/>
    </xf>
    <xf numFmtId="0" fontId="113" fillId="0" borderId="62" xfId="209" applyFont="1" applyBorder="1" applyProtection="1">
      <protection locked="0"/>
    </xf>
    <xf numFmtId="0" fontId="82" fillId="0" borderId="64" xfId="209" applyBorder="1" applyProtection="1">
      <protection locked="0"/>
    </xf>
    <xf numFmtId="0" fontId="1" fillId="0" borderId="4" xfId="0" applyFont="1" applyBorder="1"/>
    <xf numFmtId="0" fontId="35" fillId="0" borderId="7" xfId="0" applyFont="1" applyBorder="1" applyAlignment="1" applyProtection="1">
      <alignment horizontal="center" vertical="center" wrapText="1"/>
      <protection locked="0"/>
    </xf>
    <xf numFmtId="0" fontId="35" fillId="0" borderId="12" xfId="0" applyFont="1" applyBorder="1" applyAlignment="1" applyProtection="1">
      <alignment horizontal="center" vertical="center" wrapText="1"/>
      <protection locked="0"/>
    </xf>
    <xf numFmtId="171" fontId="1" fillId="0" borderId="4" xfId="207" applyNumberFormat="1" applyFont="1" applyBorder="1" applyAlignment="1" applyProtection="1">
      <alignment horizontal="center"/>
    </xf>
    <xf numFmtId="0" fontId="1" fillId="22" borderId="4" xfId="0" applyFont="1" applyFill="1" applyBorder="1" applyAlignment="1" applyProtection="1">
      <alignment horizontal="center"/>
      <protection locked="0"/>
    </xf>
    <xf numFmtId="0" fontId="1" fillId="22" borderId="10" xfId="0" applyFont="1" applyFill="1" applyBorder="1" applyAlignment="1" applyProtection="1">
      <alignment horizontal="center"/>
      <protection locked="0"/>
    </xf>
    <xf numFmtId="0" fontId="1" fillId="22" borderId="8" xfId="0" applyFont="1" applyFill="1" applyBorder="1" applyAlignment="1" applyProtection="1">
      <alignment horizontal="center"/>
      <protection locked="0"/>
    </xf>
    <xf numFmtId="0" fontId="1" fillId="0" borderId="10" xfId="0" applyFont="1" applyBorder="1" applyAlignment="1" applyProtection="1">
      <alignment horizontal="center"/>
      <protection locked="0"/>
    </xf>
    <xf numFmtId="0" fontId="1" fillId="0" borderId="8" xfId="0" applyFont="1" applyBorder="1" applyAlignment="1" applyProtection="1">
      <alignment horizontal="center"/>
      <protection locked="0"/>
    </xf>
    <xf numFmtId="0" fontId="35" fillId="0" borderId="8" xfId="0" applyFont="1" applyBorder="1" applyAlignment="1" applyProtection="1">
      <alignment horizontal="center" vertical="center" wrapText="1"/>
      <protection locked="0"/>
    </xf>
    <xf numFmtId="0" fontId="61" fillId="21" borderId="11" xfId="0" applyFont="1" applyFill="1" applyBorder="1" applyAlignment="1" applyProtection="1">
      <alignment horizontal="center" vertical="center" wrapText="1"/>
      <protection locked="0"/>
    </xf>
    <xf numFmtId="0" fontId="35" fillId="0" borderId="4" xfId="0" applyFont="1" applyBorder="1" applyAlignment="1" applyProtection="1">
      <alignment horizontal="center" vertical="center" wrapText="1"/>
      <protection locked="0"/>
    </xf>
    <xf numFmtId="0" fontId="1" fillId="0" borderId="4" xfId="0" applyFont="1" applyBorder="1" applyAlignment="1" applyProtection="1">
      <alignment horizontal="center"/>
      <protection locked="0"/>
    </xf>
    <xf numFmtId="0" fontId="1" fillId="0" borderId="46"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1" fillId="22" borderId="11" xfId="0" applyFont="1" applyFill="1" applyBorder="1" applyAlignment="1" applyProtection="1">
      <alignment horizontal="center"/>
      <protection locked="0"/>
    </xf>
    <xf numFmtId="0" fontId="1" fillId="0" borderId="10" xfId="0" applyFont="1" applyBorder="1" applyProtection="1">
      <protection locked="0"/>
    </xf>
    <xf numFmtId="0" fontId="1" fillId="0" borderId="8" xfId="0" applyFont="1" applyBorder="1" applyProtection="1">
      <protection locked="0"/>
    </xf>
    <xf numFmtId="0" fontId="37" fillId="0" borderId="16" xfId="0" applyFont="1" applyBorder="1" applyAlignment="1">
      <alignment wrapText="1"/>
    </xf>
    <xf numFmtId="0" fontId="37" fillId="0" borderId="0" xfId="0" applyFont="1" applyAlignment="1">
      <alignment wrapText="1"/>
    </xf>
    <xf numFmtId="0" fontId="37" fillId="0" borderId="17" xfId="0" applyFont="1" applyBorder="1" applyAlignment="1">
      <alignment wrapText="1"/>
    </xf>
    <xf numFmtId="0" fontId="101" fillId="21" borderId="13" xfId="0" applyFont="1" applyFill="1" applyBorder="1" applyAlignment="1">
      <alignment horizontal="center" vertical="center" wrapText="1"/>
    </xf>
    <xf numFmtId="0" fontId="101" fillId="21" borderId="9" xfId="0" applyFont="1" applyFill="1" applyBorder="1" applyAlignment="1">
      <alignment horizontal="center" vertical="center" wrapText="1"/>
    </xf>
    <xf numFmtId="0" fontId="101" fillId="21" borderId="46" xfId="0" applyFont="1" applyFill="1" applyBorder="1" applyAlignment="1">
      <alignment horizontal="center" vertical="center" wrapText="1"/>
    </xf>
  </cellXfs>
  <cellStyles count="214">
    <cellStyle name=" 1" xfId="99" xr:uid="{00000000-0005-0000-0000-000000000000}"/>
    <cellStyle name="_DCD Worksheet" xfId="100" xr:uid="{00000000-0005-0000-0000-000001000000}"/>
    <cellStyle name="_DCD Worksheet_SMM Utilization Model" xfId="101" xr:uid="{00000000-0005-0000-0000-000002000000}"/>
    <cellStyle name="Accounting" xfId="102" xr:uid="{00000000-0005-0000-0000-000003000000}"/>
    <cellStyle name="Accounting 2" xfId="103" xr:uid="{00000000-0005-0000-0000-000004000000}"/>
    <cellStyle name="Budget" xfId="104" xr:uid="{00000000-0005-0000-0000-000005000000}"/>
    <cellStyle name="Budget 2" xfId="105" xr:uid="{00000000-0005-0000-0000-000006000000}"/>
    <cellStyle name="Comma" xfId="208" builtinId="3"/>
    <cellStyle name="Comma 10" xfId="199" xr:uid="{00000000-0005-0000-0000-000008000000}"/>
    <cellStyle name="Comma 2" xfId="6" xr:uid="{00000000-0005-0000-0000-000009000000}"/>
    <cellStyle name="Comma 2 2" xfId="5" xr:uid="{00000000-0005-0000-0000-00000A000000}"/>
    <cellStyle name="Comma 2 3" xfId="195" xr:uid="{00000000-0005-0000-0000-00000B000000}"/>
    <cellStyle name="Comma 3" xfId="7" xr:uid="{00000000-0005-0000-0000-00000C000000}"/>
    <cellStyle name="Comma 3 2" xfId="107" xr:uid="{00000000-0005-0000-0000-00000D000000}"/>
    <cellStyle name="Comma 3 3" xfId="108" xr:uid="{00000000-0005-0000-0000-00000E000000}"/>
    <cellStyle name="Comma 3 4" xfId="106" xr:uid="{00000000-0005-0000-0000-00000F000000}"/>
    <cellStyle name="Comma 4" xfId="8" xr:uid="{00000000-0005-0000-0000-000010000000}"/>
    <cellStyle name="Comma 4 2" xfId="109" xr:uid="{00000000-0005-0000-0000-000011000000}"/>
    <cellStyle name="Comma 5" xfId="97" xr:uid="{00000000-0005-0000-0000-000012000000}"/>
    <cellStyle name="Comma 5 2" xfId="184" xr:uid="{00000000-0005-0000-0000-000013000000}"/>
    <cellStyle name="Comma 6" xfId="203" xr:uid="{00000000-0005-0000-0000-000014000000}"/>
    <cellStyle name="Comma 9" xfId="211" xr:uid="{6B5DDE43-CC12-43F1-AEDA-A3B861B2C45F}"/>
    <cellStyle name="Comma0" xfId="110" xr:uid="{00000000-0005-0000-0000-000015000000}"/>
    <cellStyle name="Currency" xfId="95" builtinId="4"/>
    <cellStyle name="Currency 10" xfId="111" xr:uid="{00000000-0005-0000-0000-000017000000}"/>
    <cellStyle name="Currency 12" xfId="198" xr:uid="{00000000-0005-0000-0000-000018000000}"/>
    <cellStyle name="Currency 2" xfId="3" xr:uid="{00000000-0005-0000-0000-000019000000}"/>
    <cellStyle name="Currency 2 2" xfId="9" xr:uid="{00000000-0005-0000-0000-00001A000000}"/>
    <cellStyle name="Currency 2 2 2" xfId="113" xr:uid="{00000000-0005-0000-0000-00001B000000}"/>
    <cellStyle name="Currency 2 2 3" xfId="213" xr:uid="{99E99CDA-F44E-4EAD-BB06-90897F6CFCB7}"/>
    <cellStyle name="Currency 2 3" xfId="114" xr:uid="{00000000-0005-0000-0000-00001C000000}"/>
    <cellStyle name="Currency 2 3 2" xfId="115" xr:uid="{00000000-0005-0000-0000-00001D000000}"/>
    <cellStyle name="Currency 3" xfId="10" xr:uid="{00000000-0005-0000-0000-00001E000000}"/>
    <cellStyle name="Currency 3 2" xfId="117" xr:uid="{00000000-0005-0000-0000-00001F000000}"/>
    <cellStyle name="Currency 3 3" xfId="116" xr:uid="{00000000-0005-0000-0000-000020000000}"/>
    <cellStyle name="Currency 4" xfId="11" xr:uid="{00000000-0005-0000-0000-000021000000}"/>
    <cellStyle name="Currency 4 2" xfId="118" xr:uid="{00000000-0005-0000-0000-000022000000}"/>
    <cellStyle name="Currency 5" xfId="12" xr:uid="{00000000-0005-0000-0000-000023000000}"/>
    <cellStyle name="Currency 5 2" xfId="120" xr:uid="{00000000-0005-0000-0000-000024000000}"/>
    <cellStyle name="Currency 5 3" xfId="121" xr:uid="{00000000-0005-0000-0000-000025000000}"/>
    <cellStyle name="Currency 5 4" xfId="119" xr:uid="{00000000-0005-0000-0000-000026000000}"/>
    <cellStyle name="Currency0" xfId="122" xr:uid="{00000000-0005-0000-0000-000027000000}"/>
    <cellStyle name="Date" xfId="123" xr:uid="{00000000-0005-0000-0000-000028000000}"/>
    <cellStyle name="Fixed" xfId="124" xr:uid="{00000000-0005-0000-0000-000029000000}"/>
    <cellStyle name="Grey" xfId="13" xr:uid="{00000000-0005-0000-0000-00002A000000}"/>
    <cellStyle name="GW" xfId="126" xr:uid="{00000000-0005-0000-0000-00002B000000}"/>
    <cellStyle name="HiLite" xfId="127" xr:uid="{00000000-0005-0000-0000-00002C000000}"/>
    <cellStyle name="Hyperlink" xfId="210" builtinId="8"/>
    <cellStyle name="Hyperlink 2" xfId="128" xr:uid="{00000000-0005-0000-0000-00002D000000}"/>
    <cellStyle name="Input [yellow]" xfId="14" xr:uid="{00000000-0005-0000-0000-00002E000000}"/>
    <cellStyle name="Input [yellow] 2" xfId="130" xr:uid="{00000000-0005-0000-0000-00002F000000}"/>
    <cellStyle name="Input [yellow] 2 2" xfId="181" xr:uid="{00000000-0005-0000-0000-000030000000}"/>
    <cellStyle name="Input [yellow] 3" xfId="180" xr:uid="{00000000-0005-0000-0000-000031000000}"/>
    <cellStyle name="Legal 8½ x 14 in" xfId="15" xr:uid="{00000000-0005-0000-0000-000032000000}"/>
    <cellStyle name="Locked" xfId="131" xr:uid="{00000000-0005-0000-0000-000033000000}"/>
    <cellStyle name="no dec" xfId="132" xr:uid="{00000000-0005-0000-0000-000034000000}"/>
    <cellStyle name="Normal" xfId="0" builtinId="0"/>
    <cellStyle name="Normal - Style1" xfId="16" xr:uid="{00000000-0005-0000-0000-000036000000}"/>
    <cellStyle name="Normal - Style2" xfId="133" xr:uid="{00000000-0005-0000-0000-000037000000}"/>
    <cellStyle name="Normal - Style3" xfId="134" xr:uid="{00000000-0005-0000-0000-000038000000}"/>
    <cellStyle name="Normal - Style4" xfId="135" xr:uid="{00000000-0005-0000-0000-000039000000}"/>
    <cellStyle name="Normal - Style5" xfId="136" xr:uid="{00000000-0005-0000-0000-00003A000000}"/>
    <cellStyle name="Normal 10" xfId="17" xr:uid="{00000000-0005-0000-0000-00003B000000}"/>
    <cellStyle name="Normal 10 2" xfId="137" xr:uid="{00000000-0005-0000-0000-00003C000000}"/>
    <cellStyle name="Normal 11" xfId="18" xr:uid="{00000000-0005-0000-0000-00003D000000}"/>
    <cellStyle name="Normal 11 2" xfId="183" xr:uid="{00000000-0005-0000-0000-00003E000000}"/>
    <cellStyle name="Normal 12" xfId="19" xr:uid="{00000000-0005-0000-0000-00003F000000}"/>
    <cellStyle name="Normal 12 2" xfId="185" xr:uid="{00000000-0005-0000-0000-000040000000}"/>
    <cellStyle name="Normal 13" xfId="96" xr:uid="{00000000-0005-0000-0000-000041000000}"/>
    <cellStyle name="Normal 13 2" xfId="186" xr:uid="{00000000-0005-0000-0000-000042000000}"/>
    <cellStyle name="Normal 13 3" xfId="212" xr:uid="{5C6781E3-F819-436B-B084-68C871F5278E}"/>
    <cellStyle name="Normal 14" xfId="202" xr:uid="{00000000-0005-0000-0000-000043000000}"/>
    <cellStyle name="Normal 15" xfId="209" xr:uid="{387B0779-D2A2-4E63-811C-5088331AF9EF}"/>
    <cellStyle name="Normal 15 2 2" xfId="201" xr:uid="{00000000-0005-0000-0000-000044000000}"/>
    <cellStyle name="Normal 16" xfId="206" xr:uid="{00000000-0005-0000-0000-000045000000}"/>
    <cellStyle name="Normal 18" xfId="204" xr:uid="{00000000-0005-0000-0000-000046000000}"/>
    <cellStyle name="Normal 2" xfId="20" xr:uid="{00000000-0005-0000-0000-000047000000}"/>
    <cellStyle name="Normal 2 10" xfId="2" xr:uid="{00000000-0005-0000-0000-000048000000}"/>
    <cellStyle name="Normal 2 10 2" xfId="138" xr:uid="{00000000-0005-0000-0000-000049000000}"/>
    <cellStyle name="Normal 2 2" xfId="1" xr:uid="{00000000-0005-0000-0000-00004A000000}"/>
    <cellStyle name="Normal 2 2 2" xfId="139" xr:uid="{00000000-0005-0000-0000-00004B000000}"/>
    <cellStyle name="Normal 2 3" xfId="21" xr:uid="{00000000-0005-0000-0000-00004C000000}"/>
    <cellStyle name="Normal 2 3 2" xfId="141" xr:uid="{00000000-0005-0000-0000-00004D000000}"/>
    <cellStyle name="Normal 2 3 3" xfId="140" xr:uid="{00000000-0005-0000-0000-00004E000000}"/>
    <cellStyle name="Normal 2 4" xfId="22" xr:uid="{00000000-0005-0000-0000-00004F000000}"/>
    <cellStyle name="Normal 2 4 2" xfId="142" xr:uid="{00000000-0005-0000-0000-000050000000}"/>
    <cellStyle name="Normal 2 5" xfId="23" xr:uid="{00000000-0005-0000-0000-000051000000}"/>
    <cellStyle name="Normal 2 6" xfId="24" xr:uid="{00000000-0005-0000-0000-000052000000}"/>
    <cellStyle name="Normal 2 7" xfId="25" xr:uid="{00000000-0005-0000-0000-000053000000}"/>
    <cellStyle name="Normal 2 8" xfId="26" xr:uid="{00000000-0005-0000-0000-000054000000}"/>
    <cellStyle name="Normal 2 9" xfId="27" xr:uid="{00000000-0005-0000-0000-000055000000}"/>
    <cellStyle name="Normal 20" xfId="143" xr:uid="{00000000-0005-0000-0000-000056000000}"/>
    <cellStyle name="Normal 22" xfId="194" xr:uid="{00000000-0005-0000-0000-000057000000}"/>
    <cellStyle name="Normal 22 3" xfId="205" xr:uid="{00000000-0005-0000-0000-000058000000}"/>
    <cellStyle name="Normal 25" xfId="144" xr:uid="{00000000-0005-0000-0000-000059000000}"/>
    <cellStyle name="Normal 3" xfId="28" xr:uid="{00000000-0005-0000-0000-00005A000000}"/>
    <cellStyle name="Normal 3 10" xfId="29" xr:uid="{00000000-0005-0000-0000-00005B000000}"/>
    <cellStyle name="Normal 3 11" xfId="30" xr:uid="{00000000-0005-0000-0000-00005C000000}"/>
    <cellStyle name="Normal 3 12" xfId="145" xr:uid="{00000000-0005-0000-0000-00005D000000}"/>
    <cellStyle name="Normal 3 2" xfId="4" xr:uid="{00000000-0005-0000-0000-00005E000000}"/>
    <cellStyle name="Normal 3 2 2" xfId="146" xr:uid="{00000000-0005-0000-0000-00005F000000}"/>
    <cellStyle name="Normal 3 3" xfId="31" xr:uid="{00000000-0005-0000-0000-000060000000}"/>
    <cellStyle name="Normal 3 3 2" xfId="148" xr:uid="{00000000-0005-0000-0000-000061000000}"/>
    <cellStyle name="Normal 3 3 3" xfId="147" xr:uid="{00000000-0005-0000-0000-000062000000}"/>
    <cellStyle name="Normal 3 4" xfId="32" xr:uid="{00000000-0005-0000-0000-000063000000}"/>
    <cellStyle name="Normal 3 4 2" xfId="149" xr:uid="{00000000-0005-0000-0000-000064000000}"/>
    <cellStyle name="Normal 3 5" xfId="33" xr:uid="{00000000-0005-0000-0000-000065000000}"/>
    <cellStyle name="Normal 3 5 2" xfId="150" xr:uid="{00000000-0005-0000-0000-000066000000}"/>
    <cellStyle name="Normal 3 6" xfId="34" xr:uid="{00000000-0005-0000-0000-000067000000}"/>
    <cellStyle name="Normal 3 6 2" xfId="151" xr:uid="{00000000-0005-0000-0000-000068000000}"/>
    <cellStyle name="Normal 3 7" xfId="35" xr:uid="{00000000-0005-0000-0000-000069000000}"/>
    <cellStyle name="Normal 3 7 2" xfId="98" xr:uid="{00000000-0005-0000-0000-00006A000000}"/>
    <cellStyle name="Normal 3 8" xfId="36" xr:uid="{00000000-0005-0000-0000-00006B000000}"/>
    <cellStyle name="Normal 3 9" xfId="37" xr:uid="{00000000-0005-0000-0000-00006C000000}"/>
    <cellStyle name="Normal 4" xfId="38" xr:uid="{00000000-0005-0000-0000-00006D000000}"/>
    <cellStyle name="Normal 4 10" xfId="39" xr:uid="{00000000-0005-0000-0000-00006E000000}"/>
    <cellStyle name="Normal 4 2" xfId="40" xr:uid="{00000000-0005-0000-0000-00006F000000}"/>
    <cellStyle name="Normal 4 2 2" xfId="152" xr:uid="{00000000-0005-0000-0000-000070000000}"/>
    <cellStyle name="Normal 4 3" xfId="41" xr:uid="{00000000-0005-0000-0000-000071000000}"/>
    <cellStyle name="Normal 4 3 2" xfId="153" xr:uid="{00000000-0005-0000-0000-000072000000}"/>
    <cellStyle name="Normal 4 4" xfId="42" xr:uid="{00000000-0005-0000-0000-000073000000}"/>
    <cellStyle name="Normal 4 4 2" xfId="154" xr:uid="{00000000-0005-0000-0000-000074000000}"/>
    <cellStyle name="Normal 4 5" xfId="43" xr:uid="{00000000-0005-0000-0000-000075000000}"/>
    <cellStyle name="Normal 4 6" xfId="44" xr:uid="{00000000-0005-0000-0000-000076000000}"/>
    <cellStyle name="Normal 4 7" xfId="45" xr:uid="{00000000-0005-0000-0000-000077000000}"/>
    <cellStyle name="Normal 4 8" xfId="46" xr:uid="{00000000-0005-0000-0000-000078000000}"/>
    <cellStyle name="Normal 4 9" xfId="47" xr:uid="{00000000-0005-0000-0000-000079000000}"/>
    <cellStyle name="Normal 5" xfId="48" xr:uid="{00000000-0005-0000-0000-00007A000000}"/>
    <cellStyle name="Normal 5 10" xfId="155" xr:uid="{00000000-0005-0000-0000-00007B000000}"/>
    <cellStyle name="Normal 5 2" xfId="49" xr:uid="{00000000-0005-0000-0000-00007C000000}"/>
    <cellStyle name="Normal 5 2 2" xfId="156" xr:uid="{00000000-0005-0000-0000-00007D000000}"/>
    <cellStyle name="Normal 5 3" xfId="50" xr:uid="{00000000-0005-0000-0000-00007E000000}"/>
    <cellStyle name="Normal 5 4" xfId="51" xr:uid="{00000000-0005-0000-0000-00007F000000}"/>
    <cellStyle name="Normal 5 5" xfId="52" xr:uid="{00000000-0005-0000-0000-000080000000}"/>
    <cellStyle name="Normal 5 6" xfId="53" xr:uid="{00000000-0005-0000-0000-000081000000}"/>
    <cellStyle name="Normal 5 7" xfId="54" xr:uid="{00000000-0005-0000-0000-000082000000}"/>
    <cellStyle name="Normal 5 8" xfId="55" xr:uid="{00000000-0005-0000-0000-000083000000}"/>
    <cellStyle name="Normal 5 9" xfId="56" xr:uid="{00000000-0005-0000-0000-000084000000}"/>
    <cellStyle name="Normal 57" xfId="197" xr:uid="{00000000-0005-0000-0000-000085000000}"/>
    <cellStyle name="Normal 6" xfId="57" xr:uid="{00000000-0005-0000-0000-000086000000}"/>
    <cellStyle name="Normal 6 10" xfId="157" xr:uid="{00000000-0005-0000-0000-000087000000}"/>
    <cellStyle name="Normal 6 2" xfId="58" xr:uid="{00000000-0005-0000-0000-000088000000}"/>
    <cellStyle name="Normal 6 2 2" xfId="158" xr:uid="{00000000-0005-0000-0000-000089000000}"/>
    <cellStyle name="Normal 6 3" xfId="59" xr:uid="{00000000-0005-0000-0000-00008A000000}"/>
    <cellStyle name="Normal 6 3 2" xfId="159" xr:uid="{00000000-0005-0000-0000-00008B000000}"/>
    <cellStyle name="Normal 6 4" xfId="60" xr:uid="{00000000-0005-0000-0000-00008C000000}"/>
    <cellStyle name="Normal 6 5" xfId="61" xr:uid="{00000000-0005-0000-0000-00008D000000}"/>
    <cellStyle name="Normal 6 6" xfId="62" xr:uid="{00000000-0005-0000-0000-00008E000000}"/>
    <cellStyle name="Normal 6 7" xfId="63" xr:uid="{00000000-0005-0000-0000-00008F000000}"/>
    <cellStyle name="Normal 6 8" xfId="64" xr:uid="{00000000-0005-0000-0000-000090000000}"/>
    <cellStyle name="Normal 6 9" xfId="65" xr:uid="{00000000-0005-0000-0000-000091000000}"/>
    <cellStyle name="Normal 7" xfId="66" xr:uid="{00000000-0005-0000-0000-000092000000}"/>
    <cellStyle name="Normal 7 10" xfId="160" xr:uid="{00000000-0005-0000-0000-000093000000}"/>
    <cellStyle name="Normal 7 2" xfId="67" xr:uid="{00000000-0005-0000-0000-000094000000}"/>
    <cellStyle name="Normal 7 2 2" xfId="161" xr:uid="{00000000-0005-0000-0000-000095000000}"/>
    <cellStyle name="Normal 7 3" xfId="68" xr:uid="{00000000-0005-0000-0000-000096000000}"/>
    <cellStyle name="Normal 7 4" xfId="69" xr:uid="{00000000-0005-0000-0000-000097000000}"/>
    <cellStyle name="Normal 7 5" xfId="70" xr:uid="{00000000-0005-0000-0000-000098000000}"/>
    <cellStyle name="Normal 7 6" xfId="71" xr:uid="{00000000-0005-0000-0000-000099000000}"/>
    <cellStyle name="Normal 7 7" xfId="72" xr:uid="{00000000-0005-0000-0000-00009A000000}"/>
    <cellStyle name="Normal 7 8" xfId="73" xr:uid="{00000000-0005-0000-0000-00009B000000}"/>
    <cellStyle name="Normal 7 9" xfId="74" xr:uid="{00000000-0005-0000-0000-00009C000000}"/>
    <cellStyle name="Normal 71" xfId="193" xr:uid="{00000000-0005-0000-0000-00009D000000}"/>
    <cellStyle name="Normal 8" xfId="75" xr:uid="{00000000-0005-0000-0000-00009E000000}"/>
    <cellStyle name="Normal 8 10" xfId="162" xr:uid="{00000000-0005-0000-0000-00009F000000}"/>
    <cellStyle name="Normal 8 2" xfId="76" xr:uid="{00000000-0005-0000-0000-0000A0000000}"/>
    <cellStyle name="Normal 8 3" xfId="77" xr:uid="{00000000-0005-0000-0000-0000A1000000}"/>
    <cellStyle name="Normal 8 4" xfId="78" xr:uid="{00000000-0005-0000-0000-0000A2000000}"/>
    <cellStyle name="Normal 8 5" xfId="79" xr:uid="{00000000-0005-0000-0000-0000A3000000}"/>
    <cellStyle name="Normal 8 6" xfId="80" xr:uid="{00000000-0005-0000-0000-0000A4000000}"/>
    <cellStyle name="Normal 8 7" xfId="81" xr:uid="{00000000-0005-0000-0000-0000A5000000}"/>
    <cellStyle name="Normal 8 8" xfId="82" xr:uid="{00000000-0005-0000-0000-0000A6000000}"/>
    <cellStyle name="Normal 8 9" xfId="83" xr:uid="{00000000-0005-0000-0000-0000A7000000}"/>
    <cellStyle name="Normal 9" xfId="84" xr:uid="{00000000-0005-0000-0000-0000A8000000}"/>
    <cellStyle name="Normal 9 10" xfId="163" xr:uid="{00000000-0005-0000-0000-0000A9000000}"/>
    <cellStyle name="Normal 9 2" xfId="85" xr:uid="{00000000-0005-0000-0000-0000AA000000}"/>
    <cellStyle name="Normal 9 3" xfId="86" xr:uid="{00000000-0005-0000-0000-0000AB000000}"/>
    <cellStyle name="Normal 9 4" xfId="87" xr:uid="{00000000-0005-0000-0000-0000AC000000}"/>
    <cellStyle name="Normal 9 5" xfId="88" xr:uid="{00000000-0005-0000-0000-0000AD000000}"/>
    <cellStyle name="Normal 9 6" xfId="89" xr:uid="{00000000-0005-0000-0000-0000AE000000}"/>
    <cellStyle name="Normal 9 7" xfId="90" xr:uid="{00000000-0005-0000-0000-0000AF000000}"/>
    <cellStyle name="Normal 9 8" xfId="91" xr:uid="{00000000-0005-0000-0000-0000B0000000}"/>
    <cellStyle name="Normal 9 9" xfId="92" xr:uid="{00000000-0005-0000-0000-0000B1000000}"/>
    <cellStyle name="ON HOLD" xfId="164" xr:uid="{00000000-0005-0000-0000-0000B2000000}"/>
    <cellStyle name="ON HOLD 2" xfId="182" xr:uid="{00000000-0005-0000-0000-0000B3000000}"/>
    <cellStyle name="Percent" xfId="207" builtinId="5"/>
    <cellStyle name="Percent [2]" xfId="93" xr:uid="{00000000-0005-0000-0000-0000B5000000}"/>
    <cellStyle name="Percent 11 2" xfId="165" xr:uid="{00000000-0005-0000-0000-0000B6000000}"/>
    <cellStyle name="Percent 2" xfId="94" xr:uid="{00000000-0005-0000-0000-0000B7000000}"/>
    <cellStyle name="Percent 2 2" xfId="166" xr:uid="{00000000-0005-0000-0000-0000B8000000}"/>
    <cellStyle name="Percent 2 3" xfId="196" xr:uid="{00000000-0005-0000-0000-0000B9000000}"/>
    <cellStyle name="Percent 3" xfId="167" xr:uid="{00000000-0005-0000-0000-0000BA000000}"/>
    <cellStyle name="Percent 45" xfId="200" xr:uid="{00000000-0005-0000-0000-0000BB000000}"/>
    <cellStyle name="PRM" xfId="168" xr:uid="{00000000-0005-0000-0000-0000BC000000}"/>
    <cellStyle name="PRM 2" xfId="169" xr:uid="{00000000-0005-0000-0000-0000BD000000}"/>
    <cellStyle name="PSChar" xfId="170" xr:uid="{00000000-0005-0000-0000-0000BE000000}"/>
    <cellStyle name="PSDate" xfId="171" xr:uid="{00000000-0005-0000-0000-0000BF000000}"/>
    <cellStyle name="PSDec" xfId="172" xr:uid="{00000000-0005-0000-0000-0000C0000000}"/>
    <cellStyle name="PSHeading" xfId="173" xr:uid="{00000000-0005-0000-0000-0000C1000000}"/>
    <cellStyle name="PSInt" xfId="174" xr:uid="{00000000-0005-0000-0000-0000C2000000}"/>
    <cellStyle name="PSSpacer" xfId="175" xr:uid="{00000000-0005-0000-0000-0000C3000000}"/>
    <cellStyle name="Style 1" xfId="176" xr:uid="{00000000-0005-0000-0000-0000C4000000}"/>
    <cellStyle name="UNLOCKED" xfId="177" xr:uid="{00000000-0005-0000-0000-0000C5000000}"/>
    <cellStyle name="UN-Locked" xfId="178" xr:uid="{00000000-0005-0000-0000-0000C6000000}"/>
    <cellStyle name="UNLOCKED 2" xfId="188" xr:uid="{00000000-0005-0000-0000-0000C7000000}"/>
    <cellStyle name="UNLOCKED 2 2" xfId="112" xr:uid="{00000000-0005-0000-0000-0000C8000000}"/>
    <cellStyle name="UNLOCKED 3" xfId="187" xr:uid="{00000000-0005-0000-0000-0000C9000000}"/>
    <cellStyle name="UNLOCKED 3 2" xfId="191" xr:uid="{00000000-0005-0000-0000-0000CA000000}"/>
    <cellStyle name="UNLOCKED 4" xfId="189" xr:uid="{00000000-0005-0000-0000-0000CB000000}"/>
    <cellStyle name="UNLOCKED 4 2" xfId="125" xr:uid="{00000000-0005-0000-0000-0000CC000000}"/>
    <cellStyle name="UNLOCKED 5" xfId="190" xr:uid="{00000000-0005-0000-0000-0000CD000000}"/>
    <cellStyle name="UNLOCKED 5 2" xfId="129" xr:uid="{00000000-0005-0000-0000-0000CE000000}"/>
    <cellStyle name="UNLOCKED 6" xfId="192" xr:uid="{00000000-0005-0000-0000-0000CF000000}"/>
    <cellStyle name="UNLOCKED_Paragon" xfId="179" xr:uid="{00000000-0005-0000-0000-0000D0000000}"/>
  </cellStyles>
  <dxfs count="0"/>
  <tableStyles count="0" defaultTableStyle="TableStyleMedium9" defaultPivotStyle="PivotStyleLight16"/>
  <colors>
    <mruColors>
      <color rgb="FFDF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7620</xdr:colOff>
      <xdr:row>1</xdr:row>
      <xdr:rowOff>30480</xdr:rowOff>
    </xdr:from>
    <xdr:to>
      <xdr:col>12</xdr:col>
      <xdr:colOff>746760</xdr:colOff>
      <xdr:row>10</xdr:row>
      <xdr:rowOff>27622</xdr:rowOff>
    </xdr:to>
    <xdr:pic>
      <xdr:nvPicPr>
        <xdr:cNvPr id="5" name="Picture 4" descr="ECRI_eports_topBorder.jpg">
          <a:extLst>
            <a:ext uri="{FF2B5EF4-FFF2-40B4-BE49-F238E27FC236}">
              <a16:creationId xmlns:a16="http://schemas.microsoft.com/office/drawing/2014/main" id="{D3B27945-A0EB-40F4-8195-67B9D90468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213360"/>
          <a:ext cx="9090660" cy="1643062"/>
        </a:xfrm>
        <a:prstGeom prst="rect">
          <a:avLst/>
        </a:prstGeom>
        <a:solidFill>
          <a:schemeClr val="accent2"/>
        </a:solidFill>
        <a:ln>
          <a:noFill/>
        </a:ln>
      </xdr:spPr>
    </xdr:pic>
    <xdr:clientData/>
  </xdr:twoCellAnchor>
  <xdr:twoCellAnchor editAs="oneCell">
    <xdr:from>
      <xdr:col>9</xdr:col>
      <xdr:colOff>373381</xdr:colOff>
      <xdr:row>6</xdr:row>
      <xdr:rowOff>22860</xdr:rowOff>
    </xdr:from>
    <xdr:to>
      <xdr:col>10</xdr:col>
      <xdr:colOff>577081</xdr:colOff>
      <xdr:row>7</xdr:row>
      <xdr:rowOff>133350</xdr:rowOff>
    </xdr:to>
    <xdr:pic>
      <xdr:nvPicPr>
        <xdr:cNvPr id="6" name="Picture 5">
          <a:extLst>
            <a:ext uri="{FF2B5EF4-FFF2-40B4-BE49-F238E27FC236}">
              <a16:creationId xmlns:a16="http://schemas.microsoft.com/office/drawing/2014/main" id="{45432CA9-DFC8-438D-9449-8F38B665210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40831" y="1165860"/>
          <a:ext cx="956175" cy="300990"/>
        </a:xfrm>
        <a:prstGeom prst="rect">
          <a:avLst/>
        </a:prstGeom>
      </xdr:spPr>
    </xdr:pic>
    <xdr:clientData/>
  </xdr:twoCellAnchor>
  <xdr:twoCellAnchor editAs="oneCell">
    <xdr:from>
      <xdr:col>5</xdr:col>
      <xdr:colOff>447675</xdr:colOff>
      <xdr:row>12</xdr:row>
      <xdr:rowOff>57150</xdr:rowOff>
    </xdr:from>
    <xdr:to>
      <xdr:col>8</xdr:col>
      <xdr:colOff>238125</xdr:colOff>
      <xdr:row>15</xdr:row>
      <xdr:rowOff>187960</xdr:rowOff>
    </xdr:to>
    <xdr:pic>
      <xdr:nvPicPr>
        <xdr:cNvPr id="3" name="Picture 2">
          <a:extLst>
            <a:ext uri="{FF2B5EF4-FFF2-40B4-BE49-F238E27FC236}">
              <a16:creationId xmlns:a16="http://schemas.microsoft.com/office/drawing/2014/main" id="{89D463F5-A06E-27CE-C1E4-0B4843EED4C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48075" y="2343150"/>
          <a:ext cx="1990725" cy="70231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723900</xdr:colOff>
      <xdr:row>0</xdr:row>
      <xdr:rowOff>76200</xdr:rowOff>
    </xdr:from>
    <xdr:ext cx="2781300" cy="514350"/>
    <xdr:pic>
      <xdr:nvPicPr>
        <xdr:cNvPr id="2" name="image1.jpg">
          <a:extLst>
            <a:ext uri="{FF2B5EF4-FFF2-40B4-BE49-F238E27FC236}">
              <a16:creationId xmlns:a16="http://schemas.microsoft.com/office/drawing/2014/main" id="{7F09ADE8-8096-4F72-90DC-FB7D1A0F7C4F}"/>
            </a:ext>
          </a:extLst>
        </xdr:cNvPr>
        <xdr:cNvPicPr preferRelativeResize="0"/>
      </xdr:nvPicPr>
      <xdr:blipFill>
        <a:blip xmlns:r="http://schemas.openxmlformats.org/officeDocument/2006/relationships" r:embed="rId1" cstate="print"/>
        <a:stretch>
          <a:fillRect/>
        </a:stretch>
      </xdr:blipFill>
      <xdr:spPr>
        <a:xfrm>
          <a:off x="5634038" y="76200"/>
          <a:ext cx="2781300" cy="5143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273677</xdr:colOff>
      <xdr:row>0</xdr:row>
      <xdr:rowOff>88831</xdr:rowOff>
    </xdr:from>
    <xdr:to>
      <xdr:col>2</xdr:col>
      <xdr:colOff>1553904</xdr:colOff>
      <xdr:row>3</xdr:row>
      <xdr:rowOff>35055</xdr:rowOff>
    </xdr:to>
    <xdr:pic>
      <xdr:nvPicPr>
        <xdr:cNvPr id="2" name="Picture 1">
          <a:extLst>
            <a:ext uri="{FF2B5EF4-FFF2-40B4-BE49-F238E27FC236}">
              <a16:creationId xmlns:a16="http://schemas.microsoft.com/office/drawing/2014/main" id="{FE0AA692-0492-43F3-A37E-F7518634B54A}"/>
            </a:ext>
          </a:extLst>
        </xdr:cNvPr>
        <xdr:cNvPicPr>
          <a:picLocks noChangeAspect="1"/>
        </xdr:cNvPicPr>
      </xdr:nvPicPr>
      <xdr:blipFill>
        <a:blip xmlns:r="http://schemas.openxmlformats.org/officeDocument/2006/relationships" r:embed="rId1"/>
        <a:stretch>
          <a:fillRect/>
        </a:stretch>
      </xdr:blipFill>
      <xdr:spPr>
        <a:xfrm>
          <a:off x="7660315" y="88831"/>
          <a:ext cx="3094739" cy="6948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2781300" cy="514350"/>
    <xdr:pic>
      <xdr:nvPicPr>
        <xdr:cNvPr id="2" name="image1.jpg">
          <a:extLst>
            <a:ext uri="{FF2B5EF4-FFF2-40B4-BE49-F238E27FC236}">
              <a16:creationId xmlns:a16="http://schemas.microsoft.com/office/drawing/2014/main" id="{90D3AB2E-3427-42AD-A99D-D69A378B95FA}"/>
            </a:ext>
          </a:extLst>
        </xdr:cNvPr>
        <xdr:cNvPicPr preferRelativeResize="0"/>
      </xdr:nvPicPr>
      <xdr:blipFill>
        <a:blip xmlns:r="http://schemas.openxmlformats.org/officeDocument/2006/relationships" r:embed="rId1" cstate="print"/>
        <a:stretch>
          <a:fillRect/>
        </a:stretch>
      </xdr:blipFill>
      <xdr:spPr>
        <a:xfrm>
          <a:off x="5000625" y="0"/>
          <a:ext cx="2781300" cy="5143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1</xdr:col>
      <xdr:colOff>273677</xdr:colOff>
      <xdr:row>0</xdr:row>
      <xdr:rowOff>88831</xdr:rowOff>
    </xdr:from>
    <xdr:to>
      <xdr:col>2</xdr:col>
      <xdr:colOff>1553904</xdr:colOff>
      <xdr:row>3</xdr:row>
      <xdr:rowOff>126495</xdr:rowOff>
    </xdr:to>
    <xdr:pic>
      <xdr:nvPicPr>
        <xdr:cNvPr id="2" name="Picture 1">
          <a:extLst>
            <a:ext uri="{FF2B5EF4-FFF2-40B4-BE49-F238E27FC236}">
              <a16:creationId xmlns:a16="http://schemas.microsoft.com/office/drawing/2014/main" id="{F2C16B8A-893D-4F3D-B891-4802CD5F16AE}"/>
            </a:ext>
          </a:extLst>
        </xdr:cNvPr>
        <xdr:cNvPicPr>
          <a:picLocks noChangeAspect="1"/>
        </xdr:cNvPicPr>
      </xdr:nvPicPr>
      <xdr:blipFill>
        <a:blip xmlns:r="http://schemas.openxmlformats.org/officeDocument/2006/relationships" r:embed="rId1"/>
        <a:stretch>
          <a:fillRect/>
        </a:stretch>
      </xdr:blipFill>
      <xdr:spPr>
        <a:xfrm>
          <a:off x="7660315" y="88831"/>
          <a:ext cx="3094739" cy="69488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eBlanc,Denise" id="{8C4CB001-B6A1-4D30-B4B4-A4A70603423B}" userId="S::denise.leblanc@vizientinc.com::bd6c1620-9442-4005-a8fa-e76758589259" providerId="AD"/>
</personList>
</file>

<file path=xl/theme/theme1.xml><?xml version="1.0" encoding="utf-8"?>
<a:theme xmlns:a="http://schemas.openxmlformats.org/drawingml/2006/main" name="Office Theme">
  <a:themeElements>
    <a:clrScheme name="Vizient">
      <a:dk1>
        <a:sysClr val="windowText" lastClr="000000"/>
      </a:dk1>
      <a:lt1>
        <a:sysClr val="window" lastClr="FFFFFF"/>
      </a:lt1>
      <a:dk2>
        <a:srgbClr val="696969"/>
      </a:dk2>
      <a:lt2>
        <a:srgbClr val="F0F0F0"/>
      </a:lt2>
      <a:accent1>
        <a:srgbClr val="FF4E00"/>
      </a:accent1>
      <a:accent2>
        <a:srgbClr val="FFC02E"/>
      </a:accent2>
      <a:accent3>
        <a:srgbClr val="9CD020"/>
      </a:accent3>
      <a:accent4>
        <a:srgbClr val="01ADAB"/>
      </a:accent4>
      <a:accent5>
        <a:srgbClr val="7F5EBA"/>
      </a:accent5>
      <a:accent6>
        <a:srgbClr val="696969"/>
      </a:accent6>
      <a:hlink>
        <a:srgbClr val="FF4E00"/>
      </a:hlink>
      <a:folHlink>
        <a:srgbClr val="FF956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4" dT="2025-10-13T14:49:47.24" personId="{8C4CB001-B6A1-4D30-B4B4-A4A70603423B}" id="{EF9C6687-2928-4F58-966D-467A814F0A6C}">
    <text>We need to review the posting language</text>
  </threadedComment>
  <threadedComment ref="D4" dT="2025-10-14T19:23:56.81" personId="{8C4CB001-B6A1-4D30-B4B4-A4A70603423B}" id="{CA856D2D-352A-489F-9C60-2A5232D453ED}" parentId="{EF9C6687-2928-4F58-966D-467A814F0A6C}">
    <text>Tamika to review with Monica when she gets back</text>
  </threadedComment>
</ThreadedComments>
</file>

<file path=xl/threadedComments/threadedComment2.xml><?xml version="1.0" encoding="utf-8"?>
<ThreadedComments xmlns="http://schemas.microsoft.com/office/spreadsheetml/2018/threadedcomments" xmlns:x="http://schemas.openxmlformats.org/spreadsheetml/2006/main">
  <threadedComment ref="H7" dT="2025-10-13T14:43:55.53" personId="{8C4CB001-B6A1-4D30-B4B4-A4A70603423B}" id="{9E6F5883-97CF-44FD-BFF3-B1D86E51B63B}">
    <text>Change member to Grady Health</text>
  </threadedComment>
</ThreadedComments>
</file>

<file path=xl/threadedComments/threadedComment3.xml><?xml version="1.0" encoding="utf-8"?>
<ThreadedComments xmlns="http://schemas.microsoft.com/office/spreadsheetml/2018/threadedcomments" xmlns:x="http://schemas.openxmlformats.org/spreadsheetml/2006/main">
  <threadedComment ref="F34" dT="2025-10-10T20:59:52.12" personId="{8C4CB001-B6A1-4D30-B4B4-A4A70603423B}" id="{0ACC927C-8B89-463A-AE2B-62EF4C49F86D}">
    <text>Will dietitians remain on Grady payroll?</text>
  </threadedComment>
</ThreadedComments>
</file>

<file path=xl/threadedComments/threadedComment4.xml><?xml version="1.0" encoding="utf-8"?>
<ThreadedComments xmlns="http://schemas.microsoft.com/office/spreadsheetml/2018/threadedcomments" xmlns:x="http://schemas.openxmlformats.org/spreadsheetml/2006/main">
  <threadedComment ref="B23" dT="2025-10-22T16:36:54.39" personId="{8C4CB001-B6A1-4D30-B4B4-A4A70603423B}" id="{97035D9E-6A70-4AC7-9709-F20CBB3551AF}">
    <text>This is Grady’s oncology unit</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nise.leblanc@vizientinc.com"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 Id="rId4" Type="http://schemas.microsoft.com/office/2017/10/relationships/threadedComment" Target="../threadedComments/threadedComment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13.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radyhealth.org/supplier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hyperlink" Target="http://map.sba.gov/hubzone/init.asp" TargetMode="External"/><Relationship Id="rId1" Type="http://schemas.openxmlformats.org/officeDocument/2006/relationships/hyperlink" Target="http://www.sba.gov/services/contractingopportunities/sizestandardstopics/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16C81-12CC-4A46-AA0A-0450DDFAE4D0}">
  <sheetPr>
    <tabColor theme="3" tint="0.39997558519241921"/>
  </sheetPr>
  <dimension ref="B2:R31"/>
  <sheetViews>
    <sheetView showGridLines="0" tabSelected="1" topLeftCell="A7" workbookViewId="0">
      <selection activeCell="B20" sqref="B20:M20"/>
    </sheetView>
  </sheetViews>
  <sheetFormatPr defaultColWidth="9" defaultRowHeight="14.4" x14ac:dyDescent="0.3"/>
  <cols>
    <col min="1" max="1" width="4" customWidth="1"/>
    <col min="2" max="12" width="11" customWidth="1"/>
    <col min="13" max="13" width="8" customWidth="1"/>
    <col min="15" max="17" width="0" hidden="1" customWidth="1"/>
  </cols>
  <sheetData>
    <row r="2" spans="2:18" x14ac:dyDescent="0.3">
      <c r="B2" s="50"/>
      <c r="C2" s="51"/>
      <c r="D2" s="51"/>
      <c r="E2" s="51"/>
      <c r="F2" s="51"/>
      <c r="G2" s="51"/>
      <c r="H2" s="51"/>
      <c r="I2" s="51"/>
      <c r="J2" s="51"/>
      <c r="K2" s="51"/>
      <c r="L2" s="51"/>
      <c r="M2" s="52"/>
      <c r="O2" s="1004" t="s">
        <v>0</v>
      </c>
      <c r="P2" s="1004"/>
      <c r="Q2" s="1004"/>
      <c r="R2" s="1004"/>
    </row>
    <row r="3" spans="2:18" x14ac:dyDescent="0.3">
      <c r="B3" s="53"/>
      <c r="M3" s="54"/>
      <c r="O3" s="1004" t="s">
        <v>1</v>
      </c>
      <c r="P3" s="1004"/>
      <c r="Q3" s="1004"/>
      <c r="R3" s="1004"/>
    </row>
    <row r="4" spans="2:18" x14ac:dyDescent="0.3">
      <c r="B4" s="53"/>
      <c r="M4" s="54"/>
      <c r="O4" s="1004" t="s">
        <v>2</v>
      </c>
      <c r="P4" s="1004"/>
      <c r="Q4" s="1004"/>
      <c r="R4" s="1004"/>
    </row>
    <row r="5" spans="2:18" x14ac:dyDescent="0.3">
      <c r="B5" s="53"/>
      <c r="M5" s="54"/>
      <c r="O5" s="1005" t="s">
        <v>3</v>
      </c>
      <c r="P5" s="1004"/>
      <c r="Q5" s="1004"/>
      <c r="R5" s="1004"/>
    </row>
    <row r="6" spans="2:18" x14ac:dyDescent="0.3">
      <c r="B6" s="53"/>
      <c r="M6" s="54"/>
    </row>
    <row r="7" spans="2:18" x14ac:dyDescent="0.3">
      <c r="B7" s="53"/>
      <c r="M7" s="54"/>
    </row>
    <row r="8" spans="2:18" x14ac:dyDescent="0.3">
      <c r="B8" s="53"/>
      <c r="M8" s="54"/>
    </row>
    <row r="9" spans="2:18" x14ac:dyDescent="0.3">
      <c r="B9" s="53"/>
      <c r="M9" s="54"/>
    </row>
    <row r="10" spans="2:18" x14ac:dyDescent="0.3">
      <c r="B10" s="53"/>
      <c r="M10" s="54"/>
    </row>
    <row r="11" spans="2:18" x14ac:dyDescent="0.3">
      <c r="B11" s="53"/>
      <c r="M11" s="54"/>
    </row>
    <row r="12" spans="2:18" x14ac:dyDescent="0.3">
      <c r="B12" s="53"/>
      <c r="M12" s="54"/>
    </row>
    <row r="13" spans="2:18" x14ac:dyDescent="0.3">
      <c r="B13" s="53"/>
      <c r="M13" s="54"/>
    </row>
    <row r="14" spans="2:18" x14ac:dyDescent="0.3">
      <c r="B14" s="53"/>
      <c r="M14" s="54"/>
    </row>
    <row r="15" spans="2:18" x14ac:dyDescent="0.3">
      <c r="B15" s="53"/>
      <c r="M15" s="54"/>
    </row>
    <row r="16" spans="2:18" x14ac:dyDescent="0.3">
      <c r="B16" s="53"/>
      <c r="M16" s="54"/>
    </row>
    <row r="17" spans="2:17" x14ac:dyDescent="0.3">
      <c r="B17" s="53"/>
      <c r="M17" s="54"/>
    </row>
    <row r="18" spans="2:17" x14ac:dyDescent="0.3">
      <c r="B18" s="53"/>
      <c r="M18" s="54"/>
      <c r="O18" s="55"/>
    </row>
    <row r="19" spans="2:17" ht="23.4" x14ac:dyDescent="0.45">
      <c r="B19" s="53"/>
      <c r="C19" s="1052"/>
      <c r="D19" s="1052"/>
      <c r="E19" s="1052"/>
      <c r="F19" s="1052"/>
      <c r="G19" s="1052"/>
      <c r="H19" s="1052"/>
      <c r="I19" s="1052"/>
      <c r="J19" s="1052"/>
      <c r="K19" s="1052"/>
      <c r="L19" s="1052"/>
      <c r="M19" s="54"/>
      <c r="O19" s="55"/>
    </row>
    <row r="20" spans="2:17" ht="33.75" customHeight="1" x14ac:dyDescent="0.55000000000000004">
      <c r="B20" s="1056" t="s">
        <v>4</v>
      </c>
      <c r="C20" s="1057"/>
      <c r="D20" s="1057"/>
      <c r="E20" s="1057"/>
      <c r="F20" s="1057"/>
      <c r="G20" s="1057"/>
      <c r="H20" s="1057"/>
      <c r="I20" s="1057"/>
      <c r="J20" s="1057"/>
      <c r="K20" s="1057"/>
      <c r="L20" s="1057"/>
      <c r="M20" s="1058"/>
      <c r="N20" s="56"/>
      <c r="O20" s="56"/>
      <c r="P20" s="56"/>
      <c r="Q20" s="56"/>
    </row>
    <row r="21" spans="2:17" ht="7.5" customHeight="1" x14ac:dyDescent="0.55000000000000004">
      <c r="B21" s="1059"/>
      <c r="C21" s="1060"/>
      <c r="D21" s="1060"/>
      <c r="E21" s="1060"/>
      <c r="F21" s="1060"/>
      <c r="G21" s="1060"/>
      <c r="H21" s="1060"/>
      <c r="I21" s="1060"/>
      <c r="J21" s="1060"/>
      <c r="K21" s="1060"/>
      <c r="L21" s="1060"/>
      <c r="M21" s="1061"/>
      <c r="O21" s="55"/>
    </row>
    <row r="22" spans="2:17" ht="15" customHeight="1" x14ac:dyDescent="0.55000000000000004">
      <c r="B22" s="53"/>
      <c r="C22" s="56"/>
      <c r="D22" s="56"/>
      <c r="E22" s="56"/>
      <c r="F22" s="56"/>
      <c r="G22" s="56"/>
      <c r="H22" s="56"/>
      <c r="I22" s="56"/>
      <c r="J22" s="56"/>
      <c r="K22" s="56"/>
      <c r="L22" s="56"/>
      <c r="M22" s="57"/>
    </row>
    <row r="23" spans="2:17" x14ac:dyDescent="0.3">
      <c r="B23" s="1053" t="s">
        <v>5</v>
      </c>
      <c r="C23" s="1054"/>
      <c r="D23" s="1054"/>
      <c r="E23" s="1054"/>
      <c r="F23" s="1054"/>
      <c r="G23" s="1054"/>
      <c r="H23" s="1054"/>
      <c r="I23" s="1054"/>
      <c r="J23" s="1054"/>
      <c r="K23" s="1054"/>
      <c r="L23" s="1054"/>
      <c r="M23" s="1055"/>
    </row>
    <row r="24" spans="2:17" ht="36" customHeight="1" x14ac:dyDescent="0.3">
      <c r="B24" s="1053"/>
      <c r="C24" s="1054"/>
      <c r="D24" s="1054"/>
      <c r="E24" s="1054"/>
      <c r="F24" s="1054"/>
      <c r="G24" s="1054"/>
      <c r="H24" s="1054"/>
      <c r="I24" s="1054"/>
      <c r="J24" s="1054"/>
      <c r="K24" s="1054"/>
      <c r="L24" s="1054"/>
      <c r="M24" s="1055"/>
    </row>
    <row r="25" spans="2:17" ht="6.75" customHeight="1" x14ac:dyDescent="0.3">
      <c r="B25" s="53"/>
      <c r="M25" s="54"/>
    </row>
    <row r="26" spans="2:17" x14ac:dyDescent="0.3">
      <c r="B26" s="53"/>
      <c r="M26" s="54"/>
    </row>
    <row r="27" spans="2:17" ht="15.6" x14ac:dyDescent="0.3">
      <c r="B27" s="53"/>
      <c r="D27" s="1049" t="s">
        <v>6</v>
      </c>
      <c r="E27" s="1049"/>
      <c r="F27" s="1049"/>
      <c r="G27" s="58"/>
      <c r="H27" s="58"/>
      <c r="I27" s="59"/>
      <c r="J27" s="59"/>
      <c r="K27" s="59"/>
      <c r="L27" s="59"/>
      <c r="M27" s="60"/>
      <c r="O27" s="61"/>
    </row>
    <row r="28" spans="2:17" ht="15.6" x14ac:dyDescent="0.3">
      <c r="B28" s="53"/>
      <c r="D28" s="1049" t="s">
        <v>7</v>
      </c>
      <c r="E28" s="1049"/>
      <c r="F28" s="1049"/>
      <c r="G28" s="1049"/>
      <c r="H28" s="1049"/>
      <c r="I28" s="1050"/>
      <c r="J28" s="1050"/>
      <c r="K28" s="1050"/>
      <c r="L28" s="1050"/>
      <c r="M28" s="1051"/>
    </row>
    <row r="29" spans="2:17" ht="15.6" x14ac:dyDescent="0.3">
      <c r="B29" s="53"/>
      <c r="D29" s="1049" t="s">
        <v>8</v>
      </c>
      <c r="E29" s="1049"/>
      <c r="F29" s="1049"/>
      <c r="G29" s="1049"/>
      <c r="H29" s="1049"/>
      <c r="I29" s="1050"/>
      <c r="J29" s="1050"/>
      <c r="K29" s="1050"/>
      <c r="L29" s="1050"/>
      <c r="M29" s="1051"/>
    </row>
    <row r="30" spans="2:17" x14ac:dyDescent="0.3">
      <c r="B30" s="53"/>
      <c r="M30" s="54"/>
    </row>
    <row r="31" spans="2:17" x14ac:dyDescent="0.3">
      <c r="B31" s="63"/>
      <c r="C31" s="64"/>
      <c r="D31" s="64"/>
      <c r="E31" s="64"/>
      <c r="F31" s="64"/>
      <c r="G31" s="64"/>
      <c r="H31" s="64"/>
      <c r="I31" s="64"/>
      <c r="J31" s="64"/>
      <c r="K31" s="64"/>
      <c r="L31" s="64"/>
      <c r="M31" s="65"/>
    </row>
  </sheetData>
  <mergeCells count="9">
    <mergeCell ref="D29:H29"/>
    <mergeCell ref="I29:M29"/>
    <mergeCell ref="C19:L19"/>
    <mergeCell ref="B23:M24"/>
    <mergeCell ref="D27:F27"/>
    <mergeCell ref="D28:H28"/>
    <mergeCell ref="I28:M28"/>
    <mergeCell ref="B20:M20"/>
    <mergeCell ref="B21:M21"/>
  </mergeCells>
  <hyperlinks>
    <hyperlink ref="O5" r:id="rId1" xr:uid="{0C4B1D16-50EB-4CEC-9DE2-E37369287562}"/>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959D4-F397-434B-B5CE-752244041D0E}">
  <sheetPr>
    <tabColor theme="8"/>
  </sheetPr>
  <dimension ref="A1:K93"/>
  <sheetViews>
    <sheetView showGridLines="0" workbookViewId="0">
      <selection activeCell="F3" sqref="F3"/>
    </sheetView>
  </sheetViews>
  <sheetFormatPr defaultRowHeight="14.4" x14ac:dyDescent="0.3"/>
  <cols>
    <col min="2" max="2" width="110.88671875" customWidth="1"/>
  </cols>
  <sheetData>
    <row r="1" spans="1:3" ht="15" thickBot="1" x14ac:dyDescent="0.35"/>
    <row r="2" spans="1:3" ht="15.6" x14ac:dyDescent="0.3">
      <c r="A2" s="852"/>
      <c r="B2" s="966" t="s">
        <v>312</v>
      </c>
      <c r="C2" s="853"/>
    </row>
    <row r="3" spans="1:3" ht="15.6" x14ac:dyDescent="0.3">
      <c r="A3" s="850"/>
      <c r="B3" s="967" t="s">
        <v>313</v>
      </c>
      <c r="C3" s="838"/>
    </row>
    <row r="4" spans="1:3" ht="7.5" customHeight="1" x14ac:dyDescent="0.3">
      <c r="A4" s="850"/>
      <c r="B4" s="864"/>
      <c r="C4" s="838"/>
    </row>
    <row r="5" spans="1:3" ht="15.6" x14ac:dyDescent="0.3">
      <c r="A5" s="850"/>
      <c r="B5" s="968" t="s">
        <v>314</v>
      </c>
      <c r="C5" s="838"/>
    </row>
    <row r="6" spans="1:3" ht="178.5" customHeight="1" x14ac:dyDescent="0.3">
      <c r="A6" s="850"/>
      <c r="B6" s="969" t="s">
        <v>315</v>
      </c>
      <c r="C6" s="838"/>
    </row>
    <row r="7" spans="1:3" ht="15.6" x14ac:dyDescent="0.3">
      <c r="A7" s="850"/>
      <c r="B7" s="864"/>
      <c r="C7" s="838"/>
    </row>
    <row r="8" spans="1:3" ht="15.6" x14ac:dyDescent="0.3">
      <c r="A8" s="850"/>
      <c r="B8" s="968" t="s">
        <v>316</v>
      </c>
      <c r="C8" s="838"/>
    </row>
    <row r="9" spans="1:3" ht="15.6" x14ac:dyDescent="0.3">
      <c r="A9" s="850"/>
      <c r="B9" s="864"/>
      <c r="C9" s="838"/>
    </row>
    <row r="10" spans="1:3" ht="15.6" x14ac:dyDescent="0.3">
      <c r="A10" s="850"/>
      <c r="B10" s="968" t="s">
        <v>317</v>
      </c>
      <c r="C10" s="838"/>
    </row>
    <row r="11" spans="1:3" ht="15.6" x14ac:dyDescent="0.3">
      <c r="A11" s="850"/>
      <c r="B11" s="864"/>
      <c r="C11" s="838"/>
    </row>
    <row r="12" spans="1:3" ht="15.6" x14ac:dyDescent="0.3">
      <c r="A12" s="850"/>
      <c r="B12" s="968" t="s">
        <v>318</v>
      </c>
      <c r="C12" s="838"/>
    </row>
    <row r="13" spans="1:3" ht="15.6" x14ac:dyDescent="0.3">
      <c r="A13" s="850"/>
      <c r="B13" s="864"/>
      <c r="C13" s="838"/>
    </row>
    <row r="14" spans="1:3" ht="15.6" x14ac:dyDescent="0.3">
      <c r="A14" s="850"/>
      <c r="B14" s="968" t="s">
        <v>319</v>
      </c>
      <c r="C14" s="838"/>
    </row>
    <row r="15" spans="1:3" ht="24" customHeight="1" x14ac:dyDescent="0.3">
      <c r="A15" s="850"/>
      <c r="B15" s="968" t="s">
        <v>320</v>
      </c>
      <c r="C15" s="838"/>
    </row>
    <row r="16" spans="1:3" ht="15.6" x14ac:dyDescent="0.3">
      <c r="A16" s="850"/>
      <c r="B16" s="864"/>
      <c r="C16" s="838"/>
    </row>
    <row r="17" spans="1:11" ht="15.6" x14ac:dyDescent="0.3">
      <c r="A17" s="850"/>
      <c r="B17" s="968" t="s">
        <v>321</v>
      </c>
      <c r="C17" s="838"/>
    </row>
    <row r="18" spans="1:11" ht="15.6" x14ac:dyDescent="0.3">
      <c r="A18" s="850"/>
      <c r="B18" s="864"/>
      <c r="C18" s="838"/>
    </row>
    <row r="19" spans="1:11" ht="15.6" x14ac:dyDescent="0.3">
      <c r="A19" s="850"/>
      <c r="B19" s="968" t="s">
        <v>322</v>
      </c>
      <c r="C19" s="854"/>
    </row>
    <row r="20" spans="1:11" ht="15.6" x14ac:dyDescent="0.3">
      <c r="A20" s="850"/>
      <c r="B20" s="968"/>
      <c r="C20" s="838"/>
    </row>
    <row r="21" spans="1:11" ht="15.6" x14ac:dyDescent="0.3">
      <c r="A21" s="850"/>
      <c r="B21" s="331" t="s">
        <v>323</v>
      </c>
      <c r="C21" s="838"/>
    </row>
    <row r="22" spans="1:11" ht="15.6" x14ac:dyDescent="0.3">
      <c r="A22" s="850"/>
      <c r="B22" s="8" t="s">
        <v>324</v>
      </c>
      <c r="C22" s="838"/>
      <c r="E22" s="831"/>
      <c r="K22" s="831" t="s">
        <v>325</v>
      </c>
    </row>
    <row r="23" spans="1:11" ht="16.2" thickBot="1" x14ac:dyDescent="0.35">
      <c r="A23" s="855"/>
      <c r="B23" s="970"/>
      <c r="C23" s="835"/>
    </row>
    <row r="24" spans="1:11" ht="15.6" x14ac:dyDescent="0.3">
      <c r="B24" s="331"/>
    </row>
    <row r="25" spans="1:11" ht="16.2" thickBot="1" x14ac:dyDescent="0.35">
      <c r="B25" s="331"/>
    </row>
    <row r="26" spans="1:11" ht="15.6" x14ac:dyDescent="0.3">
      <c r="A26" s="852"/>
      <c r="B26" s="971" t="s">
        <v>326</v>
      </c>
      <c r="C26" s="853"/>
    </row>
    <row r="27" spans="1:11" ht="15.6" x14ac:dyDescent="0.3">
      <c r="A27" s="850"/>
      <c r="B27" s="972" t="s">
        <v>327</v>
      </c>
      <c r="C27" s="838"/>
    </row>
    <row r="28" spans="1:11" ht="15.6" x14ac:dyDescent="0.3">
      <c r="A28" s="850"/>
      <c r="B28" s="973"/>
      <c r="C28" s="838"/>
    </row>
    <row r="29" spans="1:11" ht="15.6" x14ac:dyDescent="0.3">
      <c r="A29" s="850"/>
      <c r="B29" s="864" t="s">
        <v>328</v>
      </c>
      <c r="C29" s="838"/>
    </row>
    <row r="30" spans="1:11" ht="15.6" x14ac:dyDescent="0.3">
      <c r="A30" s="850"/>
      <c r="B30" s="864"/>
      <c r="C30" s="838"/>
    </row>
    <row r="31" spans="1:11" ht="15.6" x14ac:dyDescent="0.3">
      <c r="A31" s="850"/>
      <c r="B31" s="864" t="s">
        <v>329</v>
      </c>
      <c r="C31" s="838"/>
    </row>
    <row r="32" spans="1:11" ht="15.6" x14ac:dyDescent="0.3">
      <c r="A32" s="850"/>
      <c r="B32" s="864"/>
      <c r="C32" s="838"/>
    </row>
    <row r="33" spans="1:3" ht="15.6" x14ac:dyDescent="0.3">
      <c r="A33" s="850"/>
      <c r="B33" s="864" t="s">
        <v>330</v>
      </c>
      <c r="C33" s="838"/>
    </row>
    <row r="34" spans="1:3" ht="15.6" x14ac:dyDescent="0.3">
      <c r="A34" s="850"/>
      <c r="B34" s="864"/>
      <c r="C34" s="838"/>
    </row>
    <row r="35" spans="1:3" ht="15.6" x14ac:dyDescent="0.3">
      <c r="A35" s="850"/>
      <c r="B35" s="864" t="s">
        <v>331</v>
      </c>
      <c r="C35" s="838"/>
    </row>
    <row r="36" spans="1:3" ht="15.6" x14ac:dyDescent="0.3">
      <c r="A36" s="850"/>
      <c r="B36" s="969"/>
      <c r="C36" s="838"/>
    </row>
    <row r="37" spans="1:3" ht="62.4" x14ac:dyDescent="0.3">
      <c r="A37" s="850"/>
      <c r="B37" s="969" t="s">
        <v>332</v>
      </c>
      <c r="C37" s="838"/>
    </row>
    <row r="38" spans="1:3" ht="15.6" x14ac:dyDescent="0.3">
      <c r="A38" s="850"/>
      <c r="B38" s="864"/>
      <c r="C38" s="838"/>
    </row>
    <row r="39" spans="1:3" ht="15.6" x14ac:dyDescent="0.3">
      <c r="A39" s="850"/>
      <c r="B39" s="864"/>
      <c r="C39" s="838"/>
    </row>
    <row r="40" spans="1:3" ht="15.6" x14ac:dyDescent="0.3">
      <c r="A40" s="850"/>
      <c r="B40" s="864"/>
      <c r="C40" s="838"/>
    </row>
    <row r="41" spans="1:3" ht="15.6" x14ac:dyDescent="0.3">
      <c r="A41" s="850"/>
      <c r="B41" s="864" t="s">
        <v>333</v>
      </c>
      <c r="C41" s="838"/>
    </row>
    <row r="42" spans="1:3" ht="15.6" x14ac:dyDescent="0.3">
      <c r="A42" s="850"/>
      <c r="B42" s="864"/>
      <c r="C42" s="838"/>
    </row>
    <row r="43" spans="1:3" ht="15.6" x14ac:dyDescent="0.3">
      <c r="A43" s="850"/>
      <c r="B43" s="864" t="s">
        <v>334</v>
      </c>
      <c r="C43" s="838"/>
    </row>
    <row r="44" spans="1:3" ht="15.6" x14ac:dyDescent="0.3">
      <c r="A44" s="850"/>
      <c r="B44" s="974" t="s">
        <v>335</v>
      </c>
      <c r="C44" s="838"/>
    </row>
    <row r="45" spans="1:3" ht="15.6" x14ac:dyDescent="0.3">
      <c r="A45" s="850"/>
      <c r="B45" s="864" t="s">
        <v>336</v>
      </c>
      <c r="C45" s="838"/>
    </row>
    <row r="46" spans="1:3" ht="15.6" x14ac:dyDescent="0.3">
      <c r="A46" s="850"/>
      <c r="B46" s="864" t="s">
        <v>337</v>
      </c>
      <c r="C46" s="838"/>
    </row>
    <row r="47" spans="1:3" ht="15.6" x14ac:dyDescent="0.3">
      <c r="A47" s="850"/>
      <c r="B47" s="967"/>
      <c r="C47" s="838"/>
    </row>
    <row r="48" spans="1:3" ht="16.2" thickBot="1" x14ac:dyDescent="0.35">
      <c r="A48" s="855"/>
      <c r="B48" s="975"/>
      <c r="C48" s="835"/>
    </row>
    <row r="49" spans="1:4" ht="15.6" x14ac:dyDescent="0.3">
      <c r="B49" s="967"/>
    </row>
    <row r="50" spans="1:4" ht="15.6" x14ac:dyDescent="0.3">
      <c r="B50" s="967"/>
    </row>
    <row r="51" spans="1:4" ht="15.6" x14ac:dyDescent="0.3">
      <c r="B51" s="864"/>
    </row>
    <row r="52" spans="1:4" ht="16.2" thickBot="1" x14ac:dyDescent="0.35">
      <c r="B52" s="864"/>
    </row>
    <row r="53" spans="1:4" ht="15.6" x14ac:dyDescent="0.3">
      <c r="A53" s="978"/>
      <c r="B53" s="939" t="s">
        <v>338</v>
      </c>
      <c r="C53" s="23"/>
      <c r="D53" s="23"/>
    </row>
    <row r="54" spans="1:4" ht="15.6" x14ac:dyDescent="0.3">
      <c r="A54" s="851"/>
      <c r="B54" s="944"/>
      <c r="C54" s="23"/>
      <c r="D54" s="23"/>
    </row>
    <row r="55" spans="1:4" ht="15.6" x14ac:dyDescent="0.3">
      <c r="A55" s="851"/>
      <c r="B55" s="979" t="s">
        <v>339</v>
      </c>
      <c r="C55" s="845"/>
      <c r="D55" s="23"/>
    </row>
    <row r="56" spans="1:4" ht="15.6" x14ac:dyDescent="0.3">
      <c r="A56" s="851"/>
      <c r="B56" s="980"/>
      <c r="C56" s="23"/>
      <c r="D56" s="23"/>
    </row>
    <row r="57" spans="1:4" ht="15.6" x14ac:dyDescent="0.3">
      <c r="A57" s="851"/>
      <c r="B57" s="979" t="s">
        <v>340</v>
      </c>
      <c r="C57" s="23"/>
      <c r="D57" s="23"/>
    </row>
    <row r="58" spans="1:4" ht="15.6" x14ac:dyDescent="0.3">
      <c r="A58" s="851"/>
      <c r="B58" s="979"/>
      <c r="C58" s="23"/>
      <c r="D58" s="23"/>
    </row>
    <row r="59" spans="1:4" ht="15.6" x14ac:dyDescent="0.3">
      <c r="A59" s="851"/>
      <c r="B59" s="944" t="s">
        <v>341</v>
      </c>
      <c r="C59" s="23"/>
      <c r="D59" s="23"/>
    </row>
    <row r="60" spans="1:4" ht="15.6" x14ac:dyDescent="0.3">
      <c r="A60" s="851"/>
      <c r="B60" s="944" t="s">
        <v>342</v>
      </c>
      <c r="C60" s="23"/>
      <c r="D60" s="23"/>
    </row>
    <row r="61" spans="1:4" ht="31.2" x14ac:dyDescent="0.3">
      <c r="A61" s="851"/>
      <c r="B61" s="944" t="s">
        <v>343</v>
      </c>
      <c r="C61" s="23"/>
      <c r="D61" s="23"/>
    </row>
    <row r="62" spans="1:4" ht="16.2" thickBot="1" x14ac:dyDescent="0.35">
      <c r="A62" s="851"/>
      <c r="B62" s="944" t="s">
        <v>344</v>
      </c>
      <c r="C62" s="23"/>
      <c r="D62" s="23"/>
    </row>
    <row r="63" spans="1:4" ht="15.6" x14ac:dyDescent="0.3">
      <c r="A63" s="851"/>
      <c r="B63" s="976" t="s">
        <v>345</v>
      </c>
      <c r="C63" s="977"/>
      <c r="D63" s="23"/>
    </row>
    <row r="64" spans="1:4" ht="22.5" customHeight="1" x14ac:dyDescent="0.3">
      <c r="A64" s="851"/>
      <c r="B64" s="962" t="s">
        <v>346</v>
      </c>
      <c r="C64" s="837"/>
      <c r="D64" s="23"/>
    </row>
    <row r="65" spans="1:4" ht="19.5" customHeight="1" x14ac:dyDescent="0.3">
      <c r="A65" s="851"/>
      <c r="B65" s="962" t="s">
        <v>347</v>
      </c>
      <c r="C65" s="837"/>
      <c r="D65" s="23"/>
    </row>
    <row r="66" spans="1:4" ht="24" customHeight="1" x14ac:dyDescent="0.3">
      <c r="A66" s="851"/>
      <c r="B66" s="877" t="s">
        <v>348</v>
      </c>
      <c r="C66" s="837"/>
      <c r="D66" s="23"/>
    </row>
    <row r="67" spans="1:4" ht="24.75" customHeight="1" x14ac:dyDescent="0.3">
      <c r="A67" s="851"/>
      <c r="B67" s="877" t="s">
        <v>349</v>
      </c>
      <c r="C67" s="837"/>
      <c r="D67" s="23"/>
    </row>
    <row r="68" spans="1:4" ht="16.2" thickBot="1" x14ac:dyDescent="0.35">
      <c r="A68" s="851"/>
      <c r="B68" s="932"/>
      <c r="C68" s="22"/>
      <c r="D68" s="23"/>
    </row>
    <row r="69" spans="1:4" ht="15.6" x14ac:dyDescent="0.3">
      <c r="A69" s="851"/>
      <c r="B69" s="944"/>
      <c r="C69" s="23"/>
      <c r="D69" s="23"/>
    </row>
    <row r="70" spans="1:4" ht="15.6" x14ac:dyDescent="0.3">
      <c r="A70" s="851"/>
      <c r="B70" s="981" t="s">
        <v>350</v>
      </c>
      <c r="C70" s="832"/>
      <c r="D70" s="23"/>
    </row>
    <row r="71" spans="1:4" ht="15.6" x14ac:dyDescent="0.3">
      <c r="A71" s="851"/>
      <c r="B71" s="979"/>
      <c r="C71" s="23"/>
      <c r="D71" s="23"/>
    </row>
    <row r="72" spans="1:4" ht="15.6" x14ac:dyDescent="0.3">
      <c r="A72" s="851"/>
      <c r="B72" s="979" t="s">
        <v>351</v>
      </c>
      <c r="C72" s="23"/>
      <c r="D72" s="23"/>
    </row>
    <row r="73" spans="1:4" ht="15.6" x14ac:dyDescent="0.3">
      <c r="A73" s="851"/>
      <c r="B73" s="979" t="s">
        <v>352</v>
      </c>
      <c r="C73" s="834"/>
      <c r="D73" s="23"/>
    </row>
    <row r="74" spans="1:4" ht="15.6" x14ac:dyDescent="0.3">
      <c r="A74" s="851"/>
      <c r="B74" s="982"/>
      <c r="C74" s="23"/>
      <c r="D74" s="23"/>
    </row>
    <row r="75" spans="1:4" ht="15.6" x14ac:dyDescent="0.3">
      <c r="A75" s="851"/>
      <c r="B75" s="983"/>
      <c r="C75" s="23"/>
      <c r="D75" s="23"/>
    </row>
    <row r="76" spans="1:4" ht="31.2" x14ac:dyDescent="0.3">
      <c r="A76" s="851"/>
      <c r="B76" s="983" t="s">
        <v>353</v>
      </c>
      <c r="C76" s="833"/>
      <c r="D76" s="23"/>
    </row>
    <row r="77" spans="1:4" ht="15.6" x14ac:dyDescent="0.3">
      <c r="A77" s="851"/>
      <c r="B77" s="983"/>
      <c r="C77" s="23"/>
      <c r="D77" s="23"/>
    </row>
    <row r="78" spans="1:4" ht="31.2" x14ac:dyDescent="0.3">
      <c r="A78" s="851"/>
      <c r="B78" s="983" t="s">
        <v>354</v>
      </c>
      <c r="C78" s="23"/>
      <c r="D78" s="23"/>
    </row>
    <row r="79" spans="1:4" ht="15.6" x14ac:dyDescent="0.3">
      <c r="A79" s="851"/>
      <c r="B79" s="979"/>
      <c r="C79" s="23"/>
      <c r="D79" s="23"/>
    </row>
    <row r="80" spans="1:4" ht="15.6" x14ac:dyDescent="0.3">
      <c r="A80" s="851"/>
      <c r="B80" s="979" t="s">
        <v>355</v>
      </c>
      <c r="C80" s="23"/>
      <c r="D80" s="23"/>
    </row>
    <row r="81" spans="1:4" ht="15.6" x14ac:dyDescent="0.3">
      <c r="A81" s="851"/>
      <c r="B81" s="979"/>
      <c r="C81" s="23"/>
      <c r="D81" s="23"/>
    </row>
    <row r="82" spans="1:4" ht="15.6" x14ac:dyDescent="0.3">
      <c r="A82" s="851"/>
      <c r="B82" s="979" t="s">
        <v>356</v>
      </c>
      <c r="C82" s="834" t="s">
        <v>357</v>
      </c>
      <c r="D82" s="23"/>
    </row>
    <row r="83" spans="1:4" ht="15.6" x14ac:dyDescent="0.3">
      <c r="A83" s="851"/>
      <c r="B83" s="979"/>
      <c r="C83" s="23"/>
      <c r="D83" s="23"/>
    </row>
    <row r="84" spans="1:4" ht="15.6" x14ac:dyDescent="0.3">
      <c r="A84" s="851"/>
      <c r="B84" s="979" t="s">
        <v>358</v>
      </c>
      <c r="C84" s="23"/>
      <c r="D84" s="23"/>
    </row>
    <row r="85" spans="1:4" ht="15.6" x14ac:dyDescent="0.3">
      <c r="A85" s="851"/>
      <c r="B85" s="979" t="s">
        <v>359</v>
      </c>
      <c r="C85" s="23"/>
      <c r="D85" s="23"/>
    </row>
    <row r="86" spans="1:4" ht="15.6" x14ac:dyDescent="0.3">
      <c r="A86" s="851"/>
      <c r="B86" s="979" t="s">
        <v>360</v>
      </c>
      <c r="C86" s="23"/>
      <c r="D86" s="23"/>
    </row>
    <row r="87" spans="1:4" ht="15.6" x14ac:dyDescent="0.3">
      <c r="A87" s="851"/>
      <c r="B87" s="979" t="s">
        <v>361</v>
      </c>
      <c r="C87" s="23"/>
      <c r="D87" s="23"/>
    </row>
    <row r="88" spans="1:4" ht="15.6" x14ac:dyDescent="0.3">
      <c r="A88" s="851"/>
      <c r="B88" s="979" t="s">
        <v>362</v>
      </c>
      <c r="C88" s="23"/>
      <c r="D88" s="23"/>
    </row>
    <row r="89" spans="1:4" ht="31.2" x14ac:dyDescent="0.3">
      <c r="A89" s="851"/>
      <c r="B89" s="944" t="s">
        <v>363</v>
      </c>
      <c r="C89" s="23"/>
      <c r="D89" s="23"/>
    </row>
    <row r="90" spans="1:4" ht="15.6" x14ac:dyDescent="0.3">
      <c r="A90" s="851"/>
      <c r="B90" s="986" t="s">
        <v>364</v>
      </c>
      <c r="C90" s="23"/>
      <c r="D90" s="23"/>
    </row>
    <row r="91" spans="1:4" ht="16.2" thickBot="1" x14ac:dyDescent="0.35">
      <c r="A91" s="984"/>
      <c r="B91" s="985" t="s">
        <v>365</v>
      </c>
      <c r="C91" s="23"/>
      <c r="D91" s="23"/>
    </row>
    <row r="92" spans="1:4" ht="15.6" x14ac:dyDescent="0.3">
      <c r="B92" s="331"/>
    </row>
    <row r="93" spans="1:4" ht="15.6" x14ac:dyDescent="0.3">
      <c r="B93" s="33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F4D78-1863-473C-B7C4-57C11F638083}">
  <sheetPr>
    <tabColor theme="8"/>
  </sheetPr>
  <dimension ref="A1:I121"/>
  <sheetViews>
    <sheetView showGridLines="0" zoomScaleNormal="100" workbookViewId="0">
      <pane ySplit="3" topLeftCell="A63" activePane="bottomLeft" state="frozen"/>
      <selection activeCell="D20" sqref="D20"/>
      <selection pane="bottomLeft" activeCell="F118" sqref="F118"/>
    </sheetView>
  </sheetViews>
  <sheetFormatPr defaultColWidth="9" defaultRowHeight="14.4" x14ac:dyDescent="0.3"/>
  <cols>
    <col min="1" max="1" width="9" style="23"/>
    <col min="2" max="2" width="21" style="20" hidden="1" customWidth="1"/>
    <col min="3" max="3" width="21" style="21" hidden="1" customWidth="1"/>
    <col min="4" max="4" width="26" style="21" customWidth="1"/>
    <col min="5" max="5" width="43.88671875" style="22" customWidth="1"/>
    <col min="6" max="6" width="118" style="22" customWidth="1"/>
    <col min="7" max="8" width="26" style="22" customWidth="1"/>
    <col min="9" max="9" width="51" style="23" customWidth="1"/>
    <col min="10" max="16384" width="9" style="23"/>
  </cols>
  <sheetData>
    <row r="1" spans="1:9" s="7" customFormat="1" ht="20.25" customHeight="1" thickBot="1" x14ac:dyDescent="0.4">
      <c r="A1" s="345"/>
      <c r="B1" s="17" t="s">
        <v>366</v>
      </c>
      <c r="C1" s="18" t="s">
        <v>367</v>
      </c>
      <c r="D1" s="395" t="s">
        <v>367</v>
      </c>
      <c r="E1" s="396"/>
      <c r="F1" s="396" t="str">
        <f>'1-Cover'!B20</f>
        <v>Grady Health System</v>
      </c>
      <c r="G1" s="397" t="s">
        <v>368</v>
      </c>
      <c r="H1" s="397" t="s">
        <v>368</v>
      </c>
      <c r="I1" s="397" t="s">
        <v>368</v>
      </c>
    </row>
    <row r="2" spans="1:9" ht="15" customHeight="1" x14ac:dyDescent="0.3"/>
    <row r="3" spans="1:9" s="26" customFormat="1" ht="63" customHeight="1" x14ac:dyDescent="0.3">
      <c r="A3" s="346"/>
      <c r="B3" s="24" t="s">
        <v>369</v>
      </c>
      <c r="C3" s="25" t="s">
        <v>370</v>
      </c>
      <c r="D3" s="398"/>
      <c r="E3" s="398" t="s">
        <v>371</v>
      </c>
      <c r="F3" s="398" t="s">
        <v>372</v>
      </c>
      <c r="G3" s="398" t="s">
        <v>373</v>
      </c>
      <c r="H3" s="398" t="s">
        <v>374</v>
      </c>
      <c r="I3" s="398" t="s">
        <v>375</v>
      </c>
    </row>
    <row r="4" spans="1:9" ht="50.25" customHeight="1" x14ac:dyDescent="0.3">
      <c r="B4" s="27">
        <v>1</v>
      </c>
      <c r="C4" s="28" t="s">
        <v>376</v>
      </c>
      <c r="D4" s="564" t="str">
        <f t="shared" ref="D4:D40" si="0">CONCATENATE(B4, C4)</f>
        <v>1 General</v>
      </c>
      <c r="E4" s="565" t="s">
        <v>377</v>
      </c>
      <c r="F4" s="565" t="s">
        <v>377</v>
      </c>
      <c r="G4" s="564"/>
      <c r="H4" s="564"/>
      <c r="I4" s="564"/>
    </row>
    <row r="5" spans="1:9" s="32" customFormat="1" ht="50.25" customHeight="1" x14ac:dyDescent="0.3">
      <c r="B5" s="27">
        <v>2</v>
      </c>
      <c r="C5" s="29" t="s">
        <v>376</v>
      </c>
      <c r="D5" s="29" t="str">
        <f t="shared" si="0"/>
        <v>2 General</v>
      </c>
      <c r="E5" s="29" t="s">
        <v>378</v>
      </c>
      <c r="F5" s="988" t="s">
        <v>379</v>
      </c>
      <c r="G5" s="30"/>
      <c r="H5" s="30"/>
      <c r="I5" s="31"/>
    </row>
    <row r="6" spans="1:9" s="32" customFormat="1" ht="77.25" customHeight="1" x14ac:dyDescent="0.3">
      <c r="A6" s="1014" t="s">
        <v>380</v>
      </c>
      <c r="B6" s="649">
        <v>3</v>
      </c>
      <c r="C6" s="650" t="s">
        <v>376</v>
      </c>
      <c r="D6" s="650" t="str">
        <f t="shared" si="0"/>
        <v>3 General</v>
      </c>
      <c r="E6" s="651" t="s">
        <v>381</v>
      </c>
      <c r="F6" s="651" t="s">
        <v>382</v>
      </c>
      <c r="G6" s="30"/>
      <c r="H6" s="30"/>
      <c r="I6" s="31"/>
    </row>
    <row r="7" spans="1:9" s="32" customFormat="1" ht="77.25" customHeight="1" x14ac:dyDescent="0.3">
      <c r="A7" s="1014"/>
      <c r="B7" s="649">
        <v>3</v>
      </c>
      <c r="C7" s="650" t="s">
        <v>376</v>
      </c>
      <c r="D7" s="650" t="str">
        <f t="shared" ref="D7" si="1">CONCATENATE(B7, C7)</f>
        <v>3 General</v>
      </c>
      <c r="E7" s="651" t="s">
        <v>383</v>
      </c>
      <c r="F7" s="651" t="s">
        <v>384</v>
      </c>
      <c r="G7" s="30"/>
      <c r="H7" s="30"/>
      <c r="I7" s="31"/>
    </row>
    <row r="8" spans="1:9" s="32" customFormat="1" ht="50.25" customHeight="1" x14ac:dyDescent="0.3">
      <c r="B8" s="27">
        <v>4</v>
      </c>
      <c r="C8" s="29" t="s">
        <v>376</v>
      </c>
      <c r="D8" s="29" t="str">
        <f t="shared" si="0"/>
        <v>4 General</v>
      </c>
      <c r="E8" s="33" t="s">
        <v>385</v>
      </c>
      <c r="F8" s="33" t="s">
        <v>386</v>
      </c>
      <c r="G8" s="34"/>
      <c r="H8" s="30"/>
      <c r="I8" s="31"/>
    </row>
    <row r="9" spans="1:9" s="32" customFormat="1" ht="65.099999999999994" customHeight="1" x14ac:dyDescent="0.3">
      <c r="B9" s="27">
        <v>5</v>
      </c>
      <c r="C9" s="29" t="s">
        <v>376</v>
      </c>
      <c r="D9" s="29" t="str">
        <f t="shared" ref="D9:D11" si="2">CONCATENATE(B9, C9)</f>
        <v>5 General</v>
      </c>
      <c r="E9" s="29" t="s">
        <v>387</v>
      </c>
      <c r="F9" s="29" t="s">
        <v>388</v>
      </c>
      <c r="G9" s="39"/>
      <c r="H9" s="39"/>
      <c r="I9" s="31"/>
    </row>
    <row r="10" spans="1:9" s="32" customFormat="1" ht="50.25" customHeight="1" x14ac:dyDescent="0.3">
      <c r="B10" s="27">
        <v>6</v>
      </c>
      <c r="C10" s="29" t="s">
        <v>376</v>
      </c>
      <c r="D10" s="29" t="str">
        <f t="shared" si="2"/>
        <v>6 General</v>
      </c>
      <c r="E10" s="29" t="s">
        <v>389</v>
      </c>
      <c r="F10" s="29" t="s">
        <v>390</v>
      </c>
      <c r="G10" s="39"/>
      <c r="H10" s="39"/>
      <c r="I10" s="31"/>
    </row>
    <row r="11" spans="1:9" s="32" customFormat="1" ht="50.25" customHeight="1" x14ac:dyDescent="0.3">
      <c r="B11" s="27">
        <v>7</v>
      </c>
      <c r="C11" s="29" t="s">
        <v>376</v>
      </c>
      <c r="D11" s="29" t="str">
        <f t="shared" si="2"/>
        <v>7 General</v>
      </c>
      <c r="E11" s="29" t="s">
        <v>391</v>
      </c>
      <c r="F11" s="29" t="s">
        <v>392</v>
      </c>
      <c r="G11" s="39"/>
      <c r="H11" s="39"/>
      <c r="I11" s="31"/>
    </row>
    <row r="12" spans="1:9" s="32" customFormat="1" ht="50.25" customHeight="1" x14ac:dyDescent="0.3">
      <c r="B12" s="27">
        <v>8</v>
      </c>
      <c r="C12" s="29" t="s">
        <v>376</v>
      </c>
      <c r="D12" s="29" t="str">
        <f>CONCATENATE(B12, C12)</f>
        <v>8 General</v>
      </c>
      <c r="E12" s="33" t="s">
        <v>393</v>
      </c>
      <c r="F12" s="33" t="s">
        <v>394</v>
      </c>
      <c r="G12" s="30"/>
      <c r="H12" s="30"/>
      <c r="I12" s="30"/>
    </row>
    <row r="13" spans="1:9" s="32" customFormat="1" ht="50.25" customHeight="1" x14ac:dyDescent="0.3">
      <c r="B13" s="27">
        <v>9</v>
      </c>
      <c r="C13" s="29" t="s">
        <v>376</v>
      </c>
      <c r="D13" s="36" t="str">
        <f>CONCATENATE(B13, C13)</f>
        <v>9 General</v>
      </c>
      <c r="E13" s="37" t="s">
        <v>395</v>
      </c>
      <c r="F13" s="37" t="s">
        <v>396</v>
      </c>
      <c r="G13" s="30"/>
      <c r="H13" s="30"/>
      <c r="I13" s="31"/>
    </row>
    <row r="14" spans="1:9" s="32" customFormat="1" ht="50.25" customHeight="1" x14ac:dyDescent="0.3">
      <c r="B14" s="27">
        <v>10</v>
      </c>
      <c r="C14" s="29" t="s">
        <v>376</v>
      </c>
      <c r="D14" s="35" t="str">
        <f t="shared" si="0"/>
        <v>10 General</v>
      </c>
      <c r="E14" s="35" t="s">
        <v>397</v>
      </c>
      <c r="F14" s="35" t="s">
        <v>398</v>
      </c>
      <c r="G14" s="30"/>
      <c r="H14" s="30"/>
      <c r="I14" s="30"/>
    </row>
    <row r="15" spans="1:9" s="32" customFormat="1" ht="50.25" customHeight="1" x14ac:dyDescent="0.3">
      <c r="B15" s="27">
        <v>11</v>
      </c>
      <c r="C15" s="29" t="s">
        <v>376</v>
      </c>
      <c r="D15" s="29" t="str">
        <f t="shared" si="0"/>
        <v>11 General</v>
      </c>
      <c r="E15" s="347" t="s">
        <v>399</v>
      </c>
      <c r="F15" s="347" t="s">
        <v>400</v>
      </c>
      <c r="G15" s="30"/>
      <c r="H15" s="30"/>
      <c r="I15" s="31"/>
    </row>
    <row r="16" spans="1:9" s="32" customFormat="1" ht="50.25" customHeight="1" x14ac:dyDescent="0.3">
      <c r="B16" s="27">
        <v>12</v>
      </c>
      <c r="C16" s="29" t="s">
        <v>376</v>
      </c>
      <c r="D16" s="29" t="str">
        <f>CONCATENATE(B16, C16)</f>
        <v>12 General</v>
      </c>
      <c r="E16" s="29" t="s">
        <v>401</v>
      </c>
      <c r="F16" s="29" t="s">
        <v>402</v>
      </c>
      <c r="G16" s="30"/>
      <c r="H16" s="30" t="s">
        <v>403</v>
      </c>
      <c r="I16" s="31"/>
    </row>
    <row r="17" spans="2:9" s="32" customFormat="1" ht="50.25" customHeight="1" x14ac:dyDescent="0.3">
      <c r="B17" s="27">
        <v>13</v>
      </c>
      <c r="C17" s="29" t="s">
        <v>376</v>
      </c>
      <c r="D17" s="29" t="str">
        <f>CONCATENATE(B17, C17)</f>
        <v>13 General</v>
      </c>
      <c r="E17" s="29" t="s">
        <v>404</v>
      </c>
      <c r="F17" s="29" t="s">
        <v>405</v>
      </c>
      <c r="G17" s="30"/>
      <c r="H17" s="30" t="s">
        <v>403</v>
      </c>
      <c r="I17" s="31"/>
    </row>
    <row r="18" spans="2:9" ht="50.25" customHeight="1" x14ac:dyDescent="0.3">
      <c r="B18" s="27">
        <v>14</v>
      </c>
      <c r="C18" s="29" t="s">
        <v>376</v>
      </c>
      <c r="D18" s="29" t="str">
        <f>CONCATENATE(B18, C18)</f>
        <v>14 General</v>
      </c>
      <c r="E18" s="33" t="s">
        <v>406</v>
      </c>
      <c r="F18" s="33" t="s">
        <v>407</v>
      </c>
      <c r="G18" s="39"/>
      <c r="H18" s="39"/>
      <c r="I18" s="40"/>
    </row>
    <row r="19" spans="2:9" s="32" customFormat="1" ht="50.25" customHeight="1" x14ac:dyDescent="0.3">
      <c r="B19" s="27">
        <v>15</v>
      </c>
      <c r="C19" s="29" t="s">
        <v>376</v>
      </c>
      <c r="D19" s="29" t="str">
        <f>CONCATENATE(B19, C19)</f>
        <v>15 General</v>
      </c>
      <c r="E19" s="39" t="s">
        <v>408</v>
      </c>
      <c r="F19" s="39" t="s">
        <v>409</v>
      </c>
      <c r="G19" s="42"/>
      <c r="H19" s="42"/>
      <c r="I19" s="31"/>
    </row>
    <row r="20" spans="2:9" s="32" customFormat="1" ht="50.25" customHeight="1" x14ac:dyDescent="0.3">
      <c r="B20" s="27">
        <v>16</v>
      </c>
      <c r="C20" s="29" t="s">
        <v>376</v>
      </c>
      <c r="D20" s="29" t="str">
        <f t="shared" ref="D20:D21" si="3">CONCATENATE(B20, C20)</f>
        <v>16 General</v>
      </c>
      <c r="E20" s="29" t="s">
        <v>410</v>
      </c>
      <c r="F20" s="29" t="s">
        <v>411</v>
      </c>
      <c r="G20" s="39"/>
      <c r="H20" s="39"/>
      <c r="I20" s="31"/>
    </row>
    <row r="21" spans="2:9" s="32" customFormat="1" ht="50.25" customHeight="1" x14ac:dyDescent="0.3">
      <c r="B21" s="27">
        <v>17</v>
      </c>
      <c r="C21" s="29" t="s">
        <v>376</v>
      </c>
      <c r="D21" s="29" t="str">
        <f t="shared" si="3"/>
        <v>17 General</v>
      </c>
      <c r="E21" s="29" t="s">
        <v>412</v>
      </c>
      <c r="F21" s="29" t="s">
        <v>413</v>
      </c>
      <c r="G21" s="39"/>
      <c r="H21" s="39"/>
      <c r="I21" s="31"/>
    </row>
    <row r="22" spans="2:9" s="32" customFormat="1" ht="50.25" customHeight="1" x14ac:dyDescent="0.3">
      <c r="B22" s="27">
        <v>18</v>
      </c>
      <c r="C22" s="29" t="s">
        <v>376</v>
      </c>
      <c r="D22" s="29" t="str">
        <f t="shared" ref="D22:D27" si="4">CONCATENATE(B22, C22)</f>
        <v>18 General</v>
      </c>
      <c r="E22" s="33" t="s">
        <v>414</v>
      </c>
      <c r="F22" s="33" t="s">
        <v>415</v>
      </c>
      <c r="G22" s="30"/>
      <c r="H22" s="30" t="s">
        <v>403</v>
      </c>
      <c r="I22" s="31"/>
    </row>
    <row r="23" spans="2:9" s="32" customFormat="1" ht="50.25" customHeight="1" x14ac:dyDescent="0.3">
      <c r="B23" s="27">
        <v>19</v>
      </c>
      <c r="C23" s="29" t="s">
        <v>376</v>
      </c>
      <c r="D23" s="29" t="str">
        <f t="shared" si="4"/>
        <v>19 General</v>
      </c>
      <c r="E23" s="29" t="s">
        <v>416</v>
      </c>
      <c r="F23" s="29" t="s">
        <v>417</v>
      </c>
      <c r="G23" s="39"/>
      <c r="H23" s="39"/>
      <c r="I23" s="31"/>
    </row>
    <row r="24" spans="2:9" s="32" customFormat="1" ht="50.25" customHeight="1" x14ac:dyDescent="0.3">
      <c r="B24" s="27">
        <v>20</v>
      </c>
      <c r="C24" s="29" t="s">
        <v>376</v>
      </c>
      <c r="D24" s="29" t="str">
        <f t="shared" si="4"/>
        <v>20 General</v>
      </c>
      <c r="E24" s="33" t="s">
        <v>418</v>
      </c>
      <c r="F24" s="33" t="s">
        <v>419</v>
      </c>
      <c r="G24" s="30"/>
      <c r="H24" s="30" t="s">
        <v>403</v>
      </c>
      <c r="I24" s="31"/>
    </row>
    <row r="25" spans="2:9" s="32" customFormat="1" ht="50.25" customHeight="1" x14ac:dyDescent="0.3">
      <c r="B25" s="27">
        <v>21</v>
      </c>
      <c r="C25" s="29" t="s">
        <v>376</v>
      </c>
      <c r="D25" s="29" t="str">
        <f t="shared" si="4"/>
        <v>21 General</v>
      </c>
      <c r="E25" s="33" t="s">
        <v>420</v>
      </c>
      <c r="F25" s="33" t="s">
        <v>421</v>
      </c>
      <c r="G25" s="30"/>
      <c r="H25" s="30" t="s">
        <v>403</v>
      </c>
      <c r="I25" s="31"/>
    </row>
    <row r="26" spans="2:9" s="32" customFormat="1" ht="50.25" customHeight="1" x14ac:dyDescent="0.3">
      <c r="B26" s="27">
        <v>22</v>
      </c>
      <c r="C26" s="29" t="s">
        <v>376</v>
      </c>
      <c r="D26" s="29" t="str">
        <f t="shared" si="4"/>
        <v>22 General</v>
      </c>
      <c r="E26" s="29" t="s">
        <v>422</v>
      </c>
      <c r="F26" s="29" t="s">
        <v>423</v>
      </c>
      <c r="G26" s="30"/>
      <c r="H26" s="30"/>
      <c r="I26" s="31"/>
    </row>
    <row r="27" spans="2:9" s="32" customFormat="1" ht="50.25" customHeight="1" x14ac:dyDescent="0.3">
      <c r="B27" s="27">
        <v>23</v>
      </c>
      <c r="C27" s="29" t="s">
        <v>376</v>
      </c>
      <c r="D27" s="29" t="str">
        <f t="shared" si="4"/>
        <v>23 General</v>
      </c>
      <c r="E27" s="33" t="s">
        <v>424</v>
      </c>
      <c r="F27" s="33" t="s">
        <v>425</v>
      </c>
      <c r="G27" s="30"/>
      <c r="H27" s="30" t="s">
        <v>403</v>
      </c>
      <c r="I27" s="31"/>
    </row>
    <row r="28" spans="2:9" s="32" customFormat="1" ht="50.25" customHeight="1" x14ac:dyDescent="0.3">
      <c r="B28" s="27">
        <v>24</v>
      </c>
      <c r="C28" s="29" t="s">
        <v>376</v>
      </c>
      <c r="D28" s="29" t="str">
        <f t="shared" si="0"/>
        <v>24 General</v>
      </c>
      <c r="E28" s="33" t="s">
        <v>426</v>
      </c>
      <c r="F28" s="33" t="s">
        <v>427</v>
      </c>
      <c r="G28" s="30"/>
      <c r="H28" s="30" t="s">
        <v>403</v>
      </c>
      <c r="I28" s="31"/>
    </row>
    <row r="29" spans="2:9" ht="50.25" customHeight="1" x14ac:dyDescent="0.3">
      <c r="B29" s="27">
        <v>25</v>
      </c>
      <c r="C29" s="29" t="s">
        <v>376</v>
      </c>
      <c r="D29" s="29" t="str">
        <f t="shared" si="0"/>
        <v>25 General</v>
      </c>
      <c r="E29" s="38" t="s">
        <v>428</v>
      </c>
      <c r="F29" s="38" t="s">
        <v>429</v>
      </c>
      <c r="G29" s="39"/>
      <c r="H29" s="30" t="s">
        <v>403</v>
      </c>
      <c r="I29" s="40"/>
    </row>
    <row r="30" spans="2:9" s="32" customFormat="1" ht="50.25" customHeight="1" x14ac:dyDescent="0.3">
      <c r="B30" s="27">
        <v>26</v>
      </c>
      <c r="C30" s="29" t="s">
        <v>376</v>
      </c>
      <c r="D30" s="29" t="str">
        <f t="shared" si="0"/>
        <v>26 General</v>
      </c>
      <c r="E30" s="29" t="s">
        <v>430</v>
      </c>
      <c r="F30" s="29" t="s">
        <v>431</v>
      </c>
      <c r="G30" s="30"/>
      <c r="H30" s="30" t="s">
        <v>403</v>
      </c>
      <c r="I30" s="31"/>
    </row>
    <row r="31" spans="2:9" s="32" customFormat="1" ht="50.25" customHeight="1" x14ac:dyDescent="0.3">
      <c r="B31" s="27">
        <v>27</v>
      </c>
      <c r="C31" s="29" t="s">
        <v>376</v>
      </c>
      <c r="D31" s="29" t="str">
        <f t="shared" si="0"/>
        <v>27 General</v>
      </c>
      <c r="E31" s="41" t="s">
        <v>432</v>
      </c>
      <c r="F31" s="41" t="s">
        <v>433</v>
      </c>
      <c r="G31" s="30"/>
      <c r="H31" s="30" t="s">
        <v>403</v>
      </c>
      <c r="I31" s="31"/>
    </row>
    <row r="32" spans="2:9" s="32" customFormat="1" ht="50.25" customHeight="1" x14ac:dyDescent="0.3">
      <c r="B32" s="27">
        <v>28</v>
      </c>
      <c r="C32" s="29" t="s">
        <v>376</v>
      </c>
      <c r="D32" s="29" t="str">
        <f t="shared" si="0"/>
        <v>28 General</v>
      </c>
      <c r="E32" s="41" t="s">
        <v>434</v>
      </c>
      <c r="F32" s="41" t="s">
        <v>435</v>
      </c>
      <c r="G32" s="30"/>
      <c r="H32" s="30" t="s">
        <v>403</v>
      </c>
      <c r="I32" s="31"/>
    </row>
    <row r="33" spans="2:9" s="32" customFormat="1" ht="50.25" customHeight="1" x14ac:dyDescent="0.3">
      <c r="B33" s="27">
        <v>29</v>
      </c>
      <c r="C33" s="29" t="s">
        <v>376</v>
      </c>
      <c r="D33" s="36" t="str">
        <f t="shared" si="0"/>
        <v>29 General</v>
      </c>
      <c r="E33" s="648" t="s">
        <v>436</v>
      </c>
      <c r="F33" s="648" t="s">
        <v>437</v>
      </c>
      <c r="G33" s="30"/>
      <c r="H33" s="30" t="s">
        <v>438</v>
      </c>
      <c r="I33" s="31"/>
    </row>
    <row r="34" spans="2:9" s="32" customFormat="1" ht="50.25" customHeight="1" x14ac:dyDescent="0.3">
      <c r="B34" s="27">
        <v>30</v>
      </c>
      <c r="C34" s="29" t="s">
        <v>376</v>
      </c>
      <c r="D34" s="29" t="str">
        <f>CONCATENATE(B34, C34)</f>
        <v>30 General</v>
      </c>
      <c r="E34" s="29" t="s">
        <v>439</v>
      </c>
      <c r="F34" s="29" t="s">
        <v>440</v>
      </c>
      <c r="G34" s="30"/>
      <c r="H34" s="30"/>
      <c r="I34" s="31"/>
    </row>
    <row r="35" spans="2:9" s="32" customFormat="1" ht="50.25" customHeight="1" x14ac:dyDescent="0.3">
      <c r="B35" s="27">
        <v>31</v>
      </c>
      <c r="C35" s="29" t="s">
        <v>376</v>
      </c>
      <c r="D35" s="29" t="str">
        <f t="shared" si="0"/>
        <v>31 General</v>
      </c>
      <c r="E35" s="33" t="s">
        <v>441</v>
      </c>
      <c r="F35" s="33" t="s">
        <v>442</v>
      </c>
      <c r="G35" s="30"/>
      <c r="H35" s="30"/>
      <c r="I35" s="31"/>
    </row>
    <row r="36" spans="2:9" s="32" customFormat="1" ht="50.25" customHeight="1" x14ac:dyDescent="0.3">
      <c r="B36" s="27">
        <v>32</v>
      </c>
      <c r="C36" s="29" t="s">
        <v>376</v>
      </c>
      <c r="D36" s="29" t="str">
        <f t="shared" si="0"/>
        <v>32 General</v>
      </c>
      <c r="E36" s="33" t="s">
        <v>443</v>
      </c>
      <c r="F36" s="33" t="s">
        <v>444</v>
      </c>
      <c r="G36" s="30"/>
      <c r="H36" s="30"/>
      <c r="I36" s="31"/>
    </row>
    <row r="37" spans="2:9" s="32" customFormat="1" ht="50.25" customHeight="1" x14ac:dyDescent="0.3">
      <c r="B37" s="27">
        <v>33</v>
      </c>
      <c r="C37" s="29" t="s">
        <v>376</v>
      </c>
      <c r="D37" s="29" t="str">
        <f t="shared" si="0"/>
        <v>33 General</v>
      </c>
      <c r="E37" s="29" t="s">
        <v>445</v>
      </c>
      <c r="F37" s="29" t="s">
        <v>446</v>
      </c>
      <c r="G37" s="30"/>
      <c r="H37" s="30"/>
      <c r="I37" s="30"/>
    </row>
    <row r="38" spans="2:9" s="32" customFormat="1" ht="50.25" customHeight="1" x14ac:dyDescent="0.3">
      <c r="B38" s="27">
        <v>34</v>
      </c>
      <c r="C38" s="29" t="s">
        <v>376</v>
      </c>
      <c r="D38" s="29" t="str">
        <f>CONCATENATE(B38, C38)</f>
        <v>34 General</v>
      </c>
      <c r="E38" s="29" t="s">
        <v>447</v>
      </c>
      <c r="F38" s="29" t="s">
        <v>448</v>
      </c>
      <c r="G38" s="39"/>
      <c r="H38" s="39"/>
      <c r="I38" s="31"/>
    </row>
    <row r="39" spans="2:9" s="32" customFormat="1" ht="50.25" customHeight="1" x14ac:dyDescent="0.3">
      <c r="B39" s="27">
        <v>35</v>
      </c>
      <c r="C39" s="29" t="s">
        <v>376</v>
      </c>
      <c r="D39" s="29" t="str">
        <f>CONCATENATE(B39, C39)</f>
        <v>35 General</v>
      </c>
      <c r="E39" s="29" t="s">
        <v>449</v>
      </c>
      <c r="F39" s="29" t="s">
        <v>450</v>
      </c>
      <c r="G39" s="39"/>
      <c r="H39" s="39"/>
      <c r="I39" s="31"/>
    </row>
    <row r="40" spans="2:9" s="32" customFormat="1" ht="50.25" customHeight="1" x14ac:dyDescent="0.3">
      <c r="B40" s="27">
        <v>36</v>
      </c>
      <c r="C40" s="29" t="s">
        <v>376</v>
      </c>
      <c r="D40" s="29" t="str">
        <f t="shared" si="0"/>
        <v>36 General</v>
      </c>
      <c r="E40" s="39" t="s">
        <v>451</v>
      </c>
      <c r="F40" s="39" t="s">
        <v>452</v>
      </c>
      <c r="G40" s="42"/>
      <c r="H40" s="42"/>
      <c r="I40" s="31"/>
    </row>
    <row r="41" spans="2:9" s="32" customFormat="1" ht="50.25" customHeight="1" x14ac:dyDescent="0.3">
      <c r="B41" s="27">
        <v>37</v>
      </c>
      <c r="C41" s="29" t="s">
        <v>376</v>
      </c>
      <c r="D41" s="29" t="str">
        <f t="shared" ref="D41:D60" si="5">CONCATENATE(B41, C41)</f>
        <v>37 General</v>
      </c>
      <c r="E41" s="29" t="s">
        <v>453</v>
      </c>
      <c r="F41" s="29" t="s">
        <v>454</v>
      </c>
      <c r="G41" s="39"/>
      <c r="H41" s="39"/>
      <c r="I41" s="31"/>
    </row>
    <row r="42" spans="2:9" s="32" customFormat="1" ht="50.25" customHeight="1" x14ac:dyDescent="0.3">
      <c r="B42" s="27">
        <v>38</v>
      </c>
      <c r="C42" s="29" t="s">
        <v>376</v>
      </c>
      <c r="D42" s="29" t="str">
        <f t="shared" si="5"/>
        <v>38 General</v>
      </c>
      <c r="E42" s="43" t="s">
        <v>455</v>
      </c>
      <c r="F42" s="43" t="s">
        <v>456</v>
      </c>
      <c r="G42" s="30"/>
      <c r="H42" s="30"/>
      <c r="I42" s="31"/>
    </row>
    <row r="43" spans="2:9" s="32" customFormat="1" ht="50.25" customHeight="1" x14ac:dyDescent="0.3">
      <c r="B43" s="27">
        <v>39</v>
      </c>
      <c r="C43" s="29" t="s">
        <v>376</v>
      </c>
      <c r="D43" s="29" t="str">
        <f t="shared" si="5"/>
        <v>39 General</v>
      </c>
      <c r="E43" s="29" t="s">
        <v>457</v>
      </c>
      <c r="F43" s="29" t="s">
        <v>458</v>
      </c>
      <c r="G43" s="30"/>
      <c r="H43" s="30"/>
      <c r="I43" s="31"/>
    </row>
    <row r="44" spans="2:9" s="32" customFormat="1" ht="50.25" customHeight="1" x14ac:dyDescent="0.3">
      <c r="B44" s="27">
        <v>40</v>
      </c>
      <c r="C44" s="29" t="s">
        <v>376</v>
      </c>
      <c r="D44" s="29" t="str">
        <f t="shared" si="5"/>
        <v>40 General</v>
      </c>
      <c r="E44" s="29" t="s">
        <v>459</v>
      </c>
      <c r="F44" s="29" t="s">
        <v>460</v>
      </c>
      <c r="G44" s="30"/>
      <c r="H44" s="30"/>
      <c r="I44" s="31"/>
    </row>
    <row r="45" spans="2:9" s="32" customFormat="1" ht="50.25" customHeight="1" x14ac:dyDescent="0.3">
      <c r="B45" s="27">
        <v>41</v>
      </c>
      <c r="C45" s="29" t="s">
        <v>376</v>
      </c>
      <c r="D45" s="29" t="str">
        <f t="shared" si="5"/>
        <v>41 General</v>
      </c>
      <c r="E45" s="29" t="s">
        <v>461</v>
      </c>
      <c r="F45" s="29" t="s">
        <v>462</v>
      </c>
      <c r="G45" s="30"/>
      <c r="H45" s="30"/>
      <c r="I45" s="31"/>
    </row>
    <row r="46" spans="2:9" s="32" customFormat="1" ht="50.25" customHeight="1" x14ac:dyDescent="0.3">
      <c r="B46" s="27">
        <v>42</v>
      </c>
      <c r="C46" s="29" t="s">
        <v>376</v>
      </c>
      <c r="D46" s="29" t="str">
        <f t="shared" si="5"/>
        <v>42 General</v>
      </c>
      <c r="E46" s="29" t="s">
        <v>463</v>
      </c>
      <c r="F46" s="29" t="s">
        <v>464</v>
      </c>
      <c r="G46" s="30"/>
      <c r="H46" s="30"/>
      <c r="I46" s="31"/>
    </row>
    <row r="47" spans="2:9" s="32" customFormat="1" ht="57.6" x14ac:dyDescent="0.3">
      <c r="B47" s="27">
        <v>43</v>
      </c>
      <c r="C47" s="29" t="s">
        <v>376</v>
      </c>
      <c r="D47" s="29" t="str">
        <f t="shared" si="5"/>
        <v>43 General</v>
      </c>
      <c r="E47" s="29" t="s">
        <v>465</v>
      </c>
      <c r="F47" s="29" t="s">
        <v>466</v>
      </c>
      <c r="G47" s="39"/>
      <c r="H47" s="39"/>
      <c r="I47" s="31"/>
    </row>
    <row r="48" spans="2:9" s="32" customFormat="1" ht="50.25" customHeight="1" x14ac:dyDescent="0.3">
      <c r="B48" s="27">
        <v>44</v>
      </c>
      <c r="C48" s="29" t="s">
        <v>376</v>
      </c>
      <c r="D48" s="29" t="str">
        <f t="shared" si="5"/>
        <v>44 General</v>
      </c>
      <c r="E48" s="29"/>
      <c r="F48" s="29" t="s">
        <v>467</v>
      </c>
      <c r="G48" s="39"/>
      <c r="H48" s="39"/>
      <c r="I48" s="31"/>
    </row>
    <row r="49" spans="2:9" s="32" customFormat="1" ht="50.25" customHeight="1" x14ac:dyDescent="0.3">
      <c r="B49" s="27">
        <v>45</v>
      </c>
      <c r="C49" s="29" t="s">
        <v>376</v>
      </c>
      <c r="D49" s="29" t="str">
        <f t="shared" si="5"/>
        <v>45 General</v>
      </c>
      <c r="E49" s="29"/>
      <c r="F49" s="29" t="s">
        <v>468</v>
      </c>
      <c r="G49" s="39"/>
      <c r="H49" s="39"/>
      <c r="I49" s="31"/>
    </row>
    <row r="50" spans="2:9" s="32" customFormat="1" ht="50.25" customHeight="1" x14ac:dyDescent="0.3">
      <c r="B50" s="27">
        <v>46</v>
      </c>
      <c r="C50" s="29" t="s">
        <v>376</v>
      </c>
      <c r="D50" s="29" t="str">
        <f t="shared" si="5"/>
        <v>46 General</v>
      </c>
      <c r="E50" s="29"/>
      <c r="F50" s="29" t="s">
        <v>469</v>
      </c>
      <c r="G50" s="39"/>
      <c r="H50" s="39"/>
      <c r="I50" s="31"/>
    </row>
    <row r="51" spans="2:9" s="32" customFormat="1" ht="50.25" customHeight="1" x14ac:dyDescent="0.3">
      <c r="B51" s="27">
        <v>47</v>
      </c>
      <c r="C51" s="29" t="s">
        <v>376</v>
      </c>
      <c r="D51" s="29" t="str">
        <f t="shared" si="5"/>
        <v>47 General</v>
      </c>
      <c r="E51" s="29"/>
      <c r="F51" s="29" t="s">
        <v>470</v>
      </c>
      <c r="G51" s="39"/>
      <c r="H51" s="39"/>
      <c r="I51" s="31"/>
    </row>
    <row r="52" spans="2:9" s="32" customFormat="1" ht="50.25" customHeight="1" x14ac:dyDescent="0.3">
      <c r="B52" s="27">
        <v>48</v>
      </c>
      <c r="C52" s="29" t="s">
        <v>376</v>
      </c>
      <c r="D52" s="29" t="str">
        <f t="shared" si="5"/>
        <v>48 General</v>
      </c>
      <c r="E52" s="29"/>
      <c r="F52" s="29" t="s">
        <v>471</v>
      </c>
      <c r="G52" s="39"/>
      <c r="H52" s="39"/>
      <c r="I52" s="31"/>
    </row>
    <row r="53" spans="2:9" s="32" customFormat="1" ht="50.25" customHeight="1" x14ac:dyDescent="0.3">
      <c r="B53" s="27">
        <v>49</v>
      </c>
      <c r="C53" s="29" t="s">
        <v>376</v>
      </c>
      <c r="D53" s="29" t="str">
        <f t="shared" si="5"/>
        <v>49 General</v>
      </c>
      <c r="E53" s="29"/>
      <c r="F53" s="29" t="s">
        <v>472</v>
      </c>
      <c r="G53" s="39"/>
      <c r="H53" s="39"/>
      <c r="I53" s="31"/>
    </row>
    <row r="54" spans="2:9" s="32" customFormat="1" ht="50.25" customHeight="1" x14ac:dyDescent="0.3">
      <c r="B54" s="27">
        <v>50</v>
      </c>
      <c r="C54" s="29" t="s">
        <v>376</v>
      </c>
      <c r="D54" s="29" t="str">
        <f t="shared" si="5"/>
        <v>50 General</v>
      </c>
      <c r="E54" s="29"/>
      <c r="F54" s="29" t="s">
        <v>473</v>
      </c>
      <c r="G54" s="39"/>
      <c r="H54" s="39"/>
      <c r="I54" s="31"/>
    </row>
    <row r="55" spans="2:9" s="32" customFormat="1" ht="50.25" customHeight="1" x14ac:dyDescent="0.3">
      <c r="B55" s="27">
        <v>51</v>
      </c>
      <c r="C55" s="29" t="s">
        <v>376</v>
      </c>
      <c r="D55" s="29" t="str">
        <f t="shared" si="5"/>
        <v>51 General</v>
      </c>
      <c r="E55" s="29"/>
      <c r="F55" s="29" t="s">
        <v>474</v>
      </c>
      <c r="G55" s="39"/>
      <c r="H55" s="39"/>
      <c r="I55" s="31"/>
    </row>
    <row r="56" spans="2:9" s="32" customFormat="1" ht="50.25" customHeight="1" x14ac:dyDescent="0.3">
      <c r="B56" s="27">
        <v>52</v>
      </c>
      <c r="C56" s="29" t="s">
        <v>376</v>
      </c>
      <c r="D56" s="29" t="str">
        <f t="shared" si="5"/>
        <v>52 General</v>
      </c>
      <c r="E56" s="33" t="s">
        <v>475</v>
      </c>
      <c r="F56" s="33" t="s">
        <v>476</v>
      </c>
      <c r="G56" s="30"/>
      <c r="H56" s="30" t="s">
        <v>477</v>
      </c>
      <c r="I56" s="31"/>
    </row>
    <row r="57" spans="2:9" s="32" customFormat="1" ht="50.25" customHeight="1" x14ac:dyDescent="0.3">
      <c r="B57" s="27">
        <v>53</v>
      </c>
      <c r="C57" s="29" t="s">
        <v>376</v>
      </c>
      <c r="D57" s="29" t="str">
        <f t="shared" si="5"/>
        <v>53 General</v>
      </c>
      <c r="E57" s="33" t="s">
        <v>478</v>
      </c>
      <c r="F57" s="33" t="s">
        <v>479</v>
      </c>
      <c r="G57" s="30"/>
      <c r="H57" s="30" t="s">
        <v>480</v>
      </c>
      <c r="I57" s="31"/>
    </row>
    <row r="58" spans="2:9" s="32" customFormat="1" ht="50.25" customHeight="1" x14ac:dyDescent="0.3">
      <c r="B58" s="27">
        <v>54</v>
      </c>
      <c r="C58" s="29" t="s">
        <v>376</v>
      </c>
      <c r="D58" s="29" t="str">
        <f t="shared" si="5"/>
        <v>54 General</v>
      </c>
      <c r="E58" s="33"/>
      <c r="F58" s="33" t="s">
        <v>481</v>
      </c>
      <c r="G58" s="30"/>
      <c r="H58" s="30" t="s">
        <v>480</v>
      </c>
      <c r="I58" s="31"/>
    </row>
    <row r="59" spans="2:9" s="32" customFormat="1" ht="50.25" customHeight="1" x14ac:dyDescent="0.3">
      <c r="B59" s="27">
        <v>55</v>
      </c>
      <c r="C59" s="29" t="s">
        <v>376</v>
      </c>
      <c r="D59" s="29" t="str">
        <f t="shared" si="5"/>
        <v>55 General</v>
      </c>
      <c r="E59" s="33" t="s">
        <v>482</v>
      </c>
      <c r="F59" s="33" t="s">
        <v>483</v>
      </c>
      <c r="G59" s="30"/>
      <c r="H59" s="30"/>
      <c r="I59" s="31"/>
    </row>
    <row r="60" spans="2:9" s="32" customFormat="1" ht="75.599999999999994" customHeight="1" x14ac:dyDescent="0.3">
      <c r="B60" s="27">
        <v>56</v>
      </c>
      <c r="C60" s="29" t="s">
        <v>376</v>
      </c>
      <c r="D60" s="29" t="str">
        <f t="shared" si="5"/>
        <v>56 General</v>
      </c>
      <c r="E60" s="29" t="s">
        <v>484</v>
      </c>
      <c r="F60" s="29" t="s">
        <v>485</v>
      </c>
      <c r="G60" s="39"/>
      <c r="H60" s="39"/>
      <c r="I60" s="31"/>
    </row>
    <row r="61" spans="2:9" s="32" customFormat="1" ht="50.25" customHeight="1" x14ac:dyDescent="0.3">
      <c r="B61" s="27">
        <v>57</v>
      </c>
      <c r="C61" s="29" t="s">
        <v>376</v>
      </c>
      <c r="D61" s="29" t="str">
        <f>CONCATENATE(B61, C61)</f>
        <v>57 General</v>
      </c>
      <c r="E61" s="29" t="s">
        <v>486</v>
      </c>
      <c r="F61" s="29" t="s">
        <v>487</v>
      </c>
      <c r="G61" s="39"/>
      <c r="H61" s="39"/>
      <c r="I61" s="31"/>
    </row>
    <row r="62" spans="2:9" s="32" customFormat="1" ht="50.25" customHeight="1" x14ac:dyDescent="0.3">
      <c r="B62" s="27">
        <v>58</v>
      </c>
      <c r="C62" s="29" t="s">
        <v>376</v>
      </c>
      <c r="D62" s="29" t="str">
        <f t="shared" ref="D62:D87" si="6">CONCATENATE(B62, C62)</f>
        <v>58 General</v>
      </c>
      <c r="E62" s="43" t="s">
        <v>488</v>
      </c>
      <c r="F62" s="43" t="s">
        <v>489</v>
      </c>
      <c r="G62" s="39"/>
      <c r="H62" s="39"/>
      <c r="I62" s="31"/>
    </row>
    <row r="63" spans="2:9" s="32" customFormat="1" ht="50.25" customHeight="1" x14ac:dyDescent="0.3">
      <c r="B63" s="27">
        <v>59</v>
      </c>
      <c r="C63" s="29" t="s">
        <v>376</v>
      </c>
      <c r="D63" s="29" t="str">
        <f>CONCATENATE(B63, C63)</f>
        <v>59 General</v>
      </c>
      <c r="E63" s="33" t="s">
        <v>490</v>
      </c>
      <c r="F63" s="33" t="s">
        <v>491</v>
      </c>
      <c r="G63" s="30"/>
      <c r="H63" s="30"/>
      <c r="I63" s="31"/>
    </row>
    <row r="64" spans="2:9" ht="50.25" customHeight="1" x14ac:dyDescent="0.3">
      <c r="B64" s="27">
        <v>60</v>
      </c>
      <c r="C64" s="29" t="s">
        <v>376</v>
      </c>
      <c r="D64" s="29" t="str">
        <f>CONCATENATE(B64, C64)</f>
        <v>60 General</v>
      </c>
      <c r="E64" s="29" t="s">
        <v>492</v>
      </c>
      <c r="F64" s="29" t="s">
        <v>493</v>
      </c>
      <c r="G64" s="4"/>
      <c r="H64" s="4"/>
      <c r="I64" s="2"/>
    </row>
    <row r="65" spans="2:9" s="32" customFormat="1" ht="50.25" customHeight="1" x14ac:dyDescent="0.3">
      <c r="B65" s="27">
        <v>61</v>
      </c>
      <c r="C65" s="29" t="s">
        <v>376</v>
      </c>
      <c r="D65" s="29" t="str">
        <f>CONCATENATE(B65, C65)</f>
        <v>61 General</v>
      </c>
      <c r="E65" s="33" t="s">
        <v>494</v>
      </c>
      <c r="F65" s="33" t="s">
        <v>495</v>
      </c>
      <c r="G65" s="30"/>
      <c r="H65" s="30"/>
      <c r="I65" s="31"/>
    </row>
    <row r="66" spans="2:9" ht="50.25" customHeight="1" x14ac:dyDescent="0.3">
      <c r="B66" s="27">
        <v>62</v>
      </c>
      <c r="C66" s="28" t="s">
        <v>496</v>
      </c>
      <c r="D66" s="564" t="str">
        <f t="shared" si="6"/>
        <v>62 Staffing</v>
      </c>
      <c r="E66" s="565"/>
      <c r="F66" s="565" t="s">
        <v>497</v>
      </c>
      <c r="G66" s="564"/>
      <c r="H66" s="564"/>
      <c r="I66" s="564"/>
    </row>
    <row r="67" spans="2:9" s="32" customFormat="1" ht="50.25" customHeight="1" x14ac:dyDescent="0.3">
      <c r="B67" s="27">
        <v>63</v>
      </c>
      <c r="C67" s="29" t="s">
        <v>496</v>
      </c>
      <c r="D67" s="29" t="str">
        <f t="shared" si="6"/>
        <v>63 Staffing</v>
      </c>
      <c r="E67" s="29" t="s">
        <v>498</v>
      </c>
      <c r="F67" s="29" t="s">
        <v>499</v>
      </c>
      <c r="G67" s="30"/>
      <c r="H67" s="30"/>
      <c r="I67" s="31"/>
    </row>
    <row r="68" spans="2:9" s="32" customFormat="1" ht="50.25" customHeight="1" x14ac:dyDescent="0.3">
      <c r="B68" s="27">
        <v>64</v>
      </c>
      <c r="C68" s="29" t="s">
        <v>496</v>
      </c>
      <c r="D68" s="29" t="str">
        <f t="shared" si="6"/>
        <v>64 Staffing</v>
      </c>
      <c r="E68" s="29"/>
      <c r="F68" s="29" t="s">
        <v>500</v>
      </c>
      <c r="G68" s="30"/>
      <c r="H68" s="30"/>
      <c r="I68" s="31"/>
    </row>
    <row r="69" spans="2:9" s="32" customFormat="1" ht="50.25" customHeight="1" x14ac:dyDescent="0.3">
      <c r="B69" s="27">
        <v>65</v>
      </c>
      <c r="C69" s="29" t="s">
        <v>496</v>
      </c>
      <c r="D69" s="29" t="str">
        <f t="shared" si="6"/>
        <v>65 Staffing</v>
      </c>
      <c r="E69" s="29"/>
      <c r="F69" s="29" t="s">
        <v>501</v>
      </c>
      <c r="G69" s="30"/>
      <c r="H69" s="30"/>
      <c r="I69" s="31"/>
    </row>
    <row r="70" spans="2:9" s="32" customFormat="1" ht="50.25" customHeight="1" x14ac:dyDescent="0.3">
      <c r="B70" s="27">
        <v>66</v>
      </c>
      <c r="C70" s="29" t="s">
        <v>496</v>
      </c>
      <c r="D70" s="29" t="str">
        <f t="shared" si="6"/>
        <v>66 Staffing</v>
      </c>
      <c r="E70" s="29"/>
      <c r="F70" s="29" t="s">
        <v>502</v>
      </c>
      <c r="G70" s="30"/>
      <c r="H70" s="30"/>
      <c r="I70" s="31"/>
    </row>
    <row r="71" spans="2:9" ht="50.25" customHeight="1" x14ac:dyDescent="0.3">
      <c r="B71" s="27">
        <v>67</v>
      </c>
      <c r="C71" s="29" t="s">
        <v>496</v>
      </c>
      <c r="D71" s="29" t="str">
        <f t="shared" si="6"/>
        <v>67 Staffing</v>
      </c>
      <c r="E71" s="33"/>
      <c r="F71" s="33" t="s">
        <v>503</v>
      </c>
      <c r="G71" s="39"/>
      <c r="H71" s="39"/>
      <c r="I71" s="40"/>
    </row>
    <row r="72" spans="2:9" ht="50.25" customHeight="1" x14ac:dyDescent="0.3">
      <c r="B72" s="27">
        <v>68</v>
      </c>
      <c r="C72" s="29" t="s">
        <v>496</v>
      </c>
      <c r="D72" s="29" t="str">
        <f t="shared" si="6"/>
        <v>68 Staffing</v>
      </c>
      <c r="E72" s="43"/>
      <c r="F72" s="43" t="s">
        <v>504</v>
      </c>
      <c r="G72" s="39"/>
      <c r="H72" s="39"/>
      <c r="I72" s="40"/>
    </row>
    <row r="73" spans="2:9" ht="50.25" customHeight="1" x14ac:dyDescent="0.3">
      <c r="B73" s="27">
        <v>69</v>
      </c>
      <c r="C73" s="29" t="s">
        <v>496</v>
      </c>
      <c r="D73" s="29" t="str">
        <f t="shared" si="6"/>
        <v>69 Staffing</v>
      </c>
      <c r="E73" s="29"/>
      <c r="F73" s="29" t="s">
        <v>505</v>
      </c>
      <c r="G73" s="39"/>
      <c r="H73" s="39"/>
      <c r="I73" s="40"/>
    </row>
    <row r="74" spans="2:9" s="32" customFormat="1" ht="50.25" customHeight="1" x14ac:dyDescent="0.3">
      <c r="B74" s="27">
        <v>70</v>
      </c>
      <c r="C74" s="29" t="s">
        <v>496</v>
      </c>
      <c r="D74" s="29" t="str">
        <f t="shared" si="6"/>
        <v>70 Staffing</v>
      </c>
      <c r="E74" s="29"/>
      <c r="F74" s="29" t="s">
        <v>506</v>
      </c>
      <c r="G74" s="30"/>
      <c r="H74" s="44"/>
      <c r="I74" s="31"/>
    </row>
    <row r="75" spans="2:9" ht="50.25" customHeight="1" x14ac:dyDescent="0.3">
      <c r="B75" s="27">
        <v>71</v>
      </c>
      <c r="C75" s="29" t="s">
        <v>496</v>
      </c>
      <c r="D75" s="29" t="str">
        <f t="shared" si="6"/>
        <v>71 Staffing</v>
      </c>
      <c r="E75" s="29"/>
      <c r="F75" s="29" t="s">
        <v>507</v>
      </c>
      <c r="G75" s="30"/>
      <c r="H75" s="30"/>
      <c r="I75" s="31"/>
    </row>
    <row r="76" spans="2:9" s="32" customFormat="1" ht="50.25" customHeight="1" x14ac:dyDescent="0.3">
      <c r="B76" s="27">
        <v>72</v>
      </c>
      <c r="C76" s="29" t="s">
        <v>496</v>
      </c>
      <c r="D76" s="29" t="str">
        <f t="shared" si="6"/>
        <v>72 Staffing</v>
      </c>
      <c r="E76" s="29" t="s">
        <v>508</v>
      </c>
      <c r="F76" s="29" t="s">
        <v>509</v>
      </c>
      <c r="G76" s="30"/>
      <c r="H76" s="30"/>
      <c r="I76" s="31"/>
    </row>
    <row r="77" spans="2:9" s="32" customFormat="1" ht="50.25" customHeight="1" x14ac:dyDescent="0.3">
      <c r="B77" s="27">
        <v>73</v>
      </c>
      <c r="C77" s="29" t="s">
        <v>496</v>
      </c>
      <c r="D77" s="29" t="str">
        <f t="shared" si="6"/>
        <v>73 Staffing</v>
      </c>
      <c r="E77" s="29"/>
      <c r="F77" s="29" t="s">
        <v>510</v>
      </c>
      <c r="G77" s="30"/>
      <c r="H77" s="30"/>
      <c r="I77" s="31"/>
    </row>
    <row r="78" spans="2:9" s="32" customFormat="1" ht="50.25" customHeight="1" x14ac:dyDescent="0.3">
      <c r="B78" s="27">
        <v>74</v>
      </c>
      <c r="C78" s="29" t="s">
        <v>496</v>
      </c>
      <c r="D78" s="29" t="str">
        <f t="shared" si="6"/>
        <v>74 Staffing</v>
      </c>
      <c r="E78" s="29"/>
      <c r="F78" s="29" t="s">
        <v>511</v>
      </c>
      <c r="G78" s="30"/>
      <c r="H78" s="30"/>
      <c r="I78" s="31"/>
    </row>
    <row r="79" spans="2:9" s="32" customFormat="1" ht="50.25" customHeight="1" x14ac:dyDescent="0.3">
      <c r="B79" s="27">
        <v>75</v>
      </c>
      <c r="C79" s="29" t="s">
        <v>496</v>
      </c>
      <c r="D79" s="29" t="str">
        <f t="shared" si="6"/>
        <v>75 Staffing</v>
      </c>
      <c r="E79" s="29"/>
      <c r="F79" s="29" t="s">
        <v>512</v>
      </c>
      <c r="G79" s="30"/>
      <c r="H79" s="44"/>
      <c r="I79" s="31"/>
    </row>
    <row r="80" spans="2:9" s="32" customFormat="1" ht="50.25" customHeight="1" x14ac:dyDescent="0.3">
      <c r="B80" s="27">
        <v>76</v>
      </c>
      <c r="C80" s="29" t="s">
        <v>496</v>
      </c>
      <c r="D80" s="29" t="str">
        <f t="shared" si="6"/>
        <v>76 Staffing</v>
      </c>
      <c r="E80" s="29"/>
      <c r="F80" s="29" t="s">
        <v>513</v>
      </c>
      <c r="G80" s="30"/>
      <c r="H80" s="44"/>
      <c r="I80" s="31"/>
    </row>
    <row r="81" spans="2:9" ht="50.25" customHeight="1" x14ac:dyDescent="0.3">
      <c r="B81" s="27">
        <v>77</v>
      </c>
      <c r="C81" s="29" t="s">
        <v>496</v>
      </c>
      <c r="D81" s="29" t="str">
        <f t="shared" si="6"/>
        <v>77 Staffing</v>
      </c>
      <c r="E81" s="29"/>
      <c r="F81" s="29" t="s">
        <v>514</v>
      </c>
      <c r="G81" s="39"/>
      <c r="H81" s="39"/>
      <c r="I81" s="40"/>
    </row>
    <row r="82" spans="2:9" s="32" customFormat="1" ht="50.25" customHeight="1" x14ac:dyDescent="0.3">
      <c r="B82" s="27">
        <v>78</v>
      </c>
      <c r="C82" s="29" t="s">
        <v>496</v>
      </c>
      <c r="D82" s="29" t="str">
        <f t="shared" si="6"/>
        <v>78 Staffing</v>
      </c>
      <c r="E82" s="30" t="s">
        <v>515</v>
      </c>
      <c r="F82" s="30" t="s">
        <v>516</v>
      </c>
      <c r="G82" s="30"/>
      <c r="H82" s="30"/>
      <c r="I82" s="31"/>
    </row>
    <row r="83" spans="2:9" s="3" customFormat="1" ht="50.25" customHeight="1" x14ac:dyDescent="0.3">
      <c r="B83" s="27">
        <v>79</v>
      </c>
      <c r="C83" s="29" t="s">
        <v>496</v>
      </c>
      <c r="D83" s="29" t="str">
        <f t="shared" si="6"/>
        <v>79 Staffing</v>
      </c>
      <c r="E83" s="30" t="s">
        <v>517</v>
      </c>
      <c r="F83" s="30" t="s">
        <v>518</v>
      </c>
      <c r="G83" s="4"/>
      <c r="H83" s="4"/>
      <c r="I83" s="2"/>
    </row>
    <row r="84" spans="2:9" s="3" customFormat="1" ht="50.25" customHeight="1" x14ac:dyDescent="0.3">
      <c r="B84" s="27">
        <v>80</v>
      </c>
      <c r="C84" s="29" t="s">
        <v>496</v>
      </c>
      <c r="D84" s="29" t="str">
        <f t="shared" si="6"/>
        <v>80 Staffing</v>
      </c>
      <c r="E84" s="30"/>
      <c r="F84" s="30" t="s">
        <v>519</v>
      </c>
      <c r="G84" s="4"/>
      <c r="H84" s="4"/>
      <c r="I84" s="2"/>
    </row>
    <row r="85" spans="2:9" s="3" customFormat="1" ht="50.25" customHeight="1" x14ac:dyDescent="0.3">
      <c r="B85" s="27">
        <v>81</v>
      </c>
      <c r="C85" s="29" t="s">
        <v>496</v>
      </c>
      <c r="D85" s="29" t="str">
        <f t="shared" si="6"/>
        <v>81 Staffing</v>
      </c>
      <c r="E85" s="45"/>
      <c r="F85" s="45" t="s">
        <v>520</v>
      </c>
      <c r="G85" s="4"/>
      <c r="H85" s="1"/>
      <c r="I85" s="2"/>
    </row>
    <row r="86" spans="2:9" s="32" customFormat="1" ht="100.8" x14ac:dyDescent="0.3">
      <c r="B86" s="27">
        <v>82</v>
      </c>
      <c r="C86" s="29" t="s">
        <v>496</v>
      </c>
      <c r="D86" s="29" t="str">
        <f t="shared" si="6"/>
        <v>82 Staffing</v>
      </c>
      <c r="E86" s="29" t="s">
        <v>521</v>
      </c>
      <c r="F86" s="29" t="s">
        <v>522</v>
      </c>
      <c r="G86" s="30"/>
      <c r="H86" s="44"/>
      <c r="I86" s="31"/>
    </row>
    <row r="87" spans="2:9" s="32" customFormat="1" ht="50.25" customHeight="1" x14ac:dyDescent="0.3">
      <c r="B87" s="27">
        <v>83</v>
      </c>
      <c r="C87" s="29" t="s">
        <v>496</v>
      </c>
      <c r="D87" s="29" t="str">
        <f t="shared" si="6"/>
        <v>83 Staffing</v>
      </c>
      <c r="E87" s="29" t="s">
        <v>523</v>
      </c>
      <c r="F87" s="29" t="s">
        <v>524</v>
      </c>
      <c r="G87" s="30"/>
      <c r="H87" s="30"/>
      <c r="I87" s="31"/>
    </row>
    <row r="88" spans="2:9" s="32" customFormat="1" ht="50.25" customHeight="1" x14ac:dyDescent="0.3">
      <c r="B88" s="27">
        <v>84</v>
      </c>
      <c r="C88" s="29" t="s">
        <v>496</v>
      </c>
      <c r="D88" s="29" t="str">
        <f t="shared" ref="D88" si="7">CONCATENATE(B88, C88)</f>
        <v>84 Staffing</v>
      </c>
      <c r="E88" s="29" t="s">
        <v>525</v>
      </c>
      <c r="F88" s="29" t="s">
        <v>526</v>
      </c>
      <c r="G88" s="30"/>
      <c r="H88" s="30"/>
      <c r="I88" s="31"/>
    </row>
    <row r="89" spans="2:9" ht="50.25" customHeight="1" x14ac:dyDescent="0.3">
      <c r="B89" s="27">
        <v>85</v>
      </c>
      <c r="C89" s="29" t="s">
        <v>496</v>
      </c>
      <c r="D89" s="29" t="str">
        <f t="shared" ref="D89:D116" si="8">CONCATENATE(B89, C89)</f>
        <v>85 Staffing</v>
      </c>
      <c r="E89" s="29"/>
      <c r="F89" s="29" t="s">
        <v>527</v>
      </c>
      <c r="G89" s="39"/>
      <c r="H89" s="39"/>
      <c r="I89" s="40"/>
    </row>
    <row r="90" spans="2:9" ht="50.25" customHeight="1" x14ac:dyDescent="0.3">
      <c r="B90" s="27">
        <v>86</v>
      </c>
      <c r="C90" s="29" t="s">
        <v>496</v>
      </c>
      <c r="D90" s="29" t="str">
        <f t="shared" si="8"/>
        <v>86 Staffing</v>
      </c>
      <c r="E90" s="30" t="s">
        <v>528</v>
      </c>
      <c r="F90" s="30" t="s">
        <v>529</v>
      </c>
      <c r="G90" s="39"/>
      <c r="H90" s="39"/>
      <c r="I90" s="40"/>
    </row>
    <row r="91" spans="2:9" ht="50.25" customHeight="1" x14ac:dyDescent="0.3">
      <c r="B91" s="27">
        <v>87</v>
      </c>
      <c r="C91" s="29" t="s">
        <v>496</v>
      </c>
      <c r="D91" s="29" t="str">
        <f t="shared" si="8"/>
        <v>87 Staffing</v>
      </c>
      <c r="E91" s="794" t="s">
        <v>530</v>
      </c>
      <c r="F91" s="30" t="s">
        <v>531</v>
      </c>
      <c r="G91" s="31"/>
      <c r="H91" s="31"/>
      <c r="I91" s="31"/>
    </row>
    <row r="92" spans="2:9" ht="50.25" customHeight="1" x14ac:dyDescent="0.3">
      <c r="B92" s="27">
        <v>88</v>
      </c>
      <c r="C92" s="28" t="s">
        <v>532</v>
      </c>
      <c r="D92" s="564" t="str">
        <f t="shared" si="8"/>
        <v>88 Staff Training</v>
      </c>
      <c r="E92" s="565"/>
      <c r="F92" s="565" t="s">
        <v>533</v>
      </c>
      <c r="G92" s="564"/>
      <c r="H92" s="564"/>
      <c r="I92" s="564"/>
    </row>
    <row r="93" spans="2:9" ht="50.25" customHeight="1" x14ac:dyDescent="0.3">
      <c r="B93" s="27">
        <v>89</v>
      </c>
      <c r="C93" s="29" t="s">
        <v>532</v>
      </c>
      <c r="D93" s="29" t="str">
        <f t="shared" si="8"/>
        <v>89 Staff Training</v>
      </c>
      <c r="E93" s="30" t="s">
        <v>534</v>
      </c>
      <c r="F93" s="30" t="s">
        <v>535</v>
      </c>
      <c r="G93" s="31"/>
      <c r="H93" s="31"/>
      <c r="I93" s="31"/>
    </row>
    <row r="94" spans="2:9" ht="50.25" customHeight="1" x14ac:dyDescent="0.3">
      <c r="B94" s="27">
        <v>90</v>
      </c>
      <c r="C94" s="29" t="s">
        <v>532</v>
      </c>
      <c r="D94" s="29" t="str">
        <f t="shared" si="8"/>
        <v>90 Staff Training</v>
      </c>
      <c r="E94" s="30" t="s">
        <v>536</v>
      </c>
      <c r="F94" s="30" t="s">
        <v>537</v>
      </c>
      <c r="G94" s="31"/>
      <c r="H94" s="31"/>
      <c r="I94" s="31"/>
    </row>
    <row r="95" spans="2:9" ht="50.25" customHeight="1" x14ac:dyDescent="0.3">
      <c r="B95" s="27">
        <v>91</v>
      </c>
      <c r="C95" s="29" t="s">
        <v>532</v>
      </c>
      <c r="D95" s="29" t="str">
        <f t="shared" si="8"/>
        <v>91 Staff Training</v>
      </c>
      <c r="E95" s="30"/>
      <c r="F95" s="30" t="s">
        <v>538</v>
      </c>
      <c r="G95" s="31"/>
      <c r="H95" s="31"/>
      <c r="I95" s="31"/>
    </row>
    <row r="96" spans="2:9" ht="50.25" customHeight="1" x14ac:dyDescent="0.3">
      <c r="B96" s="27">
        <v>92</v>
      </c>
      <c r="C96" s="29" t="s">
        <v>532</v>
      </c>
      <c r="D96" s="29" t="str">
        <f t="shared" si="8"/>
        <v>92 Staff Training</v>
      </c>
      <c r="E96" s="30" t="s">
        <v>539</v>
      </c>
      <c r="F96" s="30" t="s">
        <v>540</v>
      </c>
      <c r="G96" s="31"/>
      <c r="H96" s="31"/>
      <c r="I96" s="31"/>
    </row>
    <row r="97" spans="2:9" ht="50.25" customHeight="1" x14ac:dyDescent="0.3">
      <c r="B97" s="27">
        <v>93</v>
      </c>
      <c r="C97" s="29" t="s">
        <v>532</v>
      </c>
      <c r="D97" s="29" t="str">
        <f t="shared" si="8"/>
        <v>93 Staff Training</v>
      </c>
      <c r="E97" s="30"/>
      <c r="F97" s="30" t="s">
        <v>541</v>
      </c>
      <c r="G97" s="31"/>
      <c r="H97" s="31"/>
      <c r="I97" s="31"/>
    </row>
    <row r="98" spans="2:9" ht="50.25" customHeight="1" x14ac:dyDescent="0.3">
      <c r="B98" s="27">
        <v>94</v>
      </c>
      <c r="C98" s="29" t="s">
        <v>532</v>
      </c>
      <c r="D98" s="29" t="str">
        <f t="shared" si="8"/>
        <v>94 Staff Training</v>
      </c>
      <c r="E98" s="30"/>
      <c r="F98" s="30" t="s">
        <v>542</v>
      </c>
      <c r="G98" s="31"/>
      <c r="H98" s="31"/>
      <c r="I98" s="31"/>
    </row>
    <row r="99" spans="2:9" ht="50.25" customHeight="1" x14ac:dyDescent="0.3">
      <c r="B99" s="27">
        <v>95</v>
      </c>
      <c r="C99" s="29" t="s">
        <v>532</v>
      </c>
      <c r="D99" s="29" t="str">
        <f t="shared" si="8"/>
        <v>95 Staff Training</v>
      </c>
      <c r="E99" s="30"/>
      <c r="F99" s="30" t="s">
        <v>543</v>
      </c>
      <c r="G99" s="31"/>
      <c r="H99" s="31"/>
      <c r="I99" s="31"/>
    </row>
    <row r="100" spans="2:9" ht="50.25" customHeight="1" x14ac:dyDescent="0.3">
      <c r="B100" s="27">
        <v>96</v>
      </c>
      <c r="C100" s="29" t="s">
        <v>532</v>
      </c>
      <c r="D100" s="29" t="str">
        <f t="shared" si="8"/>
        <v>96 Staff Training</v>
      </c>
      <c r="E100" s="30"/>
      <c r="F100" s="30" t="s">
        <v>544</v>
      </c>
      <c r="G100" s="31"/>
      <c r="H100" s="31"/>
      <c r="I100" s="31"/>
    </row>
    <row r="101" spans="2:9" ht="50.25" customHeight="1" x14ac:dyDescent="0.3">
      <c r="B101" s="27">
        <v>97</v>
      </c>
      <c r="C101" s="29" t="s">
        <v>532</v>
      </c>
      <c r="D101" s="29" t="str">
        <f t="shared" si="8"/>
        <v>97 Staff Training</v>
      </c>
      <c r="E101" s="30"/>
      <c r="F101" s="30" t="s">
        <v>545</v>
      </c>
      <c r="G101" s="31"/>
      <c r="H101" s="31"/>
      <c r="I101" s="31"/>
    </row>
    <row r="102" spans="2:9" ht="50.25" customHeight="1" x14ac:dyDescent="0.3">
      <c r="B102" s="27">
        <v>98</v>
      </c>
      <c r="C102" s="29" t="s">
        <v>532</v>
      </c>
      <c r="D102" s="29" t="str">
        <f t="shared" si="8"/>
        <v>98 Staff Training</v>
      </c>
      <c r="E102" s="30"/>
      <c r="F102" s="30" t="s">
        <v>546</v>
      </c>
      <c r="G102" s="31"/>
      <c r="H102" s="31"/>
      <c r="I102" s="31"/>
    </row>
    <row r="103" spans="2:9" s="32" customFormat="1" ht="50.25" customHeight="1" x14ac:dyDescent="0.3">
      <c r="B103" s="27">
        <v>99</v>
      </c>
      <c r="C103" s="28" t="s">
        <v>547</v>
      </c>
      <c r="D103" s="564" t="str">
        <f t="shared" si="8"/>
        <v>99 Supplier Employees</v>
      </c>
      <c r="E103" s="565"/>
      <c r="F103" s="565" t="s">
        <v>548</v>
      </c>
      <c r="G103" s="564"/>
      <c r="H103" s="564"/>
      <c r="I103" s="564"/>
    </row>
    <row r="104" spans="2:9" s="32" customFormat="1" ht="50.25" customHeight="1" x14ac:dyDescent="0.3">
      <c r="B104" s="27">
        <v>100</v>
      </c>
      <c r="C104" s="33" t="s">
        <v>547</v>
      </c>
      <c r="D104" s="33" t="str">
        <f t="shared" si="8"/>
        <v>100 Supplier Employees</v>
      </c>
      <c r="E104" s="29" t="s">
        <v>549</v>
      </c>
      <c r="F104" s="29" t="s">
        <v>550</v>
      </c>
      <c r="G104" s="30"/>
      <c r="H104" s="44"/>
      <c r="I104" s="31"/>
    </row>
    <row r="105" spans="2:9" s="32" customFormat="1" ht="50.25" customHeight="1" x14ac:dyDescent="0.3">
      <c r="B105" s="27">
        <v>101</v>
      </c>
      <c r="C105" s="33" t="s">
        <v>547</v>
      </c>
      <c r="D105" s="33" t="str">
        <f t="shared" si="8"/>
        <v>101 Supplier Employees</v>
      </c>
      <c r="E105" s="29"/>
      <c r="F105" s="29" t="s">
        <v>551</v>
      </c>
      <c r="G105" s="30"/>
      <c r="H105" s="30"/>
      <c r="I105" s="30"/>
    </row>
    <row r="106" spans="2:9" s="32" customFormat="1" ht="50.25" customHeight="1" x14ac:dyDescent="0.3">
      <c r="B106" s="27">
        <v>102</v>
      </c>
      <c r="C106" s="33" t="s">
        <v>547</v>
      </c>
      <c r="D106" s="33" t="str">
        <f t="shared" si="8"/>
        <v>102 Supplier Employees</v>
      </c>
      <c r="E106" s="29"/>
      <c r="F106" s="29" t="s">
        <v>552</v>
      </c>
      <c r="G106" s="30"/>
      <c r="H106" s="30"/>
      <c r="I106" s="30"/>
    </row>
    <row r="107" spans="2:9" s="32" customFormat="1" ht="50.25" customHeight="1" x14ac:dyDescent="0.3">
      <c r="B107" s="27">
        <v>103</v>
      </c>
      <c r="C107" s="33" t="s">
        <v>547</v>
      </c>
      <c r="D107" s="33" t="str">
        <f t="shared" si="8"/>
        <v>103 Supplier Employees</v>
      </c>
      <c r="E107" s="29"/>
      <c r="F107" s="29" t="s">
        <v>553</v>
      </c>
      <c r="G107" s="30"/>
      <c r="H107" s="30"/>
      <c r="I107" s="30"/>
    </row>
    <row r="108" spans="2:9" s="32" customFormat="1" ht="50.25" customHeight="1" x14ac:dyDescent="0.3">
      <c r="B108" s="27">
        <v>104</v>
      </c>
      <c r="C108" s="33" t="s">
        <v>547</v>
      </c>
      <c r="D108" s="33" t="str">
        <f t="shared" si="8"/>
        <v>104 Supplier Employees</v>
      </c>
      <c r="E108" s="29"/>
      <c r="F108" s="29" t="s">
        <v>554</v>
      </c>
      <c r="G108" s="30"/>
      <c r="H108" s="30"/>
      <c r="I108" s="30"/>
    </row>
    <row r="109" spans="2:9" s="32" customFormat="1" ht="50.25" customHeight="1" x14ac:dyDescent="0.3">
      <c r="B109" s="27">
        <v>105</v>
      </c>
      <c r="C109" s="33" t="s">
        <v>547</v>
      </c>
      <c r="D109" s="33" t="str">
        <f t="shared" si="8"/>
        <v>105 Supplier Employees</v>
      </c>
      <c r="E109" s="33"/>
      <c r="F109" s="33" t="s">
        <v>555</v>
      </c>
      <c r="G109" s="30"/>
      <c r="H109" s="30"/>
      <c r="I109" s="30"/>
    </row>
    <row r="110" spans="2:9" s="32" customFormat="1" ht="50.25" customHeight="1" x14ac:dyDescent="0.3">
      <c r="B110" s="27">
        <v>106</v>
      </c>
      <c r="C110" s="33" t="s">
        <v>547</v>
      </c>
      <c r="D110" s="564" t="str">
        <f t="shared" si="8"/>
        <v>106 Supplier Employees</v>
      </c>
      <c r="E110" s="565"/>
      <c r="F110" s="565" t="s">
        <v>556</v>
      </c>
      <c r="G110" s="564"/>
      <c r="H110" s="564"/>
      <c r="I110" s="564"/>
    </row>
    <row r="111" spans="2:9" customFormat="1" ht="50.25" customHeight="1" x14ac:dyDescent="0.3">
      <c r="B111" s="27">
        <v>107</v>
      </c>
      <c r="C111" s="33" t="s">
        <v>547</v>
      </c>
      <c r="D111" s="29" t="str">
        <f t="shared" si="8"/>
        <v>107 Supplier Employees</v>
      </c>
      <c r="E111" s="30" t="s">
        <v>557</v>
      </c>
      <c r="F111" s="30" t="s">
        <v>558</v>
      </c>
      <c r="G111" s="30"/>
      <c r="H111" s="46"/>
      <c r="I111" s="31"/>
    </row>
    <row r="112" spans="2:9" s="32" customFormat="1" ht="50.25" customHeight="1" x14ac:dyDescent="0.3">
      <c r="B112" s="27">
        <v>108</v>
      </c>
      <c r="C112" s="33" t="s">
        <v>547</v>
      </c>
      <c r="D112" s="29" t="str">
        <f t="shared" si="8"/>
        <v>108 Supplier Employees</v>
      </c>
      <c r="E112" s="29"/>
      <c r="F112" s="29" t="s">
        <v>559</v>
      </c>
      <c r="G112" s="30"/>
      <c r="H112" s="30"/>
      <c r="I112" s="30"/>
    </row>
    <row r="113" spans="2:9" s="32" customFormat="1" ht="50.25" customHeight="1" x14ac:dyDescent="0.3">
      <c r="B113" s="27">
        <v>109</v>
      </c>
      <c r="C113" s="33" t="s">
        <v>547</v>
      </c>
      <c r="D113" s="29" t="str">
        <f t="shared" si="8"/>
        <v>109 Supplier Employees</v>
      </c>
      <c r="E113" s="29"/>
      <c r="F113" s="29" t="s">
        <v>560</v>
      </c>
      <c r="G113" s="30"/>
      <c r="H113" s="30"/>
      <c r="I113" s="30"/>
    </row>
    <row r="114" spans="2:9" customFormat="1" ht="50.25" customHeight="1" x14ac:dyDescent="0.3">
      <c r="B114" s="27">
        <v>110</v>
      </c>
      <c r="C114" s="33" t="s">
        <v>547</v>
      </c>
      <c r="D114" s="29" t="str">
        <f t="shared" si="8"/>
        <v>110 Supplier Employees</v>
      </c>
      <c r="E114" s="29"/>
      <c r="F114" s="29" t="s">
        <v>561</v>
      </c>
      <c r="G114" s="30"/>
      <c r="H114" s="30"/>
      <c r="I114" s="30"/>
    </row>
    <row r="115" spans="2:9" s="32" customFormat="1" ht="50.25" customHeight="1" x14ac:dyDescent="0.3">
      <c r="B115" s="27">
        <v>111</v>
      </c>
      <c r="C115" s="33" t="s">
        <v>547</v>
      </c>
      <c r="D115" s="29" t="str">
        <f t="shared" si="8"/>
        <v>111 Supplier Employees</v>
      </c>
      <c r="E115" s="29"/>
      <c r="F115" s="29" t="s">
        <v>562</v>
      </c>
      <c r="G115" s="30"/>
      <c r="H115" s="30"/>
      <c r="I115" s="31"/>
    </row>
    <row r="116" spans="2:9" ht="50.25" customHeight="1" x14ac:dyDescent="0.3">
      <c r="B116" s="27">
        <v>112</v>
      </c>
      <c r="C116" s="47" t="s">
        <v>563</v>
      </c>
      <c r="D116" s="568" t="str">
        <f t="shared" si="8"/>
        <v>112 Additional/
Specific to Facility</v>
      </c>
      <c r="E116" s="565"/>
      <c r="F116" s="565"/>
      <c r="G116" s="569"/>
      <c r="H116" s="569"/>
      <c r="I116" s="569"/>
    </row>
    <row r="117" spans="2:9" ht="50.25" customHeight="1" x14ac:dyDescent="0.3">
      <c r="B117" s="27">
        <v>113</v>
      </c>
      <c r="C117" s="33" t="s">
        <v>547</v>
      </c>
      <c r="D117" s="29" t="str">
        <f t="shared" ref="D117:D118" si="9">CONCATENATE(B117, C117)</f>
        <v>113 Supplier Employees</v>
      </c>
      <c r="E117" s="29" t="s">
        <v>564</v>
      </c>
      <c r="F117" s="29" t="s">
        <v>565</v>
      </c>
      <c r="G117" s="4"/>
      <c r="H117" s="4"/>
      <c r="I117" s="2"/>
    </row>
    <row r="118" spans="2:9" ht="62.25" customHeight="1" x14ac:dyDescent="0.3">
      <c r="B118" s="27">
        <v>114</v>
      </c>
      <c r="C118" s="33" t="s">
        <v>547</v>
      </c>
      <c r="D118" s="29" t="str">
        <f t="shared" si="9"/>
        <v>114 Supplier Employees</v>
      </c>
      <c r="E118" s="29" t="s">
        <v>566</v>
      </c>
      <c r="F118" s="29" t="s">
        <v>567</v>
      </c>
      <c r="G118" s="4"/>
      <c r="H118" s="4"/>
      <c r="I118" s="2"/>
    </row>
    <row r="119" spans="2:9" ht="50.25" customHeight="1" x14ac:dyDescent="0.3">
      <c r="B119" s="27"/>
      <c r="C119" s="49"/>
      <c r="D119" s="29"/>
      <c r="E119" s="45"/>
      <c r="F119" s="45"/>
      <c r="G119" s="4"/>
      <c r="H119" s="4"/>
      <c r="I119" s="2"/>
    </row>
    <row r="120" spans="2:9" ht="50.25" customHeight="1" x14ac:dyDescent="0.3">
      <c r="B120" s="27"/>
      <c r="C120" s="49"/>
      <c r="D120" s="49"/>
      <c r="E120" s="45"/>
      <c r="F120" s="45"/>
      <c r="G120" s="4"/>
      <c r="H120" s="4"/>
      <c r="I120" s="2"/>
    </row>
    <row r="121" spans="2:9" ht="50.25" customHeight="1" x14ac:dyDescent="0.3">
      <c r="B121" s="27"/>
      <c r="C121" s="49"/>
      <c r="D121" s="49"/>
      <c r="E121" s="45"/>
      <c r="F121" s="45"/>
      <c r="G121" s="4"/>
      <c r="H121" s="4"/>
      <c r="I121" s="2"/>
    </row>
  </sheetData>
  <autoFilter ref="B3:I3" xr:uid="{00000000-0009-0000-0000-000000000000}"/>
  <phoneticPr fontId="30" type="noConversion"/>
  <pageMargins left="0.25" right="0.25" top="0.25" bottom="0.25" header="0.3" footer="0.3"/>
  <pageSetup fitToHeight="0"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B1:I63"/>
  <sheetViews>
    <sheetView showGridLines="0" zoomScaleNormal="100" workbookViewId="0">
      <pane ySplit="3" topLeftCell="A57" activePane="bottomLeft" state="frozen"/>
      <selection activeCell="E8" sqref="E8"/>
      <selection pane="bottomLeft" activeCell="F61" sqref="F61"/>
    </sheetView>
  </sheetViews>
  <sheetFormatPr defaultColWidth="9" defaultRowHeight="14.4" x14ac:dyDescent="0.3"/>
  <cols>
    <col min="1" max="1" width="10.44140625" customWidth="1"/>
    <col min="2" max="3" width="21" hidden="1" customWidth="1"/>
    <col min="4" max="4" width="22" customWidth="1"/>
    <col min="5" max="5" width="45.6640625" customWidth="1"/>
    <col min="6" max="6" width="98.88671875" customWidth="1"/>
    <col min="7" max="8" width="26" customWidth="1"/>
    <col min="9" max="9" width="51" customWidth="1"/>
  </cols>
  <sheetData>
    <row r="1" spans="2:9" s="23" customFormat="1" ht="20.25" customHeight="1" thickBot="1" x14ac:dyDescent="0.4">
      <c r="B1" s="71" t="s">
        <v>366</v>
      </c>
      <c r="C1" s="72" t="s">
        <v>568</v>
      </c>
      <c r="D1" s="399" t="s">
        <v>367</v>
      </c>
      <c r="E1" s="399"/>
      <c r="F1" s="396" t="str">
        <f>'1-Cover'!B20</f>
        <v>Grady Health System</v>
      </c>
      <c r="G1" s="397" t="s">
        <v>368</v>
      </c>
      <c r="H1" s="397" t="s">
        <v>368</v>
      </c>
      <c r="I1" s="397" t="s">
        <v>368</v>
      </c>
    </row>
    <row r="2" spans="2:9" s="23" customFormat="1" ht="15" customHeight="1" x14ac:dyDescent="0.3">
      <c r="B2" s="20"/>
      <c r="C2" s="21"/>
      <c r="D2" s="21"/>
      <c r="E2" s="21"/>
      <c r="F2" s="22"/>
      <c r="G2" s="22"/>
      <c r="H2" s="22"/>
    </row>
    <row r="3" spans="2:9" s="7" customFormat="1" ht="62.4" x14ac:dyDescent="0.3">
      <c r="B3" s="24" t="s">
        <v>369</v>
      </c>
      <c r="C3" s="25" t="s">
        <v>370</v>
      </c>
      <c r="D3" s="398"/>
      <c r="E3" s="398" t="s">
        <v>371</v>
      </c>
      <c r="F3" s="398" t="s">
        <v>372</v>
      </c>
      <c r="G3" s="398" t="s">
        <v>373</v>
      </c>
      <c r="H3" s="398" t="s">
        <v>569</v>
      </c>
      <c r="I3" s="398" t="s">
        <v>375</v>
      </c>
    </row>
    <row r="4" spans="2:9" s="32" customFormat="1" ht="50.25" customHeight="1" x14ac:dyDescent="0.3">
      <c r="B4" s="73">
        <v>1</v>
      </c>
      <c r="C4" s="74" t="s">
        <v>570</v>
      </c>
      <c r="D4" s="566" t="str">
        <f t="shared" ref="D4:D14" si="0">CONCATENATE(B4, C4)</f>
        <v>1 Minimum Food Quality Standard</v>
      </c>
      <c r="E4" s="791" t="s">
        <v>571</v>
      </c>
      <c r="F4" s="564" t="s">
        <v>572</v>
      </c>
      <c r="G4" s="570"/>
      <c r="H4" s="570"/>
      <c r="I4" s="571"/>
    </row>
    <row r="5" spans="2:9" s="32" customFormat="1" ht="50.25" customHeight="1" x14ac:dyDescent="0.3">
      <c r="B5" s="73">
        <v>2</v>
      </c>
      <c r="C5" s="29" t="s">
        <v>570</v>
      </c>
      <c r="D5" s="29" t="str">
        <f t="shared" si="0"/>
        <v>2 Minimum Food Quality Standard</v>
      </c>
      <c r="E5" s="792" t="s">
        <v>573</v>
      </c>
      <c r="F5" s="30" t="s">
        <v>574</v>
      </c>
      <c r="G5" s="30"/>
      <c r="H5" s="30"/>
      <c r="I5" s="31"/>
    </row>
    <row r="6" spans="2:9" s="32" customFormat="1" ht="50.25" customHeight="1" x14ac:dyDescent="0.3">
      <c r="B6" s="73">
        <v>3</v>
      </c>
      <c r="C6" s="29" t="s">
        <v>570</v>
      </c>
      <c r="D6" s="29" t="str">
        <f t="shared" si="0"/>
        <v>3 Minimum Food Quality Standard</v>
      </c>
      <c r="E6" s="792" t="s">
        <v>575</v>
      </c>
      <c r="F6" s="30" t="s">
        <v>576</v>
      </c>
      <c r="G6" s="30"/>
      <c r="H6" s="30"/>
      <c r="I6" s="31"/>
    </row>
    <row r="7" spans="2:9" s="32" customFormat="1" ht="50.25" customHeight="1" x14ac:dyDescent="0.3">
      <c r="B7" s="73">
        <v>4</v>
      </c>
      <c r="C7" s="29" t="s">
        <v>570</v>
      </c>
      <c r="D7" s="29" t="str">
        <f t="shared" si="0"/>
        <v>4 Minimum Food Quality Standard</v>
      </c>
      <c r="E7" s="792" t="s">
        <v>577</v>
      </c>
      <c r="F7" s="30" t="s">
        <v>578</v>
      </c>
      <c r="G7" s="30"/>
      <c r="H7" s="30"/>
      <c r="I7" s="31"/>
    </row>
    <row r="8" spans="2:9" s="32" customFormat="1" ht="50.25" customHeight="1" x14ac:dyDescent="0.3">
      <c r="B8" s="73">
        <v>5</v>
      </c>
      <c r="C8" s="29" t="s">
        <v>570</v>
      </c>
      <c r="D8" s="29" t="str">
        <f t="shared" si="0"/>
        <v>5 Minimum Food Quality Standard</v>
      </c>
      <c r="E8" s="792" t="s">
        <v>579</v>
      </c>
      <c r="F8" s="30" t="s">
        <v>580</v>
      </c>
      <c r="G8" s="30"/>
      <c r="H8" s="30"/>
      <c r="I8" s="31"/>
    </row>
    <row r="9" spans="2:9" s="32" customFormat="1" ht="50.25" customHeight="1" x14ac:dyDescent="0.3">
      <c r="B9" s="73">
        <v>6</v>
      </c>
      <c r="C9" s="29" t="s">
        <v>570</v>
      </c>
      <c r="D9" s="29" t="str">
        <f t="shared" si="0"/>
        <v>6 Minimum Food Quality Standard</v>
      </c>
      <c r="E9" s="792" t="s">
        <v>581</v>
      </c>
      <c r="F9" s="30" t="s">
        <v>582</v>
      </c>
      <c r="G9" s="30"/>
      <c r="H9" s="30"/>
      <c r="I9" s="31"/>
    </row>
    <row r="10" spans="2:9" s="32" customFormat="1" ht="50.25" customHeight="1" x14ac:dyDescent="0.3">
      <c r="B10" s="73">
        <v>7</v>
      </c>
      <c r="C10" s="29" t="s">
        <v>570</v>
      </c>
      <c r="D10" s="29" t="str">
        <f t="shared" si="0"/>
        <v>7 Minimum Food Quality Standard</v>
      </c>
      <c r="E10" s="792" t="s">
        <v>583</v>
      </c>
      <c r="F10" s="30" t="s">
        <v>584</v>
      </c>
      <c r="G10" s="30"/>
      <c r="H10" s="30"/>
      <c r="I10" s="31"/>
    </row>
    <row r="11" spans="2:9" s="32" customFormat="1" ht="50.25" customHeight="1" x14ac:dyDescent="0.3">
      <c r="B11" s="73">
        <v>8</v>
      </c>
      <c r="C11" s="48" t="s">
        <v>585</v>
      </c>
      <c r="D11" s="566" t="str">
        <f t="shared" si="0"/>
        <v>8 FNS General</v>
      </c>
      <c r="E11" s="791" t="s">
        <v>586</v>
      </c>
      <c r="F11" s="564" t="s">
        <v>587</v>
      </c>
      <c r="G11" s="570"/>
      <c r="H11" s="570"/>
      <c r="I11" s="571"/>
    </row>
    <row r="12" spans="2:9" s="32" customFormat="1" ht="50.25" customHeight="1" x14ac:dyDescent="0.3">
      <c r="B12" s="73">
        <v>9</v>
      </c>
      <c r="C12" s="29" t="s">
        <v>585</v>
      </c>
      <c r="D12" s="29" t="str">
        <f t="shared" si="0"/>
        <v>9 FNS General</v>
      </c>
      <c r="E12" s="793" t="s">
        <v>588</v>
      </c>
      <c r="F12" s="75" t="s">
        <v>589</v>
      </c>
      <c r="G12" s="30"/>
      <c r="H12" s="30" t="s">
        <v>480</v>
      </c>
      <c r="I12" s="31"/>
    </row>
    <row r="13" spans="2:9" s="32" customFormat="1" ht="50.25" customHeight="1" x14ac:dyDescent="0.3">
      <c r="B13" s="73">
        <v>10</v>
      </c>
      <c r="C13" s="29" t="s">
        <v>585</v>
      </c>
      <c r="D13" s="29" t="str">
        <f t="shared" si="0"/>
        <v>10 FNS General</v>
      </c>
      <c r="E13" s="793" t="s">
        <v>590</v>
      </c>
      <c r="F13" s="75" t="s">
        <v>591</v>
      </c>
      <c r="G13" s="30"/>
      <c r="H13" s="30" t="s">
        <v>477</v>
      </c>
      <c r="I13" s="348"/>
    </row>
    <row r="14" spans="2:9" s="32" customFormat="1" ht="50.25" customHeight="1" x14ac:dyDescent="0.3">
      <c r="B14" s="73">
        <v>11</v>
      </c>
      <c r="C14" s="29" t="s">
        <v>585</v>
      </c>
      <c r="D14" s="29" t="str">
        <f t="shared" si="0"/>
        <v>11 FNS General</v>
      </c>
      <c r="E14" s="793" t="s">
        <v>592</v>
      </c>
      <c r="F14" s="75" t="s">
        <v>593</v>
      </c>
      <c r="G14" s="30"/>
      <c r="H14" s="30" t="s">
        <v>480</v>
      </c>
      <c r="I14" s="31"/>
    </row>
    <row r="15" spans="2:9" s="32" customFormat="1" ht="50.25" customHeight="1" x14ac:dyDescent="0.3">
      <c r="B15" s="73">
        <v>12</v>
      </c>
      <c r="C15" s="29" t="s">
        <v>585</v>
      </c>
      <c r="D15" s="29" t="str">
        <f t="shared" ref="D15:D58" si="1">CONCATENATE(B15, C15)</f>
        <v>12 FNS General</v>
      </c>
      <c r="E15" s="793" t="s">
        <v>594</v>
      </c>
      <c r="F15" s="75" t="s">
        <v>595</v>
      </c>
      <c r="G15" s="30"/>
      <c r="H15" s="30" t="s">
        <v>480</v>
      </c>
      <c r="I15" s="31"/>
    </row>
    <row r="16" spans="2:9" s="32" customFormat="1" ht="50.25" customHeight="1" x14ac:dyDescent="0.3">
      <c r="B16" s="73">
        <v>13</v>
      </c>
      <c r="C16" s="29" t="s">
        <v>585</v>
      </c>
      <c r="D16" s="29" t="str">
        <f t="shared" ref="D16" si="2">CONCATENATE(B16, C16)</f>
        <v>13 FNS General</v>
      </c>
      <c r="E16" s="793" t="s">
        <v>596</v>
      </c>
      <c r="F16" s="39" t="s">
        <v>597</v>
      </c>
      <c r="G16" s="30"/>
      <c r="H16" s="30"/>
      <c r="I16" s="31"/>
    </row>
    <row r="17" spans="2:9" s="32" customFormat="1" ht="50.25" customHeight="1" x14ac:dyDescent="0.3">
      <c r="B17" s="73">
        <v>14</v>
      </c>
      <c r="C17" s="29" t="s">
        <v>585</v>
      </c>
      <c r="D17" s="29" t="str">
        <f t="shared" ref="D17:D18" si="3">CONCATENATE(B17, C17)</f>
        <v>14 FNS General</v>
      </c>
      <c r="E17" s="793" t="s">
        <v>598</v>
      </c>
      <c r="F17" s="75" t="s">
        <v>599</v>
      </c>
      <c r="G17" s="30"/>
      <c r="H17" s="30"/>
      <c r="I17" s="31"/>
    </row>
    <row r="18" spans="2:9" s="32" customFormat="1" ht="50.25" customHeight="1" x14ac:dyDescent="0.3">
      <c r="B18" s="73">
        <v>15</v>
      </c>
      <c r="C18" s="29" t="s">
        <v>585</v>
      </c>
      <c r="D18" s="29" t="str">
        <f t="shared" si="3"/>
        <v>15 FNS General</v>
      </c>
      <c r="E18" s="793" t="s">
        <v>600</v>
      </c>
      <c r="F18" s="75" t="s">
        <v>601</v>
      </c>
      <c r="G18" s="30"/>
      <c r="H18" s="30"/>
      <c r="I18" s="31"/>
    </row>
    <row r="19" spans="2:9" ht="50.25" customHeight="1" x14ac:dyDescent="0.3">
      <c r="B19" s="73">
        <v>16</v>
      </c>
      <c r="C19" s="29" t="s">
        <v>585</v>
      </c>
      <c r="D19" s="349" t="str">
        <f>CONCATENATE(B19, C19)</f>
        <v>16 FNS General</v>
      </c>
      <c r="E19" s="793" t="s">
        <v>602</v>
      </c>
      <c r="F19" s="45" t="s">
        <v>603</v>
      </c>
      <c r="G19" s="76"/>
      <c r="H19" s="76"/>
      <c r="I19" s="76"/>
    </row>
    <row r="20" spans="2:9" s="32" customFormat="1" ht="50.25" customHeight="1" x14ac:dyDescent="0.3">
      <c r="B20" s="73">
        <v>17</v>
      </c>
      <c r="C20" s="48" t="s">
        <v>604</v>
      </c>
      <c r="D20" s="566" t="str">
        <f t="shared" si="1"/>
        <v>17 Patient Meals</v>
      </c>
      <c r="E20" s="791" t="s">
        <v>605</v>
      </c>
      <c r="F20" s="564" t="s">
        <v>606</v>
      </c>
      <c r="G20" s="570"/>
      <c r="H20" s="570"/>
      <c r="I20" s="571"/>
    </row>
    <row r="21" spans="2:9" s="32" customFormat="1" ht="50.25" customHeight="1" x14ac:dyDescent="0.3">
      <c r="B21" s="73">
        <v>18</v>
      </c>
      <c r="C21" s="29" t="s">
        <v>604</v>
      </c>
      <c r="D21" s="29" t="str">
        <f t="shared" si="1"/>
        <v>18 Patient Meals</v>
      </c>
      <c r="E21" s="793" t="s">
        <v>607</v>
      </c>
      <c r="F21" s="29" t="s">
        <v>608</v>
      </c>
      <c r="G21" s="30"/>
      <c r="H21" s="44"/>
      <c r="I21" s="31"/>
    </row>
    <row r="22" spans="2:9" s="32" customFormat="1" ht="50.25" customHeight="1" x14ac:dyDescent="0.3">
      <c r="B22" s="73">
        <v>19</v>
      </c>
      <c r="C22" s="29" t="s">
        <v>604</v>
      </c>
      <c r="D22" s="29" t="str">
        <f t="shared" si="1"/>
        <v>19 Patient Meals</v>
      </c>
      <c r="E22" s="793" t="s">
        <v>609</v>
      </c>
      <c r="F22" s="29" t="s">
        <v>610</v>
      </c>
      <c r="G22" s="30"/>
      <c r="H22" s="44"/>
      <c r="I22" s="31"/>
    </row>
    <row r="23" spans="2:9" s="32" customFormat="1" ht="50.25" customHeight="1" x14ac:dyDescent="0.3">
      <c r="B23" s="73">
        <v>20</v>
      </c>
      <c r="C23" s="29" t="s">
        <v>604</v>
      </c>
      <c r="D23" s="29" t="str">
        <f t="shared" si="1"/>
        <v>20 Patient Meals</v>
      </c>
      <c r="E23" s="793" t="s">
        <v>611</v>
      </c>
      <c r="F23" s="29" t="s">
        <v>612</v>
      </c>
      <c r="G23" s="30"/>
      <c r="H23" s="30"/>
      <c r="I23" s="31"/>
    </row>
    <row r="24" spans="2:9" s="32" customFormat="1" ht="50.25" customHeight="1" x14ac:dyDescent="0.3">
      <c r="B24" s="73">
        <v>21</v>
      </c>
      <c r="C24" s="29" t="s">
        <v>604</v>
      </c>
      <c r="D24" s="29" t="str">
        <f t="shared" si="1"/>
        <v>21 Patient Meals</v>
      </c>
      <c r="E24" s="31"/>
      <c r="F24" s="29" t="s">
        <v>613</v>
      </c>
      <c r="G24" s="30"/>
      <c r="H24" s="30"/>
      <c r="I24" s="31"/>
    </row>
    <row r="25" spans="2:9" s="32" customFormat="1" ht="50.25" customHeight="1" x14ac:dyDescent="0.3">
      <c r="B25" s="73">
        <v>22</v>
      </c>
      <c r="C25" s="29" t="s">
        <v>604</v>
      </c>
      <c r="D25" s="29" t="str">
        <f t="shared" si="1"/>
        <v>22 Patient Meals</v>
      </c>
      <c r="E25" s="31"/>
      <c r="F25" s="29" t="s">
        <v>614</v>
      </c>
      <c r="G25" s="30"/>
      <c r="H25" s="30"/>
      <c r="I25" s="31"/>
    </row>
    <row r="26" spans="2:9" s="32" customFormat="1" ht="50.25" customHeight="1" x14ac:dyDescent="0.3">
      <c r="B26" s="73">
        <v>23</v>
      </c>
      <c r="C26" s="29" t="s">
        <v>604</v>
      </c>
      <c r="D26" s="29" t="str">
        <f t="shared" si="1"/>
        <v>23 Patient Meals</v>
      </c>
      <c r="E26" s="793" t="s">
        <v>615</v>
      </c>
      <c r="F26" s="29" t="s">
        <v>616</v>
      </c>
      <c r="G26" s="30"/>
      <c r="H26" s="44"/>
      <c r="I26" s="31"/>
    </row>
    <row r="27" spans="2:9" s="32" customFormat="1" ht="50.25" customHeight="1" x14ac:dyDescent="0.3">
      <c r="B27" s="73">
        <v>24</v>
      </c>
      <c r="C27" s="29" t="s">
        <v>604</v>
      </c>
      <c r="D27" s="29" t="str">
        <f t="shared" si="1"/>
        <v>24 Patient Meals</v>
      </c>
      <c r="E27" s="793" t="s">
        <v>617</v>
      </c>
      <c r="F27" s="29" t="s">
        <v>618</v>
      </c>
      <c r="G27" s="30"/>
      <c r="H27" s="44"/>
      <c r="I27" s="31"/>
    </row>
    <row r="28" spans="2:9" s="32" customFormat="1" ht="50.25" customHeight="1" x14ac:dyDescent="0.3">
      <c r="B28" s="73">
        <v>25</v>
      </c>
      <c r="C28" s="29" t="s">
        <v>604</v>
      </c>
      <c r="D28" s="29" t="str">
        <f t="shared" si="1"/>
        <v>25 Patient Meals</v>
      </c>
      <c r="E28" s="793" t="s">
        <v>619</v>
      </c>
      <c r="F28" s="29" t="s">
        <v>620</v>
      </c>
      <c r="G28" s="30"/>
      <c r="H28" s="30"/>
      <c r="I28" s="31"/>
    </row>
    <row r="29" spans="2:9" s="23" customFormat="1" ht="50.25" hidden="1" customHeight="1" x14ac:dyDescent="0.3">
      <c r="B29" s="73">
        <v>26</v>
      </c>
      <c r="C29" s="29" t="s">
        <v>604</v>
      </c>
      <c r="D29" s="77" t="str">
        <f t="shared" si="1"/>
        <v>26 Patient Meals</v>
      </c>
      <c r="E29" s="1007" t="s">
        <v>621</v>
      </c>
      <c r="F29" s="1008" t="s">
        <v>622</v>
      </c>
      <c r="G29" s="39"/>
      <c r="H29" s="39"/>
      <c r="I29" s="40"/>
    </row>
    <row r="30" spans="2:9" s="32" customFormat="1" ht="50.25" customHeight="1" x14ac:dyDescent="0.3">
      <c r="B30" s="73">
        <v>27</v>
      </c>
      <c r="C30" s="29" t="s">
        <v>604</v>
      </c>
      <c r="D30" s="29" t="str">
        <f t="shared" si="1"/>
        <v>27 Patient Meals</v>
      </c>
      <c r="E30" s="793" t="s">
        <v>623</v>
      </c>
      <c r="F30" s="39" t="s">
        <v>624</v>
      </c>
      <c r="G30" s="30"/>
      <c r="H30" s="30"/>
      <c r="I30" s="31"/>
    </row>
    <row r="31" spans="2:9" s="32" customFormat="1" ht="50.25" customHeight="1" x14ac:dyDescent="0.3">
      <c r="B31" s="73">
        <v>28</v>
      </c>
      <c r="C31" s="29" t="s">
        <v>604</v>
      </c>
      <c r="D31" s="29" t="str">
        <f>CONCATENATE(B31, C31)</f>
        <v>28 Patient Meals</v>
      </c>
      <c r="E31" s="793" t="s">
        <v>625</v>
      </c>
      <c r="F31" s="29" t="s">
        <v>626</v>
      </c>
      <c r="G31" s="30"/>
      <c r="H31" s="30" t="s">
        <v>480</v>
      </c>
      <c r="I31" s="31"/>
    </row>
    <row r="32" spans="2:9" s="32" customFormat="1" ht="50.25" customHeight="1" x14ac:dyDescent="0.3">
      <c r="B32" s="73">
        <v>29</v>
      </c>
      <c r="C32" s="29" t="s">
        <v>604</v>
      </c>
      <c r="D32" s="29" t="str">
        <f t="shared" si="1"/>
        <v>29 Patient Meals</v>
      </c>
      <c r="E32" s="793" t="s">
        <v>627</v>
      </c>
      <c r="F32" s="30" t="s">
        <v>628</v>
      </c>
      <c r="G32" s="30"/>
      <c r="H32" s="30"/>
      <c r="I32" s="31"/>
    </row>
    <row r="33" spans="2:9" s="32" customFormat="1" ht="28.8" hidden="1" x14ac:dyDescent="0.3">
      <c r="B33" s="73">
        <v>30</v>
      </c>
      <c r="C33" s="48" t="s">
        <v>629</v>
      </c>
      <c r="D33" s="566" t="str">
        <f t="shared" si="1"/>
        <v>30 Clinical Nutrition Services</v>
      </c>
      <c r="E33" s="791" t="s">
        <v>630</v>
      </c>
      <c r="F33" s="564" t="s">
        <v>631</v>
      </c>
      <c r="G33" s="570"/>
      <c r="H33" s="570"/>
      <c r="I33" s="571"/>
    </row>
    <row r="34" spans="2:9" s="32" customFormat="1" ht="28.8" hidden="1" x14ac:dyDescent="0.3">
      <c r="B34" s="73">
        <v>31</v>
      </c>
      <c r="C34" s="29" t="s">
        <v>629</v>
      </c>
      <c r="D34" s="988" t="str">
        <f t="shared" si="1"/>
        <v>31 Clinical Nutrition Services</v>
      </c>
      <c r="E34" s="1007" t="s">
        <v>632</v>
      </c>
      <c r="F34" s="988" t="s">
        <v>633</v>
      </c>
      <c r="G34" s="30"/>
      <c r="H34" s="44"/>
      <c r="I34" s="31"/>
    </row>
    <row r="35" spans="2:9" s="32" customFormat="1" ht="57.6" hidden="1" x14ac:dyDescent="0.3">
      <c r="B35" s="73">
        <v>32</v>
      </c>
      <c r="C35" s="29" t="s">
        <v>629</v>
      </c>
      <c r="D35" s="988" t="str">
        <f t="shared" si="1"/>
        <v>32 Clinical Nutrition Services</v>
      </c>
      <c r="E35" s="1007" t="s">
        <v>634</v>
      </c>
      <c r="F35" s="988" t="s">
        <v>635</v>
      </c>
      <c r="G35" s="30"/>
      <c r="H35" s="30"/>
      <c r="I35" s="31"/>
    </row>
    <row r="36" spans="2:9" s="32" customFormat="1" ht="28.8" hidden="1" x14ac:dyDescent="0.3">
      <c r="B36" s="73">
        <v>33</v>
      </c>
      <c r="C36" s="29" t="s">
        <v>629</v>
      </c>
      <c r="D36" s="988" t="str">
        <f t="shared" si="1"/>
        <v>33 Clinical Nutrition Services</v>
      </c>
      <c r="E36" s="1007" t="s">
        <v>636</v>
      </c>
      <c r="F36" s="988" t="s">
        <v>637</v>
      </c>
      <c r="G36" s="30"/>
      <c r="H36" s="30"/>
      <c r="I36" s="31"/>
    </row>
    <row r="37" spans="2:9" s="32" customFormat="1" ht="28.8" hidden="1" x14ac:dyDescent="0.3">
      <c r="B37" s="73">
        <v>34</v>
      </c>
      <c r="C37" s="29" t="s">
        <v>629</v>
      </c>
      <c r="D37" s="988" t="str">
        <f t="shared" si="1"/>
        <v>34 Clinical Nutrition Services</v>
      </c>
      <c r="E37" s="1007" t="s">
        <v>638</v>
      </c>
      <c r="F37" s="988" t="s">
        <v>639</v>
      </c>
      <c r="G37" s="30"/>
      <c r="H37" s="30"/>
      <c r="I37" s="31"/>
    </row>
    <row r="38" spans="2:9" s="32" customFormat="1" hidden="1" x14ac:dyDescent="0.3">
      <c r="B38" s="73">
        <v>35</v>
      </c>
      <c r="C38" s="48" t="s">
        <v>640</v>
      </c>
      <c r="D38" s="566" t="str">
        <f t="shared" si="1"/>
        <v>35 Passthroughs</v>
      </c>
      <c r="E38" s="791" t="s">
        <v>641</v>
      </c>
      <c r="F38" s="564" t="s">
        <v>642</v>
      </c>
      <c r="G38" s="570"/>
      <c r="H38" s="570"/>
      <c r="I38" s="571"/>
    </row>
    <row r="39" spans="2:9" s="32" customFormat="1" ht="50.25" customHeight="1" x14ac:dyDescent="0.3">
      <c r="B39" s="73">
        <v>36</v>
      </c>
      <c r="C39" s="29" t="s">
        <v>640</v>
      </c>
      <c r="D39" s="29" t="str">
        <f t="shared" si="1"/>
        <v>36 Passthroughs</v>
      </c>
      <c r="E39" s="793" t="s">
        <v>643</v>
      </c>
      <c r="F39" s="30" t="s">
        <v>644</v>
      </c>
      <c r="G39" s="30"/>
      <c r="H39" s="44"/>
      <c r="I39" s="31"/>
    </row>
    <row r="40" spans="2:9" s="32" customFormat="1" ht="50.25" customHeight="1" x14ac:dyDescent="0.3">
      <c r="B40" s="73">
        <v>37</v>
      </c>
      <c r="C40" s="29" t="s">
        <v>640</v>
      </c>
      <c r="D40" s="29" t="str">
        <f t="shared" si="1"/>
        <v>37 Passthroughs</v>
      </c>
      <c r="E40" s="31"/>
      <c r="F40" s="29" t="s">
        <v>645</v>
      </c>
      <c r="G40" s="30"/>
      <c r="H40" s="30"/>
      <c r="I40" s="31"/>
    </row>
    <row r="41" spans="2:9" s="32" customFormat="1" ht="50.25" customHeight="1" x14ac:dyDescent="0.3">
      <c r="B41" s="73">
        <v>38</v>
      </c>
      <c r="C41" s="29" t="s">
        <v>640</v>
      </c>
      <c r="D41" s="29" t="str">
        <f t="shared" si="1"/>
        <v>38 Passthroughs</v>
      </c>
      <c r="E41" s="793" t="s">
        <v>646</v>
      </c>
      <c r="F41" s="30" t="s">
        <v>647</v>
      </c>
      <c r="G41" s="30"/>
      <c r="H41" s="44"/>
      <c r="I41" s="31"/>
    </row>
    <row r="42" spans="2:9" s="32" customFormat="1" ht="100.8" x14ac:dyDescent="0.3">
      <c r="B42" s="73">
        <v>39</v>
      </c>
      <c r="C42" s="29" t="s">
        <v>640</v>
      </c>
      <c r="D42" s="29" t="str">
        <f t="shared" si="1"/>
        <v>39 Passthroughs</v>
      </c>
      <c r="E42" s="793" t="s">
        <v>648</v>
      </c>
      <c r="F42" s="30" t="s">
        <v>649</v>
      </c>
      <c r="G42" s="30"/>
      <c r="H42" s="30"/>
      <c r="I42" s="31"/>
    </row>
    <row r="43" spans="2:9" s="32" customFormat="1" ht="50.25" customHeight="1" x14ac:dyDescent="0.3">
      <c r="B43" s="73">
        <v>40</v>
      </c>
      <c r="C43" s="48" t="s">
        <v>650</v>
      </c>
      <c r="D43" s="566" t="str">
        <f t="shared" si="1"/>
        <v>40 Retail Services</v>
      </c>
      <c r="E43" s="791" t="s">
        <v>651</v>
      </c>
      <c r="F43" s="564" t="s">
        <v>652</v>
      </c>
      <c r="G43" s="570"/>
      <c r="H43" s="570"/>
      <c r="I43" s="571"/>
    </row>
    <row r="44" spans="2:9" s="32" customFormat="1" ht="50.25" customHeight="1" x14ac:dyDescent="0.3">
      <c r="B44" s="73">
        <v>41</v>
      </c>
      <c r="C44" s="29" t="s">
        <v>650</v>
      </c>
      <c r="D44" s="29" t="str">
        <f t="shared" si="1"/>
        <v>41 Retail Services</v>
      </c>
      <c r="E44" s="793" t="s">
        <v>653</v>
      </c>
      <c r="F44" s="30" t="s">
        <v>654</v>
      </c>
      <c r="G44" s="30"/>
      <c r="H44" s="30"/>
      <c r="I44" s="31"/>
    </row>
    <row r="45" spans="2:9" s="32" customFormat="1" ht="50.25" customHeight="1" x14ac:dyDescent="0.3">
      <c r="B45" s="73">
        <v>42</v>
      </c>
      <c r="C45" s="29" t="s">
        <v>650</v>
      </c>
      <c r="D45" s="29" t="str">
        <f>CONCATENATE(B45, C45)</f>
        <v>42 Retail Services</v>
      </c>
      <c r="E45" s="793" t="s">
        <v>655</v>
      </c>
      <c r="F45" s="29" t="s">
        <v>656</v>
      </c>
      <c r="G45" s="30"/>
      <c r="H45" s="44"/>
      <c r="I45" s="31"/>
    </row>
    <row r="46" spans="2:9" s="32" customFormat="1" ht="50.25" customHeight="1" x14ac:dyDescent="0.3">
      <c r="B46" s="73">
        <v>43</v>
      </c>
      <c r="C46" s="29" t="s">
        <v>650</v>
      </c>
      <c r="D46" s="29" t="str">
        <f>CONCATENATE(B46, C46)</f>
        <v>43 Retail Services</v>
      </c>
      <c r="E46" s="793" t="s">
        <v>657</v>
      </c>
      <c r="F46" s="39" t="s">
        <v>658</v>
      </c>
      <c r="G46" s="30"/>
      <c r="H46" s="30" t="s">
        <v>480</v>
      </c>
      <c r="I46" s="31"/>
    </row>
    <row r="47" spans="2:9" s="32" customFormat="1" ht="50.25" customHeight="1" x14ac:dyDescent="0.3">
      <c r="B47" s="73">
        <v>44</v>
      </c>
      <c r="C47" s="29" t="s">
        <v>650</v>
      </c>
      <c r="D47" s="29" t="str">
        <f t="shared" si="1"/>
        <v>44 Retail Services</v>
      </c>
      <c r="E47" s="793" t="s">
        <v>659</v>
      </c>
      <c r="F47" s="30" t="s">
        <v>660</v>
      </c>
      <c r="G47" s="30"/>
      <c r="H47" s="30"/>
      <c r="I47" s="31"/>
    </row>
    <row r="48" spans="2:9" s="32" customFormat="1" ht="50.25" customHeight="1" x14ac:dyDescent="0.3">
      <c r="B48" s="73">
        <v>45</v>
      </c>
      <c r="C48" s="48" t="s">
        <v>661</v>
      </c>
      <c r="D48" s="566" t="str">
        <f t="shared" si="1"/>
        <v>45 Beverage/Vending</v>
      </c>
      <c r="E48" s="791" t="s">
        <v>662</v>
      </c>
      <c r="F48" s="564" t="s">
        <v>663</v>
      </c>
      <c r="G48" s="570"/>
      <c r="H48" s="570"/>
      <c r="I48" s="571"/>
    </row>
    <row r="49" spans="2:9" s="32" customFormat="1" ht="50.25" customHeight="1" x14ac:dyDescent="0.3">
      <c r="B49" s="73">
        <v>46</v>
      </c>
      <c r="C49" s="29" t="s">
        <v>661</v>
      </c>
      <c r="D49" s="29" t="str">
        <f t="shared" si="1"/>
        <v>46 Beverage/Vending</v>
      </c>
      <c r="E49" s="793" t="s">
        <v>664</v>
      </c>
      <c r="F49" s="39" t="s">
        <v>665</v>
      </c>
      <c r="G49" s="30"/>
      <c r="H49" s="30" t="s">
        <v>480</v>
      </c>
      <c r="I49" s="31"/>
    </row>
    <row r="50" spans="2:9" s="32" customFormat="1" ht="50.25" customHeight="1" x14ac:dyDescent="0.3">
      <c r="B50" s="73">
        <v>47</v>
      </c>
      <c r="C50" s="48" t="s">
        <v>666</v>
      </c>
      <c r="D50" s="566" t="str">
        <f t="shared" si="1"/>
        <v>47 Cleaning and Sanitation</v>
      </c>
      <c r="E50" s="791" t="s">
        <v>667</v>
      </c>
      <c r="F50" s="564" t="s">
        <v>668</v>
      </c>
      <c r="G50" s="570"/>
      <c r="H50" s="570"/>
      <c r="I50" s="571"/>
    </row>
    <row r="51" spans="2:9" s="32" customFormat="1" ht="50.25" customHeight="1" x14ac:dyDescent="0.3">
      <c r="B51" s="73">
        <v>48</v>
      </c>
      <c r="C51" s="29" t="s">
        <v>666</v>
      </c>
      <c r="D51" s="29" t="str">
        <f t="shared" si="1"/>
        <v>48 Cleaning and Sanitation</v>
      </c>
      <c r="E51" s="793" t="s">
        <v>669</v>
      </c>
      <c r="F51" s="30" t="s">
        <v>670</v>
      </c>
      <c r="G51" s="30"/>
      <c r="H51" s="30"/>
      <c r="I51" s="31"/>
    </row>
    <row r="52" spans="2:9" s="32" customFormat="1" ht="50.25" customHeight="1" x14ac:dyDescent="0.3">
      <c r="B52" s="73">
        <v>49</v>
      </c>
      <c r="C52" s="29" t="s">
        <v>666</v>
      </c>
      <c r="D52" s="29" t="str">
        <f t="shared" si="1"/>
        <v>49 Cleaning and Sanitation</v>
      </c>
      <c r="E52" s="793" t="s">
        <v>671</v>
      </c>
      <c r="F52" s="30" t="s">
        <v>672</v>
      </c>
      <c r="G52" s="30"/>
      <c r="H52" s="30"/>
      <c r="I52" s="31"/>
    </row>
    <row r="53" spans="2:9" s="23" customFormat="1" ht="50.25" customHeight="1" x14ac:dyDescent="0.3">
      <c r="B53" s="73">
        <v>50</v>
      </c>
      <c r="C53" s="29" t="s">
        <v>666</v>
      </c>
      <c r="D53" s="29" t="str">
        <f t="shared" si="1"/>
        <v>50 Cleaning and Sanitation</v>
      </c>
      <c r="E53" s="793" t="s">
        <v>673</v>
      </c>
      <c r="F53" s="30" t="s">
        <v>674</v>
      </c>
      <c r="G53" s="39"/>
      <c r="H53" s="39"/>
      <c r="I53" s="40"/>
    </row>
    <row r="54" spans="2:9" s="32" customFormat="1" ht="50.25" customHeight="1" x14ac:dyDescent="0.3">
      <c r="B54" s="73">
        <v>51</v>
      </c>
      <c r="C54" s="29" t="s">
        <v>666</v>
      </c>
      <c r="D54" s="29" t="str">
        <f t="shared" si="1"/>
        <v>51 Cleaning and Sanitation</v>
      </c>
      <c r="E54" s="793" t="s">
        <v>675</v>
      </c>
      <c r="F54" s="30" t="s">
        <v>676</v>
      </c>
      <c r="G54" s="30"/>
      <c r="H54" s="44"/>
      <c r="I54" s="31"/>
    </row>
    <row r="55" spans="2:9" s="23" customFormat="1" ht="50.25" customHeight="1" x14ac:dyDescent="0.3">
      <c r="B55" s="73">
        <v>52</v>
      </c>
      <c r="C55" s="74" t="s">
        <v>677</v>
      </c>
      <c r="D55" s="566" t="str">
        <f t="shared" si="1"/>
        <v>52 Catering</v>
      </c>
      <c r="E55" s="791" t="s">
        <v>678</v>
      </c>
      <c r="F55" s="564" t="s">
        <v>679</v>
      </c>
      <c r="G55" s="570"/>
      <c r="H55" s="570"/>
      <c r="I55" s="571"/>
    </row>
    <row r="56" spans="2:9" s="32" customFormat="1" ht="50.25" customHeight="1" x14ac:dyDescent="0.3">
      <c r="B56" s="73">
        <v>53</v>
      </c>
      <c r="C56" s="29" t="s">
        <v>677</v>
      </c>
      <c r="D56" s="29" t="str">
        <f t="shared" si="1"/>
        <v>53 Catering</v>
      </c>
      <c r="E56" s="793" t="s">
        <v>680</v>
      </c>
      <c r="F56" s="39" t="s">
        <v>681</v>
      </c>
      <c r="G56" s="30"/>
      <c r="H56" s="30" t="s">
        <v>480</v>
      </c>
      <c r="I56" s="348"/>
    </row>
    <row r="57" spans="2:9" ht="67.5" customHeight="1" x14ac:dyDescent="0.3">
      <c r="B57" s="73">
        <v>54</v>
      </c>
      <c r="C57" s="76" t="s">
        <v>682</v>
      </c>
      <c r="D57" s="349" t="str">
        <f>CONCATENATE(B57, C57)</f>
        <v>54 Reporting</v>
      </c>
      <c r="E57" s="39" t="s">
        <v>683</v>
      </c>
      <c r="F57" s="39" t="s">
        <v>684</v>
      </c>
      <c r="G57" s="76"/>
      <c r="H57" s="76"/>
      <c r="I57" s="76"/>
    </row>
    <row r="58" spans="2:9" ht="50.25" customHeight="1" x14ac:dyDescent="0.3">
      <c r="B58" s="73">
        <v>56</v>
      </c>
      <c r="C58" s="47" t="s">
        <v>563</v>
      </c>
      <c r="D58" s="566" t="str">
        <f t="shared" si="1"/>
        <v>56 Additional/
Specific to Facility</v>
      </c>
      <c r="E58" s="571"/>
      <c r="F58" s="571"/>
      <c r="G58" s="572"/>
      <c r="H58" s="572"/>
      <c r="I58" s="572"/>
    </row>
    <row r="59" spans="2:9" ht="50.25" customHeight="1" x14ac:dyDescent="0.3">
      <c r="B59" s="73"/>
      <c r="C59" s="76"/>
      <c r="D59" s="1003" t="s">
        <v>685</v>
      </c>
      <c r="E59" s="76"/>
      <c r="F59" s="40" t="s">
        <v>686</v>
      </c>
      <c r="G59" s="76"/>
      <c r="H59" s="30" t="s">
        <v>480</v>
      </c>
      <c r="I59" s="76"/>
    </row>
    <row r="60" spans="2:9" ht="50.25" customHeight="1" x14ac:dyDescent="0.3">
      <c r="B60" s="73"/>
      <c r="C60" s="76"/>
      <c r="D60" s="1003" t="s">
        <v>687</v>
      </c>
      <c r="E60" s="76"/>
      <c r="F60" s="40" t="s">
        <v>688</v>
      </c>
      <c r="G60" s="76"/>
      <c r="H60" s="76"/>
      <c r="I60" s="76"/>
    </row>
    <row r="61" spans="2:9" ht="50.25" customHeight="1" x14ac:dyDescent="0.3">
      <c r="B61" s="73"/>
      <c r="C61" s="76"/>
      <c r="D61" s="76" t="s">
        <v>689</v>
      </c>
      <c r="E61" s="76"/>
      <c r="F61" s="76" t="s">
        <v>690</v>
      </c>
      <c r="G61" s="76"/>
      <c r="H61" s="76"/>
      <c r="I61" s="76"/>
    </row>
    <row r="62" spans="2:9" ht="50.25" customHeight="1" x14ac:dyDescent="0.3">
      <c r="B62" s="73"/>
      <c r="C62" s="76"/>
      <c r="D62" s="40" t="s">
        <v>691</v>
      </c>
      <c r="E62" s="76"/>
      <c r="F62" s="76" t="s">
        <v>692</v>
      </c>
      <c r="G62" s="76"/>
      <c r="H62" s="76"/>
      <c r="I62" s="76"/>
    </row>
    <row r="63" spans="2:9" ht="50.25" customHeight="1" x14ac:dyDescent="0.3">
      <c r="B63" s="73"/>
      <c r="C63" s="76"/>
      <c r="D63" s="76"/>
      <c r="E63" s="76"/>
      <c r="F63" s="76"/>
      <c r="G63" s="76"/>
      <c r="H63" s="76"/>
      <c r="I63" s="76"/>
    </row>
  </sheetData>
  <autoFilter ref="B3:I3" xr:uid="{00000000-0009-0000-0000-000001000000}"/>
  <phoneticPr fontId="30" type="noConversion"/>
  <pageMargins left="0.25" right="0.25" top="0.25" bottom="0.25" header="0.3" footer="0.3"/>
  <pageSetup fitToHeight="0" orientation="landscape"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8411-8878-48E7-BD6E-52DCF05F6451}">
  <sheetPr>
    <tabColor theme="8"/>
  </sheetPr>
  <dimension ref="B1:I94"/>
  <sheetViews>
    <sheetView showGridLines="0" zoomScale="98" zoomScaleNormal="98" workbookViewId="0">
      <pane xSplit="3" ySplit="3" topLeftCell="D4" activePane="bottomRight" state="frozen"/>
      <selection pane="topRight" activeCell="E8" sqref="E8"/>
      <selection pane="bottomLeft" activeCell="E8" sqref="E8"/>
      <selection pane="bottomRight" activeCell="E93" sqref="E93"/>
    </sheetView>
  </sheetViews>
  <sheetFormatPr defaultColWidth="9" defaultRowHeight="14.4" x14ac:dyDescent="0.3"/>
  <cols>
    <col min="1" max="1" width="3.109375" customWidth="1"/>
    <col min="2" max="3" width="21" hidden="1" customWidth="1"/>
    <col min="4" max="4" width="25.44140625" bestFit="1" customWidth="1"/>
    <col min="5" max="5" width="81.5546875" customWidth="1"/>
    <col min="6" max="6" width="101" customWidth="1"/>
    <col min="7" max="8" width="26" customWidth="1"/>
    <col min="9" max="9" width="51" customWidth="1"/>
  </cols>
  <sheetData>
    <row r="1" spans="2:9" ht="20.25" customHeight="1" thickBot="1" x14ac:dyDescent="0.4">
      <c r="B1" s="71" t="s">
        <v>366</v>
      </c>
      <c r="C1" s="72" t="s">
        <v>568</v>
      </c>
      <c r="D1" s="400" t="s">
        <v>367</v>
      </c>
      <c r="E1" s="395"/>
      <c r="F1" s="396" t="str">
        <f>'1-Cover'!B20</f>
        <v>Grady Health System</v>
      </c>
      <c r="G1" s="397" t="s">
        <v>368</v>
      </c>
      <c r="H1" s="397" t="s">
        <v>368</v>
      </c>
      <c r="I1" s="397" t="s">
        <v>368</v>
      </c>
    </row>
    <row r="2" spans="2:9" x14ac:dyDescent="0.3">
      <c r="B2" s="20"/>
      <c r="C2" s="21"/>
      <c r="D2" s="21"/>
      <c r="E2" s="21"/>
      <c r="F2" s="22"/>
      <c r="G2" s="22"/>
      <c r="H2" s="22"/>
      <c r="I2" s="23"/>
    </row>
    <row r="3" spans="2:9" ht="63" customHeight="1" x14ac:dyDescent="0.3">
      <c r="B3" s="24" t="s">
        <v>369</v>
      </c>
      <c r="C3" s="25" t="s">
        <v>370</v>
      </c>
      <c r="D3" s="398" t="s">
        <v>693</v>
      </c>
      <c r="E3" s="398" t="s">
        <v>371</v>
      </c>
      <c r="F3" s="401" t="s">
        <v>372</v>
      </c>
      <c r="G3" s="401" t="s">
        <v>694</v>
      </c>
      <c r="H3" s="401" t="s">
        <v>695</v>
      </c>
      <c r="I3" s="402" t="s">
        <v>375</v>
      </c>
    </row>
    <row r="4" spans="2:9" ht="50.25" customHeight="1" x14ac:dyDescent="0.3">
      <c r="B4" s="29">
        <v>1</v>
      </c>
      <c r="C4" s="74" t="s">
        <v>696</v>
      </c>
      <c r="D4" s="573" t="str">
        <f t="shared" ref="D4:D33" si="0">CONCATENATE(B4, C4)</f>
        <v>1 EVS General</v>
      </c>
      <c r="E4" s="564" t="s">
        <v>697</v>
      </c>
      <c r="F4" s="564" t="s">
        <v>697</v>
      </c>
      <c r="G4" s="570"/>
      <c r="H4" s="570"/>
      <c r="I4" s="571"/>
    </row>
    <row r="5" spans="2:9" ht="50.25" customHeight="1" x14ac:dyDescent="0.3">
      <c r="B5" s="29">
        <v>2</v>
      </c>
      <c r="C5" s="29" t="s">
        <v>696</v>
      </c>
      <c r="D5" s="351" t="str">
        <f t="shared" si="0"/>
        <v>2 EVS General</v>
      </c>
      <c r="E5" s="796" t="s">
        <v>698</v>
      </c>
      <c r="F5" s="30" t="s">
        <v>699</v>
      </c>
      <c r="G5" s="30"/>
      <c r="H5" s="46" t="s">
        <v>700</v>
      </c>
      <c r="I5" s="31"/>
    </row>
    <row r="6" spans="2:9" ht="50.25" customHeight="1" x14ac:dyDescent="0.3">
      <c r="B6" s="29">
        <v>3</v>
      </c>
      <c r="C6" s="29" t="s">
        <v>696</v>
      </c>
      <c r="D6" s="351" t="str">
        <f t="shared" si="0"/>
        <v>3 EVS General</v>
      </c>
      <c r="E6" s="351" t="s">
        <v>701</v>
      </c>
      <c r="F6" s="75" t="s">
        <v>702</v>
      </c>
      <c r="G6" s="30"/>
      <c r="H6" s="46" t="s">
        <v>480</v>
      </c>
      <c r="I6" s="30"/>
    </row>
    <row r="7" spans="2:9" ht="50.25" customHeight="1" x14ac:dyDescent="0.3">
      <c r="B7" s="29">
        <v>4</v>
      </c>
      <c r="C7" s="29" t="s">
        <v>696</v>
      </c>
      <c r="D7" s="351" t="str">
        <f t="shared" si="0"/>
        <v>4 EVS General</v>
      </c>
      <c r="E7" s="796" t="s">
        <v>703</v>
      </c>
      <c r="F7" s="75" t="s">
        <v>704</v>
      </c>
      <c r="G7" s="30"/>
      <c r="H7" s="46" t="s">
        <v>480</v>
      </c>
      <c r="I7" s="30"/>
    </row>
    <row r="8" spans="2:9" ht="50.25" customHeight="1" x14ac:dyDescent="0.3">
      <c r="B8" s="29">
        <v>5</v>
      </c>
      <c r="C8" s="29" t="s">
        <v>696</v>
      </c>
      <c r="D8" s="351" t="str">
        <f t="shared" si="0"/>
        <v>5 EVS General</v>
      </c>
      <c r="E8" s="351" t="s">
        <v>705</v>
      </c>
      <c r="F8" s="30" t="s">
        <v>706</v>
      </c>
      <c r="G8" s="30"/>
      <c r="H8" s="46"/>
      <c r="I8" s="31"/>
    </row>
    <row r="9" spans="2:9" ht="50.25" customHeight="1" x14ac:dyDescent="0.3">
      <c r="B9" s="29">
        <v>6</v>
      </c>
      <c r="C9" s="29" t="s">
        <v>696</v>
      </c>
      <c r="D9" s="351" t="str">
        <f t="shared" si="0"/>
        <v>6 EVS General</v>
      </c>
      <c r="E9" s="796" t="s">
        <v>707</v>
      </c>
      <c r="F9" s="75" t="s">
        <v>708</v>
      </c>
      <c r="G9" s="30"/>
      <c r="H9" s="46" t="s">
        <v>480</v>
      </c>
      <c r="I9" s="30"/>
    </row>
    <row r="10" spans="2:9" ht="57.6" x14ac:dyDescent="0.3">
      <c r="B10" s="29">
        <v>7</v>
      </c>
      <c r="C10" s="29" t="s">
        <v>696</v>
      </c>
      <c r="D10" s="351" t="str">
        <f t="shared" si="0"/>
        <v>7 EVS General</v>
      </c>
      <c r="E10" s="796" t="s">
        <v>709</v>
      </c>
      <c r="F10" s="30" t="s">
        <v>710</v>
      </c>
      <c r="G10" s="39"/>
      <c r="H10" s="39"/>
      <c r="I10" s="40"/>
    </row>
    <row r="11" spans="2:9" ht="50.25" customHeight="1" x14ac:dyDescent="0.3">
      <c r="B11" s="29">
        <v>8</v>
      </c>
      <c r="C11" s="29" t="s">
        <v>696</v>
      </c>
      <c r="D11" s="351" t="str">
        <f t="shared" si="0"/>
        <v>8 EVS General</v>
      </c>
      <c r="E11" s="796" t="s">
        <v>711</v>
      </c>
      <c r="F11" s="30" t="s">
        <v>712</v>
      </c>
      <c r="G11" s="30"/>
      <c r="H11" s="46"/>
      <c r="I11" s="31"/>
    </row>
    <row r="12" spans="2:9" ht="72" x14ac:dyDescent="0.3">
      <c r="B12" s="29">
        <v>9</v>
      </c>
      <c r="C12" s="29" t="s">
        <v>696</v>
      </c>
      <c r="D12" s="351" t="str">
        <f t="shared" si="0"/>
        <v>9 EVS General</v>
      </c>
      <c r="E12" s="796" t="s">
        <v>713</v>
      </c>
      <c r="F12" s="30" t="s">
        <v>714</v>
      </c>
      <c r="G12" s="30"/>
      <c r="H12" s="78"/>
      <c r="I12" s="31"/>
    </row>
    <row r="13" spans="2:9" ht="43.2" x14ac:dyDescent="0.3">
      <c r="B13" s="29">
        <v>10</v>
      </c>
      <c r="C13" s="29" t="s">
        <v>696</v>
      </c>
      <c r="D13" s="351" t="str">
        <f t="shared" si="0"/>
        <v>10 EVS General</v>
      </c>
      <c r="E13" s="796" t="s">
        <v>715</v>
      </c>
      <c r="F13" s="30" t="s">
        <v>716</v>
      </c>
      <c r="G13" s="30"/>
      <c r="H13" s="46"/>
      <c r="I13" s="31"/>
    </row>
    <row r="14" spans="2:9" ht="50.25" customHeight="1" x14ac:dyDescent="0.3">
      <c r="B14" s="29">
        <v>11</v>
      </c>
      <c r="C14" s="29" t="s">
        <v>696</v>
      </c>
      <c r="D14" s="351" t="str">
        <f t="shared" si="0"/>
        <v>11 EVS General</v>
      </c>
      <c r="E14" s="796" t="s">
        <v>717</v>
      </c>
      <c r="F14" s="30" t="s">
        <v>718</v>
      </c>
      <c r="G14" s="30"/>
      <c r="H14" s="78"/>
      <c r="I14" s="31"/>
    </row>
    <row r="15" spans="2:9" ht="50.25" customHeight="1" x14ac:dyDescent="0.3">
      <c r="B15" s="29">
        <v>12</v>
      </c>
      <c r="C15" s="29" t="s">
        <v>696</v>
      </c>
      <c r="D15" s="351" t="str">
        <f t="shared" si="0"/>
        <v>12 EVS General</v>
      </c>
      <c r="E15" s="796" t="s">
        <v>719</v>
      </c>
      <c r="F15" s="30" t="s">
        <v>720</v>
      </c>
      <c r="G15" s="30"/>
      <c r="H15" s="46"/>
      <c r="I15" s="31"/>
    </row>
    <row r="16" spans="2:9" ht="50.25" customHeight="1" x14ac:dyDescent="0.3">
      <c r="B16" s="29">
        <v>13</v>
      </c>
      <c r="C16" s="29" t="s">
        <v>696</v>
      </c>
      <c r="D16" s="351" t="str">
        <f t="shared" si="0"/>
        <v>13 EVS General</v>
      </c>
      <c r="E16" s="796" t="s">
        <v>721</v>
      </c>
      <c r="F16" s="39" t="s">
        <v>722</v>
      </c>
      <c r="G16" s="30"/>
      <c r="H16" s="78"/>
      <c r="I16" s="31"/>
    </row>
    <row r="17" spans="2:9" ht="100.8" x14ac:dyDescent="0.3">
      <c r="B17" s="29">
        <v>14</v>
      </c>
      <c r="C17" s="29" t="s">
        <v>696</v>
      </c>
      <c r="D17" s="351" t="str">
        <f t="shared" si="0"/>
        <v>14 EVS General</v>
      </c>
      <c r="E17" s="796" t="s">
        <v>723</v>
      </c>
      <c r="F17" s="79" t="s">
        <v>724</v>
      </c>
      <c r="G17" s="80"/>
      <c r="H17" s="80"/>
      <c r="I17" s="76"/>
    </row>
    <row r="18" spans="2:9" ht="86.4" x14ac:dyDescent="0.3">
      <c r="B18" s="29">
        <v>15</v>
      </c>
      <c r="C18" s="29" t="s">
        <v>696</v>
      </c>
      <c r="D18" s="351" t="str">
        <f t="shared" si="0"/>
        <v>15 EVS General</v>
      </c>
      <c r="E18" s="796" t="s">
        <v>725</v>
      </c>
      <c r="F18" s="79" t="s">
        <v>726</v>
      </c>
      <c r="G18" s="80"/>
      <c r="H18" s="80"/>
      <c r="I18" s="76"/>
    </row>
    <row r="19" spans="2:9" ht="50.25" customHeight="1" x14ac:dyDescent="0.3">
      <c r="B19" s="29">
        <v>16</v>
      </c>
      <c r="C19" s="74" t="s">
        <v>727</v>
      </c>
      <c r="D19" s="573" t="str">
        <f t="shared" si="0"/>
        <v>16 EVS Operational</v>
      </c>
      <c r="E19" s="573" t="s">
        <v>728</v>
      </c>
      <c r="F19" s="564" t="s">
        <v>729</v>
      </c>
      <c r="G19" s="570"/>
      <c r="H19" s="570"/>
      <c r="I19" s="571"/>
    </row>
    <row r="20" spans="2:9" ht="50.25" customHeight="1" x14ac:dyDescent="0.3">
      <c r="B20" s="29">
        <v>17</v>
      </c>
      <c r="C20" s="29" t="s">
        <v>727</v>
      </c>
      <c r="D20" s="351" t="str">
        <f t="shared" si="0"/>
        <v>17 EVS Operational</v>
      </c>
      <c r="E20" s="807" t="s">
        <v>730</v>
      </c>
      <c r="F20" s="81" t="s">
        <v>731</v>
      </c>
      <c r="G20" s="30"/>
      <c r="H20" s="78"/>
      <c r="I20" s="31"/>
    </row>
    <row r="21" spans="2:9" ht="50.25" customHeight="1" x14ac:dyDescent="0.3">
      <c r="B21" s="29">
        <v>18</v>
      </c>
      <c r="C21" s="29" t="s">
        <v>727</v>
      </c>
      <c r="D21" s="351" t="str">
        <f t="shared" si="0"/>
        <v>18 EVS Operational</v>
      </c>
      <c r="E21" s="796" t="s">
        <v>732</v>
      </c>
      <c r="F21" s="82" t="s">
        <v>733</v>
      </c>
      <c r="G21" s="80"/>
      <c r="H21" s="80"/>
      <c r="I21" s="76"/>
    </row>
    <row r="22" spans="2:9" ht="50.25" customHeight="1" x14ac:dyDescent="0.3">
      <c r="B22" s="29">
        <v>19</v>
      </c>
      <c r="C22" s="29" t="s">
        <v>727</v>
      </c>
      <c r="D22" s="351" t="str">
        <f t="shared" si="0"/>
        <v>19 EVS Operational</v>
      </c>
      <c r="E22" s="796" t="s">
        <v>734</v>
      </c>
      <c r="F22" s="30" t="s">
        <v>735</v>
      </c>
      <c r="G22" s="30"/>
      <c r="H22" s="46"/>
      <c r="I22" s="83"/>
    </row>
    <row r="23" spans="2:9" ht="50.25" customHeight="1" x14ac:dyDescent="0.3">
      <c r="B23" s="29">
        <v>20</v>
      </c>
      <c r="C23" s="29" t="s">
        <v>727</v>
      </c>
      <c r="D23" s="351" t="str">
        <f t="shared" si="0"/>
        <v>20 EVS Operational</v>
      </c>
      <c r="E23" s="796" t="s">
        <v>736</v>
      </c>
      <c r="F23" s="30" t="s">
        <v>737</v>
      </c>
      <c r="G23" s="30"/>
      <c r="H23" s="46"/>
      <c r="I23" s="83"/>
    </row>
    <row r="24" spans="2:9" ht="50.25" customHeight="1" x14ac:dyDescent="0.3">
      <c r="B24" s="29">
        <v>21</v>
      </c>
      <c r="C24" s="29" t="s">
        <v>727</v>
      </c>
      <c r="D24" s="351" t="str">
        <f t="shared" si="0"/>
        <v>21 EVS Operational</v>
      </c>
      <c r="E24" s="796" t="s">
        <v>738</v>
      </c>
      <c r="F24" s="30" t="s">
        <v>739</v>
      </c>
      <c r="G24" s="30"/>
      <c r="H24" s="46"/>
      <c r="I24" s="83"/>
    </row>
    <row r="25" spans="2:9" ht="50.25" customHeight="1" x14ac:dyDescent="0.3">
      <c r="B25" s="29">
        <v>22</v>
      </c>
      <c r="C25" s="29" t="s">
        <v>727</v>
      </c>
      <c r="D25" s="351" t="str">
        <f t="shared" si="0"/>
        <v>22 EVS Operational</v>
      </c>
      <c r="E25" s="796" t="s">
        <v>740</v>
      </c>
      <c r="F25" s="38" t="s">
        <v>741</v>
      </c>
      <c r="G25" s="39"/>
      <c r="H25" s="39"/>
      <c r="I25" s="40"/>
    </row>
    <row r="26" spans="2:9" ht="50.25" customHeight="1" x14ac:dyDescent="0.3">
      <c r="B26" s="29">
        <v>23</v>
      </c>
      <c r="C26" s="29" t="s">
        <v>727</v>
      </c>
      <c r="D26" s="351" t="str">
        <f t="shared" si="0"/>
        <v>23 EVS Operational</v>
      </c>
      <c r="E26" s="796" t="s">
        <v>742</v>
      </c>
      <c r="F26" s="38" t="s">
        <v>743</v>
      </c>
      <c r="G26" s="39"/>
      <c r="H26" s="39"/>
      <c r="I26" s="40"/>
    </row>
    <row r="27" spans="2:9" ht="50.25" customHeight="1" x14ac:dyDescent="0.3">
      <c r="B27" s="29">
        <v>24</v>
      </c>
      <c r="C27" s="29" t="s">
        <v>727</v>
      </c>
      <c r="D27" s="351" t="str">
        <f t="shared" si="0"/>
        <v>24 EVS Operational</v>
      </c>
      <c r="E27" s="796" t="s">
        <v>744</v>
      </c>
      <c r="F27" s="38" t="s">
        <v>745</v>
      </c>
      <c r="G27" s="39"/>
      <c r="H27" s="39"/>
      <c r="I27" s="40"/>
    </row>
    <row r="28" spans="2:9" ht="50.25" customHeight="1" x14ac:dyDescent="0.3">
      <c r="B28" s="29">
        <v>25</v>
      </c>
      <c r="C28" s="29" t="s">
        <v>727</v>
      </c>
      <c r="D28" s="351" t="str">
        <f t="shared" si="0"/>
        <v>25 EVS Operational</v>
      </c>
      <c r="E28" s="796" t="s">
        <v>746</v>
      </c>
      <c r="F28" s="38" t="s">
        <v>747</v>
      </c>
      <c r="G28" s="39"/>
      <c r="H28" s="39"/>
      <c r="I28" s="40"/>
    </row>
    <row r="29" spans="2:9" ht="50.25" customHeight="1" x14ac:dyDescent="0.3">
      <c r="B29" s="29">
        <v>26</v>
      </c>
      <c r="C29" s="29" t="s">
        <v>727</v>
      </c>
      <c r="D29" s="351" t="str">
        <f t="shared" si="0"/>
        <v>26 EVS Operational</v>
      </c>
      <c r="E29" s="796" t="s">
        <v>748</v>
      </c>
      <c r="F29" s="38" t="s">
        <v>749</v>
      </c>
      <c r="G29" s="39"/>
      <c r="H29" s="39"/>
      <c r="I29" s="40"/>
    </row>
    <row r="30" spans="2:9" ht="50.25" customHeight="1" x14ac:dyDescent="0.3">
      <c r="B30" s="29">
        <v>27</v>
      </c>
      <c r="C30" s="84" t="s">
        <v>750</v>
      </c>
      <c r="D30" s="574" t="str">
        <f t="shared" si="0"/>
        <v>27 Cleaning</v>
      </c>
      <c r="E30" s="808" t="s">
        <v>751</v>
      </c>
      <c r="F30" s="577" t="s">
        <v>752</v>
      </c>
      <c r="G30" s="575"/>
      <c r="H30" s="575"/>
      <c r="I30" s="576"/>
    </row>
    <row r="31" spans="2:9" ht="50.25" customHeight="1" x14ac:dyDescent="0.3">
      <c r="B31" s="29">
        <v>28</v>
      </c>
      <c r="C31" s="85" t="s">
        <v>750</v>
      </c>
      <c r="D31" s="352" t="str">
        <f t="shared" si="0"/>
        <v>28 Cleaning</v>
      </c>
      <c r="E31" s="809" t="s">
        <v>753</v>
      </c>
      <c r="F31" s="86" t="s">
        <v>754</v>
      </c>
      <c r="G31" s="80"/>
      <c r="H31" s="80"/>
      <c r="I31" s="76"/>
    </row>
    <row r="32" spans="2:9" ht="50.25" customHeight="1" x14ac:dyDescent="0.3">
      <c r="B32" s="29">
        <v>29</v>
      </c>
      <c r="C32" s="85" t="s">
        <v>750</v>
      </c>
      <c r="D32" s="352" t="str">
        <f t="shared" si="0"/>
        <v>29 Cleaning</v>
      </c>
      <c r="E32" s="809" t="s">
        <v>755</v>
      </c>
      <c r="F32" s="79" t="s">
        <v>756</v>
      </c>
      <c r="G32" s="80"/>
      <c r="H32" s="80"/>
      <c r="I32" s="76"/>
    </row>
    <row r="33" spans="2:9" ht="50.25" customHeight="1" x14ac:dyDescent="0.3">
      <c r="B33" s="29">
        <v>30</v>
      </c>
      <c r="C33" s="85" t="s">
        <v>750</v>
      </c>
      <c r="D33" s="352" t="str">
        <f t="shared" si="0"/>
        <v>30 Cleaning</v>
      </c>
      <c r="E33" s="809" t="s">
        <v>757</v>
      </c>
      <c r="F33" s="79" t="s">
        <v>758</v>
      </c>
      <c r="G33" s="80"/>
      <c r="H33" s="80"/>
      <c r="I33" s="76"/>
    </row>
    <row r="34" spans="2:9" ht="50.25" customHeight="1" x14ac:dyDescent="0.3">
      <c r="B34" s="29">
        <v>31</v>
      </c>
      <c r="C34" s="85" t="s">
        <v>750</v>
      </c>
      <c r="D34" s="352" t="str">
        <f t="shared" ref="D34:D64" si="1">CONCATENATE(B34, C34)</f>
        <v>31 Cleaning</v>
      </c>
      <c r="E34" s="809" t="s">
        <v>759</v>
      </c>
      <c r="F34" s="79" t="s">
        <v>760</v>
      </c>
      <c r="G34" s="80"/>
      <c r="H34" s="80"/>
      <c r="I34" s="76"/>
    </row>
    <row r="35" spans="2:9" ht="50.25" customHeight="1" x14ac:dyDescent="0.3">
      <c r="B35" s="29">
        <v>32</v>
      </c>
      <c r="C35" s="85" t="s">
        <v>750</v>
      </c>
      <c r="D35" s="352" t="str">
        <f t="shared" si="1"/>
        <v>32 Cleaning</v>
      </c>
      <c r="E35" s="809" t="s">
        <v>761</v>
      </c>
      <c r="F35" s="79" t="s">
        <v>762</v>
      </c>
      <c r="G35" s="80"/>
      <c r="H35" s="80"/>
      <c r="I35" s="76"/>
    </row>
    <row r="36" spans="2:9" ht="50.25" customHeight="1" x14ac:dyDescent="0.3">
      <c r="B36" s="29">
        <v>33</v>
      </c>
      <c r="C36" s="85" t="s">
        <v>750</v>
      </c>
      <c r="D36" s="352" t="str">
        <f t="shared" si="1"/>
        <v>33 Cleaning</v>
      </c>
      <c r="E36" s="809" t="s">
        <v>763</v>
      </c>
      <c r="F36" s="79" t="s">
        <v>764</v>
      </c>
      <c r="G36" s="80"/>
      <c r="H36" s="80"/>
      <c r="I36" s="76"/>
    </row>
    <row r="37" spans="2:9" ht="50.25" customHeight="1" x14ac:dyDescent="0.3">
      <c r="B37" s="29">
        <v>34</v>
      </c>
      <c r="C37" s="85" t="s">
        <v>750</v>
      </c>
      <c r="D37" s="352" t="str">
        <f t="shared" si="1"/>
        <v>34 Cleaning</v>
      </c>
      <c r="E37" s="809" t="s">
        <v>765</v>
      </c>
      <c r="F37" s="79" t="s">
        <v>766</v>
      </c>
      <c r="G37" s="80"/>
      <c r="H37" s="80"/>
      <c r="I37" s="76"/>
    </row>
    <row r="38" spans="2:9" ht="50.25" customHeight="1" x14ac:dyDescent="0.3">
      <c r="B38" s="29">
        <v>35</v>
      </c>
      <c r="C38" s="85" t="s">
        <v>750</v>
      </c>
      <c r="D38" s="352" t="str">
        <f t="shared" si="1"/>
        <v>35 Cleaning</v>
      </c>
      <c r="E38" s="809" t="s">
        <v>767</v>
      </c>
      <c r="F38" s="79" t="s">
        <v>768</v>
      </c>
      <c r="G38" s="80"/>
      <c r="H38" s="80"/>
      <c r="I38" s="76"/>
    </row>
    <row r="39" spans="2:9" ht="50.25" customHeight="1" x14ac:dyDescent="0.3">
      <c r="B39" s="29">
        <v>36</v>
      </c>
      <c r="C39" s="85" t="s">
        <v>750</v>
      </c>
      <c r="D39" s="352" t="str">
        <f t="shared" si="1"/>
        <v>36 Cleaning</v>
      </c>
      <c r="E39" s="809" t="s">
        <v>769</v>
      </c>
      <c r="F39" s="79" t="s">
        <v>770</v>
      </c>
      <c r="G39" s="80"/>
      <c r="H39" s="80"/>
      <c r="I39" s="76"/>
    </row>
    <row r="40" spans="2:9" ht="50.25" customHeight="1" x14ac:dyDescent="0.3">
      <c r="B40" s="29">
        <v>37</v>
      </c>
      <c r="C40" s="85" t="s">
        <v>750</v>
      </c>
      <c r="D40" s="352" t="str">
        <f t="shared" si="1"/>
        <v>37 Cleaning</v>
      </c>
      <c r="E40" s="809" t="s">
        <v>771</v>
      </c>
      <c r="F40" s="79" t="s">
        <v>772</v>
      </c>
      <c r="G40" s="80"/>
      <c r="H40" s="80"/>
      <c r="I40" s="76"/>
    </row>
    <row r="41" spans="2:9" ht="50.25" customHeight="1" x14ac:dyDescent="0.3">
      <c r="B41" s="29">
        <v>38</v>
      </c>
      <c r="C41" s="85" t="s">
        <v>750</v>
      </c>
      <c r="D41" s="352" t="str">
        <f t="shared" si="1"/>
        <v>38 Cleaning</v>
      </c>
      <c r="E41" s="809" t="s">
        <v>773</v>
      </c>
      <c r="F41" s="79" t="s">
        <v>774</v>
      </c>
      <c r="G41" s="80"/>
      <c r="H41" s="80"/>
      <c r="I41" s="76"/>
    </row>
    <row r="42" spans="2:9" ht="50.25" customHeight="1" x14ac:dyDescent="0.3">
      <c r="B42" s="29">
        <v>39</v>
      </c>
      <c r="C42" s="85" t="s">
        <v>750</v>
      </c>
      <c r="D42" s="352" t="str">
        <f t="shared" si="1"/>
        <v>39 Cleaning</v>
      </c>
      <c r="E42" s="809" t="s">
        <v>775</v>
      </c>
      <c r="F42" s="79" t="s">
        <v>776</v>
      </c>
      <c r="G42" s="80"/>
      <c r="H42" s="80"/>
      <c r="I42" s="76"/>
    </row>
    <row r="43" spans="2:9" ht="50.25" customHeight="1" x14ac:dyDescent="0.3">
      <c r="B43" s="29">
        <v>40</v>
      </c>
      <c r="C43" s="85" t="s">
        <v>750</v>
      </c>
      <c r="D43" s="352" t="str">
        <f t="shared" si="1"/>
        <v>40 Cleaning</v>
      </c>
      <c r="E43" s="809" t="s">
        <v>777</v>
      </c>
      <c r="F43" s="79" t="s">
        <v>778</v>
      </c>
      <c r="G43" s="80"/>
      <c r="H43" s="80"/>
      <c r="I43" s="76"/>
    </row>
    <row r="44" spans="2:9" ht="50.25" customHeight="1" x14ac:dyDescent="0.3">
      <c r="B44" s="29">
        <v>41</v>
      </c>
      <c r="C44" s="85" t="s">
        <v>750</v>
      </c>
      <c r="D44" s="352" t="str">
        <f t="shared" si="1"/>
        <v>41 Cleaning</v>
      </c>
      <c r="E44" s="809"/>
      <c r="F44" s="79" t="s">
        <v>779</v>
      </c>
      <c r="G44" s="80"/>
      <c r="H44" s="80"/>
      <c r="I44" s="76"/>
    </row>
    <row r="45" spans="2:9" ht="50.25" customHeight="1" x14ac:dyDescent="0.3">
      <c r="B45" s="29">
        <v>42</v>
      </c>
      <c r="C45" s="85" t="s">
        <v>750</v>
      </c>
      <c r="D45" s="352" t="str">
        <f t="shared" si="1"/>
        <v>42 Cleaning</v>
      </c>
      <c r="E45" s="809"/>
      <c r="F45" s="79" t="s">
        <v>780</v>
      </c>
      <c r="G45" s="80"/>
      <c r="H45" s="80"/>
      <c r="I45" s="76"/>
    </row>
    <row r="46" spans="2:9" ht="50.25" customHeight="1" x14ac:dyDescent="0.3">
      <c r="B46" s="29">
        <v>43</v>
      </c>
      <c r="C46" s="85" t="s">
        <v>750</v>
      </c>
      <c r="D46" s="352" t="str">
        <f t="shared" si="1"/>
        <v>43 Cleaning</v>
      </c>
      <c r="E46" s="809"/>
      <c r="F46" s="79" t="s">
        <v>781</v>
      </c>
      <c r="G46" s="80"/>
      <c r="H46" s="80"/>
      <c r="I46" s="76"/>
    </row>
    <row r="47" spans="2:9" ht="50.25" customHeight="1" x14ac:dyDescent="0.3">
      <c r="B47" s="29">
        <v>44</v>
      </c>
      <c r="C47" s="85" t="s">
        <v>750</v>
      </c>
      <c r="D47" s="352" t="str">
        <f t="shared" si="1"/>
        <v>44 Cleaning</v>
      </c>
      <c r="E47" s="809"/>
      <c r="F47" s="79" t="s">
        <v>782</v>
      </c>
      <c r="G47" s="80"/>
      <c r="H47" s="80"/>
      <c r="I47" s="76"/>
    </row>
    <row r="48" spans="2:9" ht="50.25" customHeight="1" x14ac:dyDescent="0.3">
      <c r="B48" s="29">
        <v>45</v>
      </c>
      <c r="C48" s="85" t="s">
        <v>750</v>
      </c>
      <c r="D48" s="352" t="str">
        <f t="shared" si="1"/>
        <v>45 Cleaning</v>
      </c>
      <c r="E48" s="809"/>
      <c r="F48" s="79" t="s">
        <v>783</v>
      </c>
      <c r="G48" s="80"/>
      <c r="H48" s="80"/>
      <c r="I48" s="76"/>
    </row>
    <row r="49" spans="2:9" ht="50.25" customHeight="1" x14ac:dyDescent="0.3">
      <c r="B49" s="29">
        <v>46</v>
      </c>
      <c r="C49" s="85" t="s">
        <v>750</v>
      </c>
      <c r="D49" s="352" t="str">
        <f t="shared" si="1"/>
        <v>46 Cleaning</v>
      </c>
      <c r="E49" s="809"/>
      <c r="F49" s="79" t="s">
        <v>784</v>
      </c>
      <c r="G49" s="80"/>
      <c r="H49" s="80"/>
      <c r="I49" s="76"/>
    </row>
    <row r="50" spans="2:9" ht="50.25" customHeight="1" x14ac:dyDescent="0.3">
      <c r="B50" s="29">
        <v>47</v>
      </c>
      <c r="C50" s="85" t="s">
        <v>750</v>
      </c>
      <c r="D50" s="352" t="str">
        <f t="shared" si="1"/>
        <v>47 Cleaning</v>
      </c>
      <c r="E50" s="809"/>
      <c r="F50" s="79" t="s">
        <v>785</v>
      </c>
      <c r="G50" s="80"/>
      <c r="H50" s="80"/>
      <c r="I50" s="76"/>
    </row>
    <row r="51" spans="2:9" ht="50.25" customHeight="1" x14ac:dyDescent="0.3">
      <c r="B51" s="29">
        <v>48</v>
      </c>
      <c r="C51" s="85" t="s">
        <v>750</v>
      </c>
      <c r="D51" s="352" t="str">
        <f t="shared" si="1"/>
        <v>48 Cleaning</v>
      </c>
      <c r="E51" s="809"/>
      <c r="F51" s="79" t="s">
        <v>786</v>
      </c>
      <c r="G51" s="80"/>
      <c r="H51" s="80"/>
      <c r="I51" s="76"/>
    </row>
    <row r="52" spans="2:9" ht="50.25" customHeight="1" x14ac:dyDescent="0.3">
      <c r="B52" s="29">
        <v>49</v>
      </c>
      <c r="C52" s="85" t="s">
        <v>750</v>
      </c>
      <c r="D52" s="352" t="str">
        <f t="shared" si="1"/>
        <v>49 Cleaning</v>
      </c>
      <c r="E52" s="809"/>
      <c r="F52" s="79" t="s">
        <v>787</v>
      </c>
      <c r="G52" s="80"/>
      <c r="H52" s="80"/>
      <c r="I52" s="76"/>
    </row>
    <row r="53" spans="2:9" ht="50.25" customHeight="1" x14ac:dyDescent="0.3">
      <c r="B53" s="29">
        <v>50</v>
      </c>
      <c r="C53" s="85" t="s">
        <v>750</v>
      </c>
      <c r="D53" s="352" t="str">
        <f t="shared" si="1"/>
        <v>50 Cleaning</v>
      </c>
      <c r="E53" s="809"/>
      <c r="F53" s="79" t="s">
        <v>788</v>
      </c>
      <c r="G53" s="80"/>
      <c r="H53" s="80"/>
      <c r="I53" s="76"/>
    </row>
    <row r="54" spans="2:9" ht="50.25" customHeight="1" x14ac:dyDescent="0.3">
      <c r="B54" s="29">
        <v>51</v>
      </c>
      <c r="C54" s="85" t="s">
        <v>750</v>
      </c>
      <c r="D54" s="352" t="str">
        <f t="shared" si="1"/>
        <v>51 Cleaning</v>
      </c>
      <c r="E54" s="809"/>
      <c r="F54" s="79" t="s">
        <v>789</v>
      </c>
      <c r="G54" s="80"/>
      <c r="H54" s="80"/>
      <c r="I54" s="76"/>
    </row>
    <row r="55" spans="2:9" ht="50.25" customHeight="1" x14ac:dyDescent="0.3">
      <c r="B55" s="29">
        <v>52</v>
      </c>
      <c r="C55" s="85" t="s">
        <v>750</v>
      </c>
      <c r="D55" s="352" t="str">
        <f t="shared" si="1"/>
        <v>52 Cleaning</v>
      </c>
      <c r="E55" s="809" t="s">
        <v>790</v>
      </c>
      <c r="F55" s="79" t="s">
        <v>791</v>
      </c>
      <c r="G55" s="80"/>
      <c r="H55" s="80"/>
      <c r="I55" s="76"/>
    </row>
    <row r="56" spans="2:9" ht="50.25" customHeight="1" x14ac:dyDescent="0.3">
      <c r="B56" s="29">
        <v>53</v>
      </c>
      <c r="C56" s="85" t="s">
        <v>750</v>
      </c>
      <c r="D56" s="352" t="str">
        <f t="shared" si="1"/>
        <v>53 Cleaning</v>
      </c>
      <c r="E56" s="809" t="s">
        <v>792</v>
      </c>
      <c r="F56" s="79" t="s">
        <v>793</v>
      </c>
      <c r="G56" s="80"/>
      <c r="H56" s="80"/>
      <c r="I56" s="76"/>
    </row>
    <row r="57" spans="2:9" ht="50.25" customHeight="1" x14ac:dyDescent="0.3">
      <c r="B57" s="29">
        <v>54</v>
      </c>
      <c r="C57" s="85" t="s">
        <v>750</v>
      </c>
      <c r="D57" s="352" t="str">
        <f>CONCATENATE(B57, C57)</f>
        <v>54 Cleaning</v>
      </c>
      <c r="E57" s="809" t="s">
        <v>794</v>
      </c>
      <c r="F57" s="79" t="s">
        <v>795</v>
      </c>
      <c r="G57" s="80"/>
      <c r="H57" s="80"/>
      <c r="I57" s="76"/>
    </row>
    <row r="58" spans="2:9" ht="50.25" customHeight="1" x14ac:dyDescent="0.3">
      <c r="B58" s="29">
        <v>55</v>
      </c>
      <c r="C58" s="85" t="s">
        <v>750</v>
      </c>
      <c r="D58" s="352" t="str">
        <f t="shared" si="1"/>
        <v>55 Cleaning</v>
      </c>
      <c r="E58" s="809" t="s">
        <v>796</v>
      </c>
      <c r="F58" s="79" t="s">
        <v>797</v>
      </c>
      <c r="G58" s="80"/>
      <c r="H58" s="80"/>
      <c r="I58" s="76"/>
    </row>
    <row r="59" spans="2:9" ht="50.25" customHeight="1" x14ac:dyDescent="0.3">
      <c r="B59" s="29">
        <v>56</v>
      </c>
      <c r="C59" s="85" t="s">
        <v>750</v>
      </c>
      <c r="D59" s="352" t="str">
        <f t="shared" si="1"/>
        <v>56 Cleaning</v>
      </c>
      <c r="E59" s="809" t="s">
        <v>798</v>
      </c>
      <c r="F59" s="79" t="s">
        <v>799</v>
      </c>
      <c r="G59" s="80"/>
      <c r="H59" s="80"/>
      <c r="I59" s="76"/>
    </row>
    <row r="60" spans="2:9" ht="50.25" customHeight="1" x14ac:dyDescent="0.3">
      <c r="B60" s="29">
        <v>57</v>
      </c>
      <c r="C60" s="85" t="s">
        <v>750</v>
      </c>
      <c r="D60" s="352" t="str">
        <f t="shared" si="1"/>
        <v>57 Cleaning</v>
      </c>
      <c r="E60" s="809" t="s">
        <v>800</v>
      </c>
      <c r="F60" s="79" t="s">
        <v>801</v>
      </c>
      <c r="G60" s="80"/>
      <c r="H60" s="80"/>
      <c r="I60" s="76"/>
    </row>
    <row r="61" spans="2:9" ht="50.25" customHeight="1" x14ac:dyDescent="0.3">
      <c r="B61" s="29">
        <v>58</v>
      </c>
      <c r="C61" s="85" t="s">
        <v>750</v>
      </c>
      <c r="D61" s="352" t="str">
        <f t="shared" si="1"/>
        <v>58 Cleaning</v>
      </c>
      <c r="E61" s="809" t="s">
        <v>802</v>
      </c>
      <c r="F61" s="79" t="s">
        <v>803</v>
      </c>
      <c r="G61" s="80"/>
      <c r="H61" s="80"/>
      <c r="I61" s="76"/>
    </row>
    <row r="62" spans="2:9" ht="50.25" customHeight="1" x14ac:dyDescent="0.3">
      <c r="B62" s="29">
        <v>59</v>
      </c>
      <c r="C62" s="85" t="s">
        <v>750</v>
      </c>
      <c r="D62" s="352" t="str">
        <f t="shared" si="1"/>
        <v>59 Cleaning</v>
      </c>
      <c r="E62" s="809" t="s">
        <v>804</v>
      </c>
      <c r="F62" s="79" t="s">
        <v>805</v>
      </c>
      <c r="G62" s="80"/>
      <c r="H62" s="80"/>
      <c r="I62" s="76"/>
    </row>
    <row r="63" spans="2:9" ht="50.25" customHeight="1" x14ac:dyDescent="0.3">
      <c r="B63" s="29">
        <v>60</v>
      </c>
      <c r="C63" s="85" t="s">
        <v>750</v>
      </c>
      <c r="D63" s="352" t="str">
        <f>CONCATENATE(B63, C63)</f>
        <v>60 Cleaning</v>
      </c>
      <c r="E63" s="809" t="s">
        <v>806</v>
      </c>
      <c r="F63" s="82" t="s">
        <v>807</v>
      </c>
      <c r="G63" s="80"/>
      <c r="H63" s="80"/>
      <c r="I63" s="76"/>
    </row>
    <row r="64" spans="2:9" ht="50.25" customHeight="1" x14ac:dyDescent="0.3">
      <c r="B64" s="29">
        <v>61</v>
      </c>
      <c r="C64" s="85" t="s">
        <v>750</v>
      </c>
      <c r="D64" s="352" t="str">
        <f t="shared" si="1"/>
        <v>61 Cleaning</v>
      </c>
      <c r="E64" s="809" t="s">
        <v>808</v>
      </c>
      <c r="F64" s="79" t="s">
        <v>809</v>
      </c>
      <c r="G64" s="80"/>
      <c r="H64" s="80"/>
      <c r="I64" s="76"/>
    </row>
    <row r="65" spans="2:9" ht="50.25" customHeight="1" x14ac:dyDescent="0.3">
      <c r="B65" s="29">
        <v>62</v>
      </c>
      <c r="C65" s="85" t="s">
        <v>750</v>
      </c>
      <c r="D65" s="352" t="str">
        <f t="shared" ref="D65:D88" si="2">CONCATENATE(B65, C65)</f>
        <v>62 Cleaning</v>
      </c>
      <c r="E65" s="809" t="s">
        <v>810</v>
      </c>
      <c r="F65" s="79" t="s">
        <v>811</v>
      </c>
      <c r="G65" s="80"/>
      <c r="H65" s="80"/>
      <c r="I65" s="76"/>
    </row>
    <row r="66" spans="2:9" ht="50.25" customHeight="1" x14ac:dyDescent="0.3">
      <c r="B66" s="29">
        <v>63</v>
      </c>
      <c r="C66" s="85" t="s">
        <v>750</v>
      </c>
      <c r="D66" s="352" t="str">
        <f t="shared" si="2"/>
        <v>63 Cleaning</v>
      </c>
      <c r="E66" s="809" t="s">
        <v>812</v>
      </c>
      <c r="F66" s="79" t="s">
        <v>813</v>
      </c>
      <c r="G66" s="80"/>
      <c r="H66" s="80"/>
      <c r="I66" s="76"/>
    </row>
    <row r="67" spans="2:9" ht="50.25" customHeight="1" x14ac:dyDescent="0.3">
      <c r="B67" s="29">
        <v>64</v>
      </c>
      <c r="C67" s="85" t="s">
        <v>750</v>
      </c>
      <c r="D67" s="352" t="str">
        <f t="shared" si="2"/>
        <v>64 Cleaning</v>
      </c>
      <c r="E67" s="809" t="s">
        <v>814</v>
      </c>
      <c r="F67" s="79" t="s">
        <v>815</v>
      </c>
      <c r="G67" s="80"/>
      <c r="H67" s="80"/>
      <c r="I67" s="76"/>
    </row>
    <row r="68" spans="2:9" ht="50.25" customHeight="1" x14ac:dyDescent="0.3">
      <c r="B68" s="29">
        <v>65</v>
      </c>
      <c r="C68" s="85" t="s">
        <v>750</v>
      </c>
      <c r="D68" s="352" t="str">
        <f>CONCATENATE(B68, C68)</f>
        <v>65 Cleaning</v>
      </c>
      <c r="E68" s="809" t="s">
        <v>816</v>
      </c>
      <c r="F68" s="79" t="s">
        <v>817</v>
      </c>
      <c r="G68" s="80"/>
      <c r="H68" s="80"/>
      <c r="I68" s="76"/>
    </row>
    <row r="69" spans="2:9" ht="50.25" customHeight="1" x14ac:dyDescent="0.3">
      <c r="B69" s="29">
        <v>66</v>
      </c>
      <c r="C69" s="85" t="s">
        <v>750</v>
      </c>
      <c r="D69" s="352" t="str">
        <f t="shared" si="2"/>
        <v>66 Cleaning</v>
      </c>
      <c r="E69" s="809" t="s">
        <v>818</v>
      </c>
      <c r="F69" s="79" t="s">
        <v>819</v>
      </c>
      <c r="G69" s="80"/>
      <c r="H69" s="80"/>
      <c r="I69" s="76"/>
    </row>
    <row r="70" spans="2:9" ht="50.25" customHeight="1" x14ac:dyDescent="0.3">
      <c r="B70" s="29">
        <v>67</v>
      </c>
      <c r="C70" s="84" t="s">
        <v>820</v>
      </c>
      <c r="D70" s="574" t="str">
        <f t="shared" si="2"/>
        <v>67 Cleaning Detailed</v>
      </c>
      <c r="E70" s="808" t="s">
        <v>821</v>
      </c>
      <c r="F70" s="577" t="s">
        <v>822</v>
      </c>
      <c r="G70" s="578"/>
      <c r="H70" s="578"/>
      <c r="I70" s="572"/>
    </row>
    <row r="71" spans="2:9" ht="50.25" customHeight="1" x14ac:dyDescent="0.3">
      <c r="B71" s="29">
        <v>68</v>
      </c>
      <c r="C71" s="85" t="s">
        <v>820</v>
      </c>
      <c r="D71" s="352" t="str">
        <f t="shared" si="2"/>
        <v>68 Cleaning Detailed</v>
      </c>
      <c r="E71" s="809" t="s">
        <v>823</v>
      </c>
      <c r="F71" s="79" t="s">
        <v>824</v>
      </c>
      <c r="G71" s="80"/>
      <c r="H71" s="80"/>
      <c r="I71" s="76"/>
    </row>
    <row r="72" spans="2:9" ht="50.25" customHeight="1" x14ac:dyDescent="0.3">
      <c r="B72" s="29">
        <v>69</v>
      </c>
      <c r="C72" s="85" t="s">
        <v>820</v>
      </c>
      <c r="D72" s="352" t="str">
        <f t="shared" si="2"/>
        <v>69 Cleaning Detailed</v>
      </c>
      <c r="E72" s="809" t="s">
        <v>825</v>
      </c>
      <c r="F72" s="79" t="s">
        <v>826</v>
      </c>
      <c r="G72" s="80"/>
      <c r="H72" s="80"/>
      <c r="I72" s="76"/>
    </row>
    <row r="73" spans="2:9" ht="50.25" customHeight="1" x14ac:dyDescent="0.3">
      <c r="B73" s="29">
        <v>70</v>
      </c>
      <c r="C73" s="85" t="s">
        <v>820</v>
      </c>
      <c r="D73" s="352" t="str">
        <f t="shared" si="2"/>
        <v>70 Cleaning Detailed</v>
      </c>
      <c r="E73" s="809" t="s">
        <v>827</v>
      </c>
      <c r="F73" s="79" t="s">
        <v>828</v>
      </c>
      <c r="G73" s="80"/>
      <c r="H73" s="80"/>
      <c r="I73" s="76"/>
    </row>
    <row r="74" spans="2:9" ht="50.25" customHeight="1" x14ac:dyDescent="0.3">
      <c r="B74" s="29">
        <v>71</v>
      </c>
      <c r="C74" s="85" t="s">
        <v>820</v>
      </c>
      <c r="D74" s="352" t="str">
        <f t="shared" si="2"/>
        <v>71 Cleaning Detailed</v>
      </c>
      <c r="E74" s="809" t="s">
        <v>829</v>
      </c>
      <c r="F74" s="79" t="s">
        <v>830</v>
      </c>
      <c r="G74" s="80"/>
      <c r="H74" s="80"/>
      <c r="I74" s="76"/>
    </row>
    <row r="75" spans="2:9" ht="50.25" customHeight="1" x14ac:dyDescent="0.3">
      <c r="B75" s="29">
        <v>72</v>
      </c>
      <c r="C75" s="85" t="s">
        <v>820</v>
      </c>
      <c r="D75" s="352" t="str">
        <f t="shared" si="2"/>
        <v>72 Cleaning Detailed</v>
      </c>
      <c r="E75" s="809" t="s">
        <v>831</v>
      </c>
      <c r="F75" s="79" t="s">
        <v>832</v>
      </c>
      <c r="G75" s="80"/>
      <c r="H75" s="80"/>
      <c r="I75" s="76"/>
    </row>
    <row r="76" spans="2:9" ht="50.25" customHeight="1" x14ac:dyDescent="0.3">
      <c r="B76" s="29">
        <v>73</v>
      </c>
      <c r="C76" s="85" t="s">
        <v>820</v>
      </c>
      <c r="D76" s="352" t="str">
        <f t="shared" si="2"/>
        <v>73 Cleaning Detailed</v>
      </c>
      <c r="E76" s="809" t="s">
        <v>833</v>
      </c>
      <c r="F76" s="79" t="s">
        <v>834</v>
      </c>
      <c r="G76" s="80"/>
      <c r="H76" s="80"/>
      <c r="I76" s="76"/>
    </row>
    <row r="77" spans="2:9" ht="50.25" customHeight="1" x14ac:dyDescent="0.3">
      <c r="B77" s="29">
        <v>74</v>
      </c>
      <c r="C77" s="85" t="s">
        <v>820</v>
      </c>
      <c r="D77" s="352" t="str">
        <f t="shared" si="2"/>
        <v>74 Cleaning Detailed</v>
      </c>
      <c r="E77" s="809" t="s">
        <v>835</v>
      </c>
      <c r="F77" s="79" t="s">
        <v>836</v>
      </c>
      <c r="G77" s="80"/>
      <c r="H77" s="80"/>
      <c r="I77" s="76"/>
    </row>
    <row r="78" spans="2:9" ht="50.25" customHeight="1" x14ac:dyDescent="0.3">
      <c r="B78" s="29">
        <v>75</v>
      </c>
      <c r="C78" s="85" t="s">
        <v>820</v>
      </c>
      <c r="D78" s="352" t="str">
        <f t="shared" si="2"/>
        <v>75 Cleaning Detailed</v>
      </c>
      <c r="E78" s="809" t="s">
        <v>837</v>
      </c>
      <c r="F78" s="79" t="s">
        <v>838</v>
      </c>
      <c r="G78" s="80"/>
      <c r="H78" s="80"/>
      <c r="I78" s="76"/>
    </row>
    <row r="79" spans="2:9" ht="50.25" customHeight="1" x14ac:dyDescent="0.3">
      <c r="B79" s="29">
        <v>76</v>
      </c>
      <c r="C79" s="85" t="s">
        <v>820</v>
      </c>
      <c r="D79" s="352" t="str">
        <f t="shared" si="2"/>
        <v>76 Cleaning Detailed</v>
      </c>
      <c r="E79" s="809" t="s">
        <v>839</v>
      </c>
      <c r="F79" s="79" t="s">
        <v>840</v>
      </c>
      <c r="G79" s="80"/>
      <c r="H79" s="80"/>
      <c r="I79" s="76"/>
    </row>
    <row r="80" spans="2:9" ht="50.25" customHeight="1" x14ac:dyDescent="0.3">
      <c r="B80" s="29">
        <v>77</v>
      </c>
      <c r="C80" s="85" t="s">
        <v>820</v>
      </c>
      <c r="D80" s="352" t="str">
        <f>CONCATENATE(B80, C80)</f>
        <v>77 Cleaning Detailed</v>
      </c>
      <c r="E80" s="809" t="s">
        <v>841</v>
      </c>
      <c r="F80" s="79" t="s">
        <v>842</v>
      </c>
      <c r="G80" s="80"/>
      <c r="H80" s="80"/>
      <c r="I80" s="76"/>
    </row>
    <row r="81" spans="2:9" ht="50.25" customHeight="1" x14ac:dyDescent="0.3">
      <c r="B81" s="29">
        <v>78</v>
      </c>
      <c r="C81" s="85" t="s">
        <v>820</v>
      </c>
      <c r="D81" s="352" t="str">
        <f>CONCATENATE(B81, C81)</f>
        <v>78 Cleaning Detailed</v>
      </c>
      <c r="E81" s="809" t="s">
        <v>843</v>
      </c>
      <c r="F81" s="82" t="s">
        <v>844</v>
      </c>
      <c r="G81" s="80"/>
      <c r="H81" s="80"/>
      <c r="I81" s="76"/>
    </row>
    <row r="82" spans="2:9" ht="57.6" x14ac:dyDescent="0.3">
      <c r="B82" s="29">
        <v>79</v>
      </c>
      <c r="C82" s="85" t="s">
        <v>820</v>
      </c>
      <c r="D82" s="352" t="str">
        <f t="shared" si="2"/>
        <v>79 Cleaning Detailed</v>
      </c>
      <c r="E82" s="809" t="s">
        <v>845</v>
      </c>
      <c r="F82" s="82" t="s">
        <v>846</v>
      </c>
      <c r="G82" s="80"/>
      <c r="H82" s="80"/>
      <c r="I82" s="76"/>
    </row>
    <row r="83" spans="2:9" ht="50.25" customHeight="1" x14ac:dyDescent="0.3">
      <c r="B83" s="29">
        <v>80</v>
      </c>
      <c r="C83" s="85" t="s">
        <v>820</v>
      </c>
      <c r="D83" s="352" t="str">
        <f t="shared" si="2"/>
        <v>80 Cleaning Detailed</v>
      </c>
      <c r="E83" s="809" t="s">
        <v>847</v>
      </c>
      <c r="F83" s="79" t="s">
        <v>848</v>
      </c>
      <c r="G83" s="80"/>
      <c r="H83" s="80"/>
      <c r="I83" s="76"/>
    </row>
    <row r="84" spans="2:9" ht="50.25" customHeight="1" x14ac:dyDescent="0.3">
      <c r="B84" s="29">
        <v>81</v>
      </c>
      <c r="C84" s="85" t="s">
        <v>820</v>
      </c>
      <c r="D84" s="352" t="str">
        <f t="shared" si="2"/>
        <v>81 Cleaning Detailed</v>
      </c>
      <c r="E84" s="809" t="s">
        <v>849</v>
      </c>
      <c r="F84" s="79" t="s">
        <v>850</v>
      </c>
      <c r="G84" s="80"/>
      <c r="H84" s="80"/>
      <c r="I84" s="76"/>
    </row>
    <row r="85" spans="2:9" ht="50.25" customHeight="1" x14ac:dyDescent="0.3">
      <c r="B85" s="29">
        <v>82</v>
      </c>
      <c r="C85" s="85" t="s">
        <v>820</v>
      </c>
      <c r="D85" s="352" t="str">
        <f t="shared" si="2"/>
        <v>82 Cleaning Detailed</v>
      </c>
      <c r="E85" s="809" t="s">
        <v>851</v>
      </c>
      <c r="F85" s="79" t="s">
        <v>852</v>
      </c>
      <c r="G85" s="80"/>
      <c r="H85" s="80"/>
      <c r="I85" s="76"/>
    </row>
    <row r="86" spans="2:9" ht="50.25" customHeight="1" x14ac:dyDescent="0.3">
      <c r="B86" s="29">
        <v>83</v>
      </c>
      <c r="C86" s="85" t="s">
        <v>820</v>
      </c>
      <c r="D86" s="352" t="str">
        <f t="shared" si="2"/>
        <v>83 Cleaning Detailed</v>
      </c>
      <c r="E86" s="809" t="s">
        <v>853</v>
      </c>
      <c r="F86" s="79" t="s">
        <v>854</v>
      </c>
      <c r="G86" s="87"/>
      <c r="H86" s="87"/>
      <c r="I86" s="87"/>
    </row>
    <row r="87" spans="2:9" ht="72" x14ac:dyDescent="0.3">
      <c r="B87" s="29">
        <v>84</v>
      </c>
      <c r="C87" s="88" t="s">
        <v>682</v>
      </c>
      <c r="D87" s="49" t="str">
        <f t="shared" ref="D87" si="3">CONCATENATE(B87, C87)</f>
        <v>84 Reporting</v>
      </c>
      <c r="E87" s="88" t="s">
        <v>855</v>
      </c>
      <c r="F87" s="39" t="s">
        <v>856</v>
      </c>
      <c r="G87" s="4"/>
      <c r="H87" s="4"/>
      <c r="I87" s="2"/>
    </row>
    <row r="88" spans="2:9" ht="50.25" customHeight="1" x14ac:dyDescent="0.3">
      <c r="B88" s="29">
        <v>85</v>
      </c>
      <c r="C88" s="47" t="s">
        <v>857</v>
      </c>
      <c r="D88" s="573" t="str">
        <f t="shared" si="2"/>
        <v xml:space="preserve">85 Additional/
Specific to Facility </v>
      </c>
      <c r="E88" s="573"/>
      <c r="F88" s="566"/>
      <c r="G88" s="567"/>
      <c r="H88" s="567"/>
      <c r="I88" s="567"/>
    </row>
    <row r="89" spans="2:9" ht="50.25" customHeight="1" x14ac:dyDescent="0.3">
      <c r="B89" s="29"/>
      <c r="C89" s="88"/>
      <c r="D89" s="49"/>
      <c r="E89" s="49"/>
      <c r="F89" s="39"/>
      <c r="G89" s="4"/>
      <c r="H89" s="4"/>
      <c r="I89" s="2"/>
    </row>
    <row r="90" spans="2:9" ht="50.25" customHeight="1" x14ac:dyDescent="0.3">
      <c r="B90" s="29"/>
      <c r="C90" s="88"/>
      <c r="D90" s="49"/>
      <c r="E90" s="49"/>
      <c r="F90" s="39"/>
      <c r="G90" s="4"/>
      <c r="H90" s="4"/>
      <c r="I90" s="2"/>
    </row>
    <row r="91" spans="2:9" ht="50.25" customHeight="1" x14ac:dyDescent="0.3">
      <c r="B91" s="29"/>
      <c r="C91" s="88"/>
      <c r="D91" s="49"/>
      <c r="E91" s="49"/>
      <c r="F91" s="39"/>
      <c r="G91" s="4"/>
      <c r="H91" s="4"/>
      <c r="I91" s="2"/>
    </row>
    <row r="92" spans="2:9" ht="50.25" customHeight="1" x14ac:dyDescent="0.3">
      <c r="B92" s="29"/>
      <c r="C92" s="88"/>
      <c r="D92" s="49"/>
      <c r="E92" s="49"/>
      <c r="F92" s="39"/>
      <c r="G92" s="4"/>
      <c r="H92" s="4"/>
      <c r="I92" s="2"/>
    </row>
    <row r="93" spans="2:9" ht="50.25" customHeight="1" x14ac:dyDescent="0.3">
      <c r="B93" s="29"/>
      <c r="C93" s="88"/>
      <c r="D93" s="49"/>
      <c r="E93" s="49"/>
      <c r="F93" s="39"/>
      <c r="G93" s="4"/>
      <c r="H93" s="4"/>
      <c r="I93" s="2"/>
    </row>
    <row r="94" spans="2:9" ht="50.25" customHeight="1" x14ac:dyDescent="0.3">
      <c r="B94" s="29"/>
      <c r="C94" s="88"/>
      <c r="D94" s="49"/>
      <c r="E94" s="49"/>
      <c r="F94" s="39"/>
      <c r="G94" s="4"/>
      <c r="H94" s="4"/>
      <c r="I94" s="2"/>
    </row>
  </sheetData>
  <autoFilter ref="B3:I3" xr:uid="{B558ACAA-6EA1-49E8-B948-2A22CD315418}"/>
  <phoneticPr fontId="30" type="noConversion"/>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2E675-0174-4FD7-977E-C572165C9665}">
  <sheetPr>
    <tabColor theme="8"/>
  </sheetPr>
  <dimension ref="A1:I44"/>
  <sheetViews>
    <sheetView showGridLines="0" zoomScale="98" zoomScaleNormal="98" workbookViewId="0">
      <pane xSplit="3" ySplit="3" topLeftCell="D4" activePane="bottomRight" state="frozen"/>
      <selection pane="topRight" activeCell="A70" sqref="A70:F70"/>
      <selection pane="bottomLeft" activeCell="A70" sqref="A70:F70"/>
      <selection pane="bottomRight" activeCell="A9" sqref="A9"/>
    </sheetView>
  </sheetViews>
  <sheetFormatPr defaultColWidth="9" defaultRowHeight="14.4" x14ac:dyDescent="0.3"/>
  <cols>
    <col min="1" max="1" width="10" customWidth="1"/>
    <col min="2" max="3" width="21" hidden="1" customWidth="1"/>
    <col min="4" max="4" width="12.88671875" customWidth="1"/>
    <col min="5" max="5" width="62.88671875" customWidth="1"/>
    <col min="6" max="6" width="101" customWidth="1"/>
    <col min="7" max="8" width="26" customWidth="1"/>
    <col min="9" max="9" width="51" customWidth="1"/>
  </cols>
  <sheetData>
    <row r="1" spans="1:9" s="5" customFormat="1" ht="47.4" thickBot="1" x14ac:dyDescent="0.35">
      <c r="A1" s="331"/>
      <c r="B1" s="17" t="s">
        <v>366</v>
      </c>
      <c r="C1" s="89" t="s">
        <v>568</v>
      </c>
      <c r="D1" s="404" t="s">
        <v>367</v>
      </c>
      <c r="E1" s="404"/>
      <c r="F1" s="405" t="str">
        <f>'1-Cover'!B20</f>
        <v>Grady Health System</v>
      </c>
      <c r="G1" s="397" t="s">
        <v>368</v>
      </c>
      <c r="H1" s="397" t="s">
        <v>368</v>
      </c>
      <c r="I1" s="397" t="s">
        <v>368</v>
      </c>
    </row>
    <row r="3" spans="1:9" s="5" customFormat="1" ht="63" customHeight="1" x14ac:dyDescent="0.3">
      <c r="A3" s="331"/>
      <c r="B3" s="90" t="s">
        <v>369</v>
      </c>
      <c r="C3" s="91" t="s">
        <v>370</v>
      </c>
      <c r="D3" s="398" t="s">
        <v>693</v>
      </c>
      <c r="E3" s="398" t="s">
        <v>371</v>
      </c>
      <c r="F3" s="401" t="s">
        <v>372</v>
      </c>
      <c r="G3" s="401" t="s">
        <v>694</v>
      </c>
      <c r="H3" s="401" t="s">
        <v>695</v>
      </c>
      <c r="I3" s="401" t="s">
        <v>375</v>
      </c>
    </row>
    <row r="4" spans="1:9" s="11" customFormat="1" ht="50.25" customHeight="1" x14ac:dyDescent="0.3">
      <c r="B4" s="802">
        <v>1</v>
      </c>
      <c r="C4" s="354" t="s">
        <v>858</v>
      </c>
      <c r="D4" s="579" t="str">
        <f t="shared" ref="D4:D37" si="0">CONCATENATE(B4, C4)</f>
        <v>1 PT General</v>
      </c>
      <c r="E4" s="579"/>
      <c r="F4" s="564" t="s">
        <v>377</v>
      </c>
      <c r="G4" s="580"/>
      <c r="H4" s="580"/>
      <c r="I4" s="581"/>
    </row>
    <row r="5" spans="1:9" s="3" customFormat="1" ht="50.25" customHeight="1" x14ac:dyDescent="0.3">
      <c r="B5" s="802">
        <v>2</v>
      </c>
      <c r="C5" s="49" t="s">
        <v>858</v>
      </c>
      <c r="D5" s="347" t="str">
        <f t="shared" si="0"/>
        <v>2 PT General</v>
      </c>
      <c r="E5" s="798" t="s">
        <v>859</v>
      </c>
      <c r="F5" s="88" t="s">
        <v>860</v>
      </c>
      <c r="G5" s="321"/>
      <c r="H5" s="321"/>
      <c r="I5" s="321"/>
    </row>
    <row r="6" spans="1:9" s="3" customFormat="1" ht="50.25" customHeight="1" x14ac:dyDescent="0.3">
      <c r="B6" s="802">
        <v>3</v>
      </c>
      <c r="C6" s="49" t="s">
        <v>858</v>
      </c>
      <c r="D6" s="347" t="str">
        <f t="shared" si="0"/>
        <v>3 PT General</v>
      </c>
      <c r="E6" s="798" t="s">
        <v>861</v>
      </c>
      <c r="F6" s="88" t="s">
        <v>862</v>
      </c>
      <c r="G6" s="322"/>
      <c r="H6" s="12"/>
      <c r="I6" s="321"/>
    </row>
    <row r="7" spans="1:9" s="3" customFormat="1" ht="50.25" customHeight="1" x14ac:dyDescent="0.3">
      <c r="B7" s="802">
        <v>4</v>
      </c>
      <c r="C7" s="49" t="s">
        <v>858</v>
      </c>
      <c r="D7" s="347" t="str">
        <f t="shared" si="0"/>
        <v>4 PT General</v>
      </c>
      <c r="E7" s="798" t="s">
        <v>863</v>
      </c>
      <c r="F7" s="88" t="s">
        <v>864</v>
      </c>
      <c r="G7" s="323"/>
      <c r="H7" s="324"/>
      <c r="I7" s="321"/>
    </row>
    <row r="8" spans="1:9" s="3" customFormat="1" ht="50.25" customHeight="1" x14ac:dyDescent="0.3">
      <c r="B8" s="802">
        <v>5</v>
      </c>
      <c r="C8" s="49" t="s">
        <v>858</v>
      </c>
      <c r="D8" s="347" t="str">
        <f t="shared" si="0"/>
        <v>5 PT General</v>
      </c>
      <c r="E8" s="798" t="s">
        <v>865</v>
      </c>
      <c r="F8" s="88" t="s">
        <v>866</v>
      </c>
      <c r="G8" s="325"/>
      <c r="H8" s="323"/>
      <c r="I8" s="321"/>
    </row>
    <row r="9" spans="1:9" s="3" customFormat="1" ht="50.25" customHeight="1" x14ac:dyDescent="0.3">
      <c r="A9" s="810" t="s">
        <v>867</v>
      </c>
      <c r="B9" s="802">
        <v>6</v>
      </c>
      <c r="C9" s="49" t="s">
        <v>858</v>
      </c>
      <c r="D9" s="799" t="str">
        <f t="shared" si="0"/>
        <v>6 PT General</v>
      </c>
      <c r="E9" s="800" t="s">
        <v>868</v>
      </c>
      <c r="F9" s="801" t="s">
        <v>869</v>
      </c>
      <c r="G9" s="322"/>
      <c r="H9" s="12"/>
      <c r="I9" s="321"/>
    </row>
    <row r="10" spans="1:9" s="3" customFormat="1" ht="50.25" customHeight="1" x14ac:dyDescent="0.3">
      <c r="B10" s="802">
        <v>7</v>
      </c>
      <c r="C10" s="49" t="s">
        <v>858</v>
      </c>
      <c r="D10" s="347" t="str">
        <f t="shared" si="0"/>
        <v>7 PT General</v>
      </c>
      <c r="E10" s="798" t="s">
        <v>870</v>
      </c>
      <c r="F10" s="88" t="s">
        <v>871</v>
      </c>
      <c r="G10" s="322"/>
      <c r="H10" s="323"/>
      <c r="I10" s="321"/>
    </row>
    <row r="11" spans="1:9" s="3" customFormat="1" ht="50.25" customHeight="1" x14ac:dyDescent="0.3">
      <c r="B11" s="802">
        <v>8</v>
      </c>
      <c r="C11" s="49" t="s">
        <v>858</v>
      </c>
      <c r="D11" s="347" t="str">
        <f t="shared" si="0"/>
        <v>8 PT General</v>
      </c>
      <c r="E11" s="798" t="s">
        <v>872</v>
      </c>
      <c r="F11" s="88" t="s">
        <v>873</v>
      </c>
      <c r="G11" s="322"/>
      <c r="H11" s="322"/>
      <c r="I11" s="321"/>
    </row>
    <row r="12" spans="1:9" s="3" customFormat="1" ht="50.25" customHeight="1" x14ac:dyDescent="0.3">
      <c r="B12" s="802">
        <v>9</v>
      </c>
      <c r="C12" s="350" t="s">
        <v>874</v>
      </c>
      <c r="D12" s="579" t="str">
        <f t="shared" si="0"/>
        <v>9 PT System</v>
      </c>
      <c r="E12" s="564" t="s">
        <v>875</v>
      </c>
      <c r="F12" s="564" t="s">
        <v>875</v>
      </c>
      <c r="G12" s="580"/>
      <c r="H12" s="580"/>
      <c r="I12" s="581"/>
    </row>
    <row r="13" spans="1:9" s="3" customFormat="1" ht="50.25" customHeight="1" x14ac:dyDescent="0.3">
      <c r="B13" s="802">
        <v>10</v>
      </c>
      <c r="C13" s="49" t="s">
        <v>874</v>
      </c>
      <c r="D13" s="347" t="str">
        <f t="shared" si="0"/>
        <v>10 PT System</v>
      </c>
      <c r="E13" s="798" t="s">
        <v>876</v>
      </c>
      <c r="F13" s="88" t="s">
        <v>877</v>
      </c>
      <c r="G13" s="322"/>
      <c r="H13" s="323"/>
      <c r="I13" s="321"/>
    </row>
    <row r="14" spans="1:9" s="3" customFormat="1" ht="50.25" customHeight="1" x14ac:dyDescent="0.3">
      <c r="B14" s="802">
        <v>11</v>
      </c>
      <c r="C14" s="49" t="s">
        <v>874</v>
      </c>
      <c r="D14" s="347" t="str">
        <f t="shared" si="0"/>
        <v>11 PT System</v>
      </c>
      <c r="E14" s="798" t="s">
        <v>878</v>
      </c>
      <c r="F14" s="88" t="s">
        <v>879</v>
      </c>
      <c r="G14" s="322"/>
      <c r="H14" s="322"/>
      <c r="I14" s="321"/>
    </row>
    <row r="15" spans="1:9" s="3" customFormat="1" ht="50.25" customHeight="1" x14ac:dyDescent="0.3">
      <c r="B15" s="802">
        <v>12</v>
      </c>
      <c r="C15" s="49" t="s">
        <v>874</v>
      </c>
      <c r="D15" s="347" t="str">
        <f t="shared" si="0"/>
        <v>12 PT System</v>
      </c>
      <c r="E15" s="798" t="s">
        <v>880</v>
      </c>
      <c r="F15" s="88" t="s">
        <v>881</v>
      </c>
      <c r="G15" s="322"/>
      <c r="H15" s="322"/>
      <c r="I15" s="321"/>
    </row>
    <row r="16" spans="1:9" s="3" customFormat="1" ht="50.25" customHeight="1" x14ac:dyDescent="0.3">
      <c r="B16" s="802">
        <v>13</v>
      </c>
      <c r="C16" s="49" t="s">
        <v>874</v>
      </c>
      <c r="D16" s="347" t="str">
        <f t="shared" si="0"/>
        <v>13 PT System</v>
      </c>
      <c r="E16" s="798" t="s">
        <v>882</v>
      </c>
      <c r="F16" s="88" t="s">
        <v>883</v>
      </c>
      <c r="G16" s="322"/>
      <c r="H16" s="323"/>
      <c r="I16" s="321"/>
    </row>
    <row r="17" spans="2:9" s="11" customFormat="1" ht="50.25" customHeight="1" x14ac:dyDescent="0.3">
      <c r="B17" s="802">
        <v>14</v>
      </c>
      <c r="C17" s="350" t="s">
        <v>884</v>
      </c>
      <c r="D17" s="579" t="str">
        <f t="shared" si="0"/>
        <v>14  PT System Tracking</v>
      </c>
      <c r="E17" s="564" t="s">
        <v>885</v>
      </c>
      <c r="F17" s="564" t="s">
        <v>885</v>
      </c>
      <c r="G17" s="580"/>
      <c r="H17" s="580"/>
      <c r="I17" s="581"/>
    </row>
    <row r="18" spans="2:9" s="13" customFormat="1" ht="50.25" customHeight="1" x14ac:dyDescent="0.3">
      <c r="B18" s="802">
        <v>15</v>
      </c>
      <c r="C18" s="49" t="s">
        <v>884</v>
      </c>
      <c r="D18" s="347" t="str">
        <f t="shared" si="0"/>
        <v>15  PT System Tracking</v>
      </c>
      <c r="E18" s="798" t="s">
        <v>886</v>
      </c>
      <c r="F18" s="88" t="s">
        <v>887</v>
      </c>
      <c r="G18" s="322"/>
      <c r="H18" s="322"/>
      <c r="I18" s="322"/>
    </row>
    <row r="19" spans="2:9" s="13" customFormat="1" ht="50.25" customHeight="1" x14ac:dyDescent="0.3">
      <c r="B19" s="802">
        <v>16</v>
      </c>
      <c r="C19" s="49" t="s">
        <v>884</v>
      </c>
      <c r="D19" s="347" t="str">
        <f t="shared" si="0"/>
        <v>16  PT System Tracking</v>
      </c>
      <c r="E19" s="798" t="s">
        <v>888</v>
      </c>
      <c r="F19" s="88" t="s">
        <v>889</v>
      </c>
      <c r="G19" s="322"/>
      <c r="H19" s="322"/>
      <c r="I19" s="322"/>
    </row>
    <row r="20" spans="2:9" s="13" customFormat="1" ht="50.25" customHeight="1" x14ac:dyDescent="0.3">
      <c r="B20" s="802">
        <v>17</v>
      </c>
      <c r="C20" s="49" t="s">
        <v>884</v>
      </c>
      <c r="D20" s="347" t="str">
        <f t="shared" si="0"/>
        <v>17  PT System Tracking</v>
      </c>
      <c r="E20" s="798" t="s">
        <v>890</v>
      </c>
      <c r="F20" s="88" t="s">
        <v>891</v>
      </c>
      <c r="G20" s="322"/>
      <c r="H20" s="322"/>
      <c r="I20" s="322"/>
    </row>
    <row r="21" spans="2:9" s="13" customFormat="1" ht="50.25" customHeight="1" x14ac:dyDescent="0.3">
      <c r="B21" s="802">
        <v>18</v>
      </c>
      <c r="C21" s="49" t="s">
        <v>884</v>
      </c>
      <c r="D21" s="347" t="str">
        <f t="shared" si="0"/>
        <v>18  PT System Tracking</v>
      </c>
      <c r="E21" s="798" t="s">
        <v>892</v>
      </c>
      <c r="F21" s="88" t="s">
        <v>893</v>
      </c>
      <c r="G21" s="322"/>
      <c r="H21" s="322"/>
      <c r="I21" s="322"/>
    </row>
    <row r="22" spans="2:9" s="13" customFormat="1" ht="50.25" customHeight="1" x14ac:dyDescent="0.3">
      <c r="B22" s="802">
        <v>19</v>
      </c>
      <c r="C22" s="49" t="s">
        <v>884</v>
      </c>
      <c r="D22" s="347" t="str">
        <f t="shared" si="0"/>
        <v>19  PT System Tracking</v>
      </c>
      <c r="E22" s="798" t="s">
        <v>894</v>
      </c>
      <c r="F22" s="88" t="s">
        <v>895</v>
      </c>
      <c r="G22" s="322"/>
      <c r="H22" s="322"/>
      <c r="I22" s="322"/>
    </row>
    <row r="23" spans="2:9" s="13" customFormat="1" ht="50.25" customHeight="1" x14ac:dyDescent="0.3">
      <c r="B23" s="802">
        <v>20</v>
      </c>
      <c r="C23" s="49" t="s">
        <v>884</v>
      </c>
      <c r="D23" s="347" t="str">
        <f t="shared" si="0"/>
        <v>20  PT System Tracking</v>
      </c>
      <c r="E23" s="798" t="s">
        <v>896</v>
      </c>
      <c r="F23" s="88" t="s">
        <v>897</v>
      </c>
      <c r="G23" s="322"/>
      <c r="H23" s="322"/>
      <c r="I23" s="322"/>
    </row>
    <row r="24" spans="2:9" s="13" customFormat="1" ht="50.25" customHeight="1" x14ac:dyDescent="0.3">
      <c r="B24" s="802">
        <v>21</v>
      </c>
      <c r="C24" s="49" t="s">
        <v>884</v>
      </c>
      <c r="D24" s="347" t="str">
        <f t="shared" si="0"/>
        <v>21  PT System Tracking</v>
      </c>
      <c r="E24" s="798" t="s">
        <v>898</v>
      </c>
      <c r="F24" s="88" t="s">
        <v>899</v>
      </c>
      <c r="G24" s="322"/>
      <c r="H24" s="322"/>
      <c r="I24" s="322"/>
    </row>
    <row r="25" spans="2:9" s="13" customFormat="1" ht="50.25" customHeight="1" x14ac:dyDescent="0.3">
      <c r="B25" s="802">
        <v>22</v>
      </c>
      <c r="C25" s="49" t="s">
        <v>884</v>
      </c>
      <c r="D25" s="347" t="str">
        <f t="shared" si="0"/>
        <v>22  PT System Tracking</v>
      </c>
      <c r="E25" s="798" t="s">
        <v>900</v>
      </c>
      <c r="F25" s="88" t="s">
        <v>901</v>
      </c>
      <c r="G25" s="322"/>
      <c r="H25" s="322"/>
      <c r="I25" s="322"/>
    </row>
    <row r="26" spans="2:9" s="13" customFormat="1" ht="50.25" customHeight="1" x14ac:dyDescent="0.3">
      <c r="B26" s="802">
        <v>23</v>
      </c>
      <c r="C26" s="49" t="s">
        <v>884</v>
      </c>
      <c r="D26" s="347" t="str">
        <f t="shared" si="0"/>
        <v>23  PT System Tracking</v>
      </c>
      <c r="E26" s="798" t="s">
        <v>902</v>
      </c>
      <c r="F26" s="88" t="s">
        <v>903</v>
      </c>
      <c r="G26" s="322"/>
      <c r="H26" s="322"/>
      <c r="I26" s="322"/>
    </row>
    <row r="27" spans="2:9" s="13" customFormat="1" ht="50.25" customHeight="1" x14ac:dyDescent="0.3">
      <c r="B27" s="802">
        <v>24</v>
      </c>
      <c r="C27" s="49" t="s">
        <v>884</v>
      </c>
      <c r="D27" s="347" t="str">
        <f t="shared" si="0"/>
        <v>24  PT System Tracking</v>
      </c>
      <c r="E27" s="798" t="s">
        <v>904</v>
      </c>
      <c r="F27" s="88" t="s">
        <v>905</v>
      </c>
      <c r="G27" s="322"/>
      <c r="H27" s="322"/>
      <c r="I27" s="322"/>
    </row>
    <row r="28" spans="2:9" s="13" customFormat="1" ht="50.25" customHeight="1" x14ac:dyDescent="0.3">
      <c r="B28" s="802">
        <v>25</v>
      </c>
      <c r="C28" s="49" t="s">
        <v>884</v>
      </c>
      <c r="D28" s="347" t="str">
        <f t="shared" si="0"/>
        <v>25  PT System Tracking</v>
      </c>
      <c r="E28" s="798" t="s">
        <v>906</v>
      </c>
      <c r="F28" s="88" t="s">
        <v>907</v>
      </c>
      <c r="G28" s="322"/>
      <c r="H28" s="322"/>
      <c r="I28" s="322"/>
    </row>
    <row r="29" spans="2:9" s="13" customFormat="1" ht="50.25" customHeight="1" x14ac:dyDescent="0.3">
      <c r="B29" s="802">
        <v>26</v>
      </c>
      <c r="C29" s="49" t="s">
        <v>884</v>
      </c>
      <c r="D29" s="347" t="str">
        <f t="shared" si="0"/>
        <v>26  PT System Tracking</v>
      </c>
      <c r="E29" s="798" t="s">
        <v>908</v>
      </c>
      <c r="F29" s="88" t="s">
        <v>909</v>
      </c>
      <c r="G29" s="322"/>
      <c r="H29" s="322"/>
      <c r="I29" s="322"/>
    </row>
    <row r="30" spans="2:9" s="13" customFormat="1" ht="50.25" customHeight="1" x14ac:dyDescent="0.3">
      <c r="B30" s="802">
        <v>27</v>
      </c>
      <c r="C30" s="49" t="s">
        <v>884</v>
      </c>
      <c r="D30" s="347" t="str">
        <f t="shared" si="0"/>
        <v>27  PT System Tracking</v>
      </c>
      <c r="E30" s="798" t="s">
        <v>910</v>
      </c>
      <c r="F30" s="88" t="s">
        <v>911</v>
      </c>
      <c r="G30" s="322"/>
      <c r="H30" s="322"/>
      <c r="I30" s="322"/>
    </row>
    <row r="31" spans="2:9" s="13" customFormat="1" ht="50.25" customHeight="1" x14ac:dyDescent="0.3">
      <c r="B31" s="802">
        <v>28</v>
      </c>
      <c r="C31" s="49" t="s">
        <v>884</v>
      </c>
      <c r="D31" s="347" t="str">
        <f t="shared" si="0"/>
        <v>28  PT System Tracking</v>
      </c>
      <c r="E31" s="798" t="s">
        <v>912</v>
      </c>
      <c r="F31" s="88" t="s">
        <v>913</v>
      </c>
      <c r="G31" s="322"/>
      <c r="H31" s="323"/>
      <c r="I31" s="322"/>
    </row>
    <row r="32" spans="2:9" s="13" customFormat="1" ht="50.25" customHeight="1" x14ac:dyDescent="0.3">
      <c r="B32" s="802">
        <v>29</v>
      </c>
      <c r="C32" s="49" t="s">
        <v>884</v>
      </c>
      <c r="D32" s="347" t="str">
        <f t="shared" si="0"/>
        <v>29  PT System Tracking</v>
      </c>
      <c r="E32" s="798" t="s">
        <v>914</v>
      </c>
      <c r="F32" s="88" t="s">
        <v>915</v>
      </c>
      <c r="G32" s="322"/>
      <c r="H32" s="322"/>
      <c r="I32" s="322"/>
    </row>
    <row r="33" spans="2:9" s="13" customFormat="1" ht="50.25" customHeight="1" x14ac:dyDescent="0.3">
      <c r="B33" s="802">
        <v>30</v>
      </c>
      <c r="C33" s="49" t="s">
        <v>884</v>
      </c>
      <c r="D33" s="347" t="str">
        <f t="shared" si="0"/>
        <v>30  PT System Tracking</v>
      </c>
      <c r="E33" s="798" t="s">
        <v>916</v>
      </c>
      <c r="F33" s="88" t="s">
        <v>917</v>
      </c>
      <c r="G33" s="322"/>
      <c r="H33" s="322"/>
      <c r="I33" s="322"/>
    </row>
    <row r="34" spans="2:9" s="13" customFormat="1" ht="50.25" customHeight="1" x14ac:dyDescent="0.3">
      <c r="B34" s="802">
        <v>31</v>
      </c>
      <c r="C34" s="49" t="s">
        <v>884</v>
      </c>
      <c r="D34" s="347" t="str">
        <f t="shared" si="0"/>
        <v>31  PT System Tracking</v>
      </c>
      <c r="E34" s="798" t="s">
        <v>918</v>
      </c>
      <c r="F34" s="88" t="s">
        <v>520</v>
      </c>
      <c r="G34" s="322"/>
      <c r="H34" s="323"/>
      <c r="I34" s="322"/>
    </row>
    <row r="35" spans="2:9" s="13" customFormat="1" ht="50.25" customHeight="1" x14ac:dyDescent="0.3">
      <c r="B35" s="802">
        <v>32</v>
      </c>
      <c r="C35" s="49" t="s">
        <v>884</v>
      </c>
      <c r="D35" s="347" t="str">
        <f t="shared" si="0"/>
        <v>32  PT System Tracking</v>
      </c>
      <c r="E35" s="798" t="s">
        <v>919</v>
      </c>
      <c r="F35" s="88" t="s">
        <v>920</v>
      </c>
      <c r="G35" s="322"/>
      <c r="H35" s="322"/>
      <c r="I35" s="322"/>
    </row>
    <row r="36" spans="2:9" ht="57.6" x14ac:dyDescent="0.3">
      <c r="B36" s="802">
        <v>33</v>
      </c>
      <c r="C36" s="49" t="s">
        <v>921</v>
      </c>
      <c r="D36" s="347" t="str">
        <f t="shared" si="0"/>
        <v>33 PT Reporting</v>
      </c>
      <c r="E36" s="798" t="s">
        <v>922</v>
      </c>
      <c r="F36" s="39" t="s">
        <v>923</v>
      </c>
      <c r="G36" s="328"/>
      <c r="H36" s="328"/>
      <c r="I36" s="328"/>
    </row>
    <row r="37" spans="2:9" ht="50.25" customHeight="1" x14ac:dyDescent="0.3">
      <c r="B37" s="802">
        <v>34</v>
      </c>
      <c r="C37" s="355" t="s">
        <v>563</v>
      </c>
      <c r="D37" s="579" t="str">
        <f t="shared" si="0"/>
        <v>34 Additional/
Specific to Facility</v>
      </c>
      <c r="E37" s="579"/>
      <c r="F37" s="564"/>
      <c r="G37" s="580"/>
      <c r="H37" s="580"/>
      <c r="I37" s="581"/>
    </row>
    <row r="38" spans="2:9" ht="50.25" customHeight="1" x14ac:dyDescent="0.3">
      <c r="B38" s="353"/>
      <c r="C38" s="49"/>
      <c r="D38" s="347"/>
      <c r="E38" s="347"/>
      <c r="F38" s="39"/>
      <c r="G38" s="328"/>
      <c r="H38" s="328"/>
      <c r="I38" s="328"/>
    </row>
    <row r="39" spans="2:9" ht="50.25" customHeight="1" x14ac:dyDescent="0.3">
      <c r="B39" s="353"/>
      <c r="C39" s="49"/>
      <c r="D39" s="347"/>
      <c r="E39" s="347"/>
      <c r="F39" s="39"/>
      <c r="G39" s="328"/>
      <c r="H39" s="328"/>
      <c r="I39" s="328"/>
    </row>
    <row r="40" spans="2:9" ht="50.25" customHeight="1" x14ac:dyDescent="0.3">
      <c r="B40" s="353"/>
      <c r="C40" s="49"/>
      <c r="D40" s="347"/>
      <c r="E40" s="347"/>
      <c r="F40" s="39"/>
      <c r="G40" s="328"/>
      <c r="H40" s="328"/>
      <c r="I40" s="328"/>
    </row>
    <row r="41" spans="2:9" ht="50.25" customHeight="1" x14ac:dyDescent="0.3">
      <c r="B41" s="353"/>
      <c r="C41" s="49"/>
      <c r="D41" s="347"/>
      <c r="E41" s="347"/>
      <c r="F41" s="39"/>
      <c r="G41" s="328"/>
      <c r="H41" s="328"/>
      <c r="I41" s="328"/>
    </row>
    <row r="42" spans="2:9" ht="50.25" customHeight="1" x14ac:dyDescent="0.3">
      <c r="B42" s="353"/>
      <c r="C42" s="49"/>
      <c r="D42" s="347"/>
      <c r="E42" s="347"/>
      <c r="F42" s="39"/>
      <c r="G42" s="328"/>
      <c r="H42" s="328"/>
      <c r="I42" s="328"/>
    </row>
    <row r="43" spans="2:9" ht="50.25" customHeight="1" x14ac:dyDescent="0.3">
      <c r="B43" s="353"/>
      <c r="C43" s="49"/>
      <c r="D43" s="347"/>
      <c r="E43" s="347"/>
      <c r="F43" s="39"/>
      <c r="G43" s="328"/>
      <c r="H43" s="328"/>
      <c r="I43" s="328"/>
    </row>
    <row r="44" spans="2:9" ht="50.25" customHeight="1" x14ac:dyDescent="0.3">
      <c r="B44" s="353"/>
      <c r="C44" s="49"/>
      <c r="D44" s="347"/>
      <c r="E44" s="347"/>
      <c r="F44" s="39"/>
      <c r="G44" s="328"/>
      <c r="H44" s="328"/>
      <c r="I44" s="328"/>
    </row>
  </sheetData>
  <sheetProtection sort="0" autoFilter="0" pivotTables="0"/>
  <autoFilter ref="D3:I3" xr:uid="{55B2E675-0174-4FD7-977E-C572165C9665}"/>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F31EB-2AD5-4377-B22E-991216BB36E2}">
  <sheetPr>
    <tabColor theme="8"/>
  </sheetPr>
  <dimension ref="B1:I66"/>
  <sheetViews>
    <sheetView showGridLines="0" zoomScaleNormal="100" workbookViewId="0">
      <selection activeCell="D3" sqref="D3"/>
    </sheetView>
  </sheetViews>
  <sheetFormatPr defaultColWidth="9" defaultRowHeight="14.4" x14ac:dyDescent="0.3"/>
  <cols>
    <col min="2" max="3" width="21" hidden="1" customWidth="1"/>
    <col min="4" max="4" width="29" customWidth="1"/>
    <col min="5" max="5" width="56.109375" customWidth="1"/>
    <col min="6" max="6" width="110.44140625" customWidth="1"/>
    <col min="7" max="8" width="26" customWidth="1"/>
    <col min="9" max="9" width="51" customWidth="1"/>
  </cols>
  <sheetData>
    <row r="1" spans="2:9" s="5" customFormat="1" ht="18.600000000000001" thickBot="1" x14ac:dyDescent="0.35">
      <c r="B1" s="17" t="s">
        <v>366</v>
      </c>
      <c r="C1" s="89" t="s">
        <v>568</v>
      </c>
      <c r="D1" s="404" t="s">
        <v>367</v>
      </c>
      <c r="E1" s="403"/>
      <c r="F1" s="405" t="str">
        <f>'1-Cover'!B20</f>
        <v>Grady Health System</v>
      </c>
      <c r="G1" s="397" t="s">
        <v>368</v>
      </c>
      <c r="H1" s="397" t="s">
        <v>368</v>
      </c>
      <c r="I1" s="397" t="s">
        <v>368</v>
      </c>
    </row>
    <row r="3" spans="2:9" s="5" customFormat="1" ht="63" customHeight="1" x14ac:dyDescent="0.3">
      <c r="B3" s="90" t="s">
        <v>369</v>
      </c>
      <c r="C3" s="91" t="s">
        <v>370</v>
      </c>
      <c r="D3" s="398" t="s">
        <v>693</v>
      </c>
      <c r="E3" s="398" t="s">
        <v>924</v>
      </c>
      <c r="F3" s="401" t="s">
        <v>372</v>
      </c>
      <c r="G3" s="401" t="s">
        <v>694</v>
      </c>
      <c r="H3" s="401" t="s">
        <v>695</v>
      </c>
      <c r="I3" s="401" t="s">
        <v>375</v>
      </c>
    </row>
    <row r="4" spans="2:9" s="3" customFormat="1" ht="28.8" x14ac:dyDescent="0.3">
      <c r="B4" s="318">
        <v>1</v>
      </c>
      <c r="C4" s="319" t="s">
        <v>925</v>
      </c>
      <c r="D4" s="795" t="str">
        <f t="shared" ref="D4:D48" si="0">CONCATENATE(B4, C4)</f>
        <v xml:space="preserve">1 Patient Safety Associate </v>
      </c>
      <c r="E4" s="798" t="s">
        <v>926</v>
      </c>
      <c r="F4" s="796" t="s">
        <v>927</v>
      </c>
      <c r="G4" s="320"/>
      <c r="H4" s="321"/>
      <c r="I4" s="321"/>
    </row>
    <row r="5" spans="2:9" s="3" customFormat="1" ht="28.8" x14ac:dyDescent="0.3">
      <c r="B5" s="318">
        <v>2</v>
      </c>
      <c r="C5" s="319" t="s">
        <v>925</v>
      </c>
      <c r="D5" s="795" t="str">
        <f t="shared" si="0"/>
        <v xml:space="preserve">2 Patient Safety Associate </v>
      </c>
      <c r="E5" s="798" t="s">
        <v>928</v>
      </c>
      <c r="F5" s="39" t="s">
        <v>929</v>
      </c>
      <c r="G5" s="322"/>
      <c r="H5" s="12"/>
      <c r="I5" s="321"/>
    </row>
    <row r="6" spans="2:9" s="3" customFormat="1" ht="43.2" x14ac:dyDescent="0.3">
      <c r="B6" s="318">
        <v>3</v>
      </c>
      <c r="C6" s="319" t="s">
        <v>925</v>
      </c>
      <c r="D6" s="795" t="str">
        <f t="shared" si="0"/>
        <v xml:space="preserve">3 Patient Safety Associate </v>
      </c>
      <c r="E6" s="798" t="s">
        <v>930</v>
      </c>
      <c r="F6" s="88" t="s">
        <v>931</v>
      </c>
      <c r="G6" s="323"/>
      <c r="H6" s="324"/>
      <c r="I6" s="321"/>
    </row>
    <row r="7" spans="2:9" s="3" customFormat="1" ht="43.2" x14ac:dyDescent="0.3">
      <c r="B7" s="318">
        <v>4</v>
      </c>
      <c r="C7" s="319" t="s">
        <v>925</v>
      </c>
      <c r="D7" s="795" t="str">
        <f t="shared" si="0"/>
        <v xml:space="preserve">4 Patient Safety Associate </v>
      </c>
      <c r="E7" s="798" t="s">
        <v>932</v>
      </c>
      <c r="F7" s="88" t="s">
        <v>920</v>
      </c>
      <c r="G7" s="325"/>
      <c r="H7" s="323"/>
      <c r="I7" s="321"/>
    </row>
    <row r="8" spans="2:9" s="3" customFormat="1" ht="28.8" x14ac:dyDescent="0.3">
      <c r="B8" s="318">
        <v>5</v>
      </c>
      <c r="C8" s="319" t="s">
        <v>925</v>
      </c>
      <c r="D8" s="795" t="str">
        <f t="shared" si="0"/>
        <v xml:space="preserve">5 Patient Safety Associate </v>
      </c>
      <c r="E8" s="798" t="s">
        <v>933</v>
      </c>
      <c r="F8" s="88" t="s">
        <v>934</v>
      </c>
      <c r="G8" s="322"/>
      <c r="H8" s="12"/>
      <c r="I8" s="321"/>
    </row>
    <row r="9" spans="2:9" s="3" customFormat="1" ht="28.8" x14ac:dyDescent="0.3">
      <c r="B9" s="318">
        <v>6</v>
      </c>
      <c r="C9" s="319" t="s">
        <v>925</v>
      </c>
      <c r="D9" s="795" t="str">
        <f t="shared" si="0"/>
        <v xml:space="preserve">6 Patient Safety Associate </v>
      </c>
      <c r="E9" s="798" t="s">
        <v>935</v>
      </c>
      <c r="F9" s="88" t="s">
        <v>936</v>
      </c>
      <c r="G9" s="322"/>
      <c r="H9" s="323"/>
      <c r="I9" s="321"/>
    </row>
    <row r="10" spans="2:9" s="3" customFormat="1" ht="28.8" x14ac:dyDescent="0.3">
      <c r="B10" s="318">
        <v>7</v>
      </c>
      <c r="C10" s="319" t="s">
        <v>925</v>
      </c>
      <c r="D10" s="564" t="str">
        <f t="shared" si="0"/>
        <v xml:space="preserve">7 Patient Safety Associate </v>
      </c>
      <c r="E10" s="564" t="s">
        <v>937</v>
      </c>
      <c r="F10" s="564" t="s">
        <v>938</v>
      </c>
      <c r="G10" s="564"/>
      <c r="H10" s="564"/>
      <c r="I10" s="564"/>
    </row>
    <row r="11" spans="2:9" s="3" customFormat="1" ht="28.8" x14ac:dyDescent="0.3">
      <c r="B11" s="318">
        <v>8</v>
      </c>
      <c r="C11" s="319" t="s">
        <v>925</v>
      </c>
      <c r="D11" s="795" t="str">
        <f t="shared" si="0"/>
        <v xml:space="preserve">8 Patient Safety Associate </v>
      </c>
      <c r="E11" s="798" t="s">
        <v>939</v>
      </c>
      <c r="F11" s="88" t="s">
        <v>940</v>
      </c>
      <c r="G11" s="322"/>
      <c r="H11" s="323"/>
      <c r="I11" s="321"/>
    </row>
    <row r="12" spans="2:9" s="3" customFormat="1" ht="28.8" x14ac:dyDescent="0.3">
      <c r="B12" s="318">
        <v>9</v>
      </c>
      <c r="C12" s="319" t="s">
        <v>925</v>
      </c>
      <c r="D12" s="795" t="str">
        <f t="shared" si="0"/>
        <v xml:space="preserve">9 Patient Safety Associate </v>
      </c>
      <c r="E12" s="798" t="s">
        <v>941</v>
      </c>
      <c r="F12" s="88" t="s">
        <v>942</v>
      </c>
      <c r="G12" s="322"/>
      <c r="H12" s="323"/>
      <c r="I12" s="321"/>
    </row>
    <row r="13" spans="2:9" s="3" customFormat="1" ht="28.8" x14ac:dyDescent="0.3">
      <c r="B13" s="318">
        <v>10</v>
      </c>
      <c r="C13" s="319" t="s">
        <v>925</v>
      </c>
      <c r="D13" s="795" t="str">
        <f t="shared" si="0"/>
        <v xml:space="preserve">10 Patient Safety Associate </v>
      </c>
      <c r="E13" s="798" t="s">
        <v>943</v>
      </c>
      <c r="F13" s="88" t="s">
        <v>944</v>
      </c>
      <c r="G13" s="326"/>
      <c r="H13" s="326"/>
      <c r="I13" s="327"/>
    </row>
    <row r="14" spans="2:9" s="3" customFormat="1" ht="28.8" x14ac:dyDescent="0.3">
      <c r="B14" s="318">
        <v>11</v>
      </c>
      <c r="C14" s="319" t="s">
        <v>925</v>
      </c>
      <c r="D14" s="795" t="str">
        <f t="shared" si="0"/>
        <v xml:space="preserve">11 Patient Safety Associate </v>
      </c>
      <c r="E14" s="798" t="s">
        <v>945</v>
      </c>
      <c r="F14" s="88" t="s">
        <v>946</v>
      </c>
      <c r="G14" s="322"/>
      <c r="H14" s="323"/>
      <c r="I14" s="321"/>
    </row>
    <row r="15" spans="2:9" s="3" customFormat="1" ht="28.8" x14ac:dyDescent="0.3">
      <c r="B15" s="318">
        <v>12</v>
      </c>
      <c r="C15" s="319" t="s">
        <v>925</v>
      </c>
      <c r="D15" s="795" t="str">
        <f t="shared" si="0"/>
        <v xml:space="preserve">12 Patient Safety Associate </v>
      </c>
      <c r="E15" s="798" t="s">
        <v>947</v>
      </c>
      <c r="F15" s="88" t="s">
        <v>948</v>
      </c>
      <c r="G15" s="322"/>
      <c r="H15" s="322"/>
      <c r="I15" s="321"/>
    </row>
    <row r="16" spans="2:9" s="3" customFormat="1" ht="28.8" x14ac:dyDescent="0.3">
      <c r="B16" s="318">
        <v>13</v>
      </c>
      <c r="C16" s="319" t="s">
        <v>925</v>
      </c>
      <c r="D16" s="795" t="str">
        <f t="shared" si="0"/>
        <v xml:space="preserve">13 Patient Safety Associate </v>
      </c>
      <c r="E16" s="798" t="s">
        <v>949</v>
      </c>
      <c r="F16" s="88" t="s">
        <v>950</v>
      </c>
      <c r="G16" s="322"/>
      <c r="H16" s="322"/>
      <c r="I16" s="321"/>
    </row>
    <row r="17" spans="2:9" s="3" customFormat="1" ht="28.8" x14ac:dyDescent="0.3">
      <c r="B17" s="318">
        <v>14</v>
      </c>
      <c r="C17" s="319" t="s">
        <v>925</v>
      </c>
      <c r="D17" s="795" t="str">
        <f t="shared" si="0"/>
        <v xml:space="preserve">14 Patient Safety Associate </v>
      </c>
      <c r="E17" s="798" t="s">
        <v>951</v>
      </c>
      <c r="F17" s="88" t="s">
        <v>952</v>
      </c>
      <c r="G17" s="322"/>
      <c r="H17" s="323"/>
      <c r="I17" s="321"/>
    </row>
    <row r="18" spans="2:9" s="11" customFormat="1" ht="28.8" x14ac:dyDescent="0.25">
      <c r="B18" s="318">
        <v>15</v>
      </c>
      <c r="C18" s="319" t="s">
        <v>925</v>
      </c>
      <c r="D18" s="795" t="str">
        <f t="shared" si="0"/>
        <v xml:space="preserve">15 Patient Safety Associate </v>
      </c>
      <c r="E18" s="798" t="s">
        <v>953</v>
      </c>
      <c r="F18" s="88" t="s">
        <v>954</v>
      </c>
      <c r="G18" s="326"/>
      <c r="H18" s="326"/>
      <c r="I18" s="327"/>
    </row>
    <row r="19" spans="2:9" s="13" customFormat="1" ht="43.2" x14ac:dyDescent="0.3">
      <c r="B19" s="318">
        <v>16</v>
      </c>
      <c r="C19" s="319" t="s">
        <v>925</v>
      </c>
      <c r="D19" s="347" t="str">
        <f t="shared" si="0"/>
        <v xml:space="preserve">16 Patient Safety Associate </v>
      </c>
      <c r="E19" s="798" t="s">
        <v>955</v>
      </c>
      <c r="F19" s="88" t="s">
        <v>956</v>
      </c>
      <c r="G19" s="322"/>
      <c r="H19" s="322"/>
      <c r="I19" s="322"/>
    </row>
    <row r="20" spans="2:9" s="13" customFormat="1" ht="28.8" x14ac:dyDescent="0.3">
      <c r="B20" s="318">
        <v>17</v>
      </c>
      <c r="C20" s="319" t="s">
        <v>925</v>
      </c>
      <c r="D20" s="347" t="str">
        <f t="shared" si="0"/>
        <v xml:space="preserve">17 Patient Safety Associate </v>
      </c>
      <c r="E20" s="798" t="s">
        <v>957</v>
      </c>
      <c r="F20" s="39" t="s">
        <v>958</v>
      </c>
      <c r="G20" s="322"/>
      <c r="H20" s="322"/>
      <c r="I20" s="322"/>
    </row>
    <row r="21" spans="2:9" s="13" customFormat="1" ht="28.8" x14ac:dyDescent="0.3">
      <c r="B21" s="318">
        <v>18</v>
      </c>
      <c r="C21" s="319" t="s">
        <v>925</v>
      </c>
      <c r="D21" s="347" t="str">
        <f t="shared" si="0"/>
        <v xml:space="preserve">18 Patient Safety Associate </v>
      </c>
      <c r="E21" s="798" t="s">
        <v>959</v>
      </c>
      <c r="F21" s="797" t="s">
        <v>960</v>
      </c>
      <c r="G21" s="322"/>
      <c r="H21" s="322"/>
      <c r="I21" s="322"/>
    </row>
    <row r="22" spans="2:9" s="13" customFormat="1" ht="28.8" x14ac:dyDescent="0.3">
      <c r="B22" s="318">
        <v>19</v>
      </c>
      <c r="C22" s="319" t="s">
        <v>925</v>
      </c>
      <c r="D22" s="347" t="str">
        <f t="shared" si="0"/>
        <v xml:space="preserve">19 Patient Safety Associate </v>
      </c>
      <c r="E22" s="798" t="s">
        <v>961</v>
      </c>
      <c r="F22" s="797" t="s">
        <v>962</v>
      </c>
      <c r="G22" s="322"/>
      <c r="H22" s="322"/>
      <c r="I22" s="322"/>
    </row>
    <row r="23" spans="2:9" s="13" customFormat="1" ht="28.8" x14ac:dyDescent="0.3">
      <c r="B23" s="318">
        <v>20</v>
      </c>
      <c r="C23" s="319" t="s">
        <v>925</v>
      </c>
      <c r="D23" s="347" t="str">
        <f t="shared" si="0"/>
        <v xml:space="preserve">20 Patient Safety Associate </v>
      </c>
      <c r="E23" s="798" t="s">
        <v>963</v>
      </c>
      <c r="F23" s="797" t="s">
        <v>964</v>
      </c>
      <c r="G23" s="322"/>
      <c r="H23" s="322"/>
      <c r="I23" s="322"/>
    </row>
    <row r="24" spans="2:9" s="13" customFormat="1" ht="28.8" x14ac:dyDescent="0.3">
      <c r="B24" s="318">
        <v>21</v>
      </c>
      <c r="C24" s="319" t="s">
        <v>925</v>
      </c>
      <c r="D24" s="347" t="str">
        <f t="shared" si="0"/>
        <v xml:space="preserve">21 Patient Safety Associate </v>
      </c>
      <c r="E24" s="798" t="s">
        <v>965</v>
      </c>
      <c r="F24" s="796" t="s">
        <v>966</v>
      </c>
      <c r="G24" s="322"/>
      <c r="H24" s="322"/>
      <c r="I24" s="322"/>
    </row>
    <row r="25" spans="2:9" s="13" customFormat="1" ht="28.8" x14ac:dyDescent="0.3">
      <c r="B25" s="318">
        <v>22</v>
      </c>
      <c r="C25" s="319" t="s">
        <v>925</v>
      </c>
      <c r="D25" s="347" t="str">
        <f t="shared" si="0"/>
        <v xml:space="preserve">22 Patient Safety Associate </v>
      </c>
      <c r="E25" s="798" t="s">
        <v>967</v>
      </c>
      <c r="F25" s="796" t="s">
        <v>968</v>
      </c>
      <c r="G25" s="322"/>
      <c r="H25" s="322"/>
      <c r="I25" s="322"/>
    </row>
    <row r="26" spans="2:9" s="13" customFormat="1" ht="28.8" x14ac:dyDescent="0.3">
      <c r="B26" s="318">
        <v>23</v>
      </c>
      <c r="C26" s="319" t="s">
        <v>925</v>
      </c>
      <c r="D26" s="347" t="str">
        <f t="shared" si="0"/>
        <v xml:space="preserve">23 Patient Safety Associate </v>
      </c>
      <c r="E26" s="798" t="s">
        <v>969</v>
      </c>
      <c r="F26" s="30" t="s">
        <v>970</v>
      </c>
      <c r="G26" s="322"/>
      <c r="H26" s="322"/>
      <c r="I26" s="322"/>
    </row>
    <row r="27" spans="2:9" s="13" customFormat="1" ht="28.8" x14ac:dyDescent="0.3">
      <c r="B27" s="318">
        <v>24</v>
      </c>
      <c r="C27" s="319" t="s">
        <v>925</v>
      </c>
      <c r="D27" s="347" t="str">
        <f t="shared" si="0"/>
        <v xml:space="preserve">24 Patient Safety Associate </v>
      </c>
      <c r="E27" s="798" t="s">
        <v>971</v>
      </c>
      <c r="F27" s="796" t="s">
        <v>972</v>
      </c>
      <c r="G27" s="322"/>
      <c r="H27" s="322"/>
      <c r="I27" s="322"/>
    </row>
    <row r="28" spans="2:9" s="13" customFormat="1" ht="28.8" x14ac:dyDescent="0.3">
      <c r="B28" s="318">
        <v>25</v>
      </c>
      <c r="C28" s="319" t="s">
        <v>925</v>
      </c>
      <c r="D28" s="347" t="str">
        <f t="shared" si="0"/>
        <v xml:space="preserve">25 Patient Safety Associate </v>
      </c>
      <c r="E28" s="798" t="s">
        <v>973</v>
      </c>
      <c r="F28" s="796" t="s">
        <v>974</v>
      </c>
      <c r="G28" s="322"/>
      <c r="H28" s="322"/>
      <c r="I28" s="322"/>
    </row>
    <row r="29" spans="2:9" s="13" customFormat="1" ht="28.5" hidden="1" customHeight="1" x14ac:dyDescent="0.3">
      <c r="B29" s="318">
        <v>26</v>
      </c>
      <c r="C29" s="319" t="s">
        <v>925</v>
      </c>
      <c r="D29" s="347" t="str">
        <f t="shared" si="0"/>
        <v xml:space="preserve">26 Patient Safety Associate </v>
      </c>
      <c r="E29" s="798" t="s">
        <v>973</v>
      </c>
      <c r="F29" s="796"/>
      <c r="G29" s="322"/>
      <c r="H29" s="322"/>
      <c r="I29" s="322"/>
    </row>
    <row r="30" spans="2:9" s="13" customFormat="1" ht="28.5" hidden="1" customHeight="1" x14ac:dyDescent="0.3">
      <c r="B30" s="318">
        <v>27</v>
      </c>
      <c r="C30" s="319" t="s">
        <v>925</v>
      </c>
      <c r="D30" s="347" t="str">
        <f t="shared" si="0"/>
        <v xml:space="preserve">27 Patient Safety Associate </v>
      </c>
      <c r="E30" s="798" t="s">
        <v>973</v>
      </c>
      <c r="F30" s="796"/>
      <c r="G30" s="322"/>
      <c r="H30" s="322"/>
      <c r="I30" s="322"/>
    </row>
    <row r="31" spans="2:9" s="13" customFormat="1" ht="28.5" hidden="1" customHeight="1" x14ac:dyDescent="0.3">
      <c r="B31" s="318">
        <v>28</v>
      </c>
      <c r="C31" s="319" t="s">
        <v>925</v>
      </c>
      <c r="D31" s="347" t="str">
        <f t="shared" si="0"/>
        <v xml:space="preserve">28 Patient Safety Associate </v>
      </c>
      <c r="E31" s="798" t="s">
        <v>973</v>
      </c>
      <c r="F31" s="796"/>
      <c r="G31" s="322"/>
      <c r="H31" s="322"/>
      <c r="I31" s="322"/>
    </row>
    <row r="32" spans="2:9" s="13" customFormat="1" ht="28.5" hidden="1" customHeight="1" x14ac:dyDescent="0.3">
      <c r="B32" s="318">
        <v>29</v>
      </c>
      <c r="C32" s="319" t="s">
        <v>925</v>
      </c>
      <c r="D32" s="347" t="str">
        <f t="shared" si="0"/>
        <v xml:space="preserve">29 Patient Safety Associate </v>
      </c>
      <c r="E32" s="798" t="s">
        <v>973</v>
      </c>
      <c r="F32" s="796"/>
      <c r="G32" s="322"/>
      <c r="H32" s="323"/>
      <c r="I32" s="322"/>
    </row>
    <row r="33" spans="2:9" s="13" customFormat="1" ht="28.5" hidden="1" customHeight="1" x14ac:dyDescent="0.3">
      <c r="B33" s="318">
        <v>30</v>
      </c>
      <c r="C33" s="319" t="s">
        <v>925</v>
      </c>
      <c r="D33" s="347" t="str">
        <f t="shared" si="0"/>
        <v xml:space="preserve">30 Patient Safety Associate </v>
      </c>
      <c r="E33" s="798" t="s">
        <v>973</v>
      </c>
      <c r="F33" s="796"/>
      <c r="G33" s="322"/>
      <c r="H33" s="322"/>
      <c r="I33" s="322"/>
    </row>
    <row r="34" spans="2:9" s="13" customFormat="1" ht="28.8" hidden="1" x14ac:dyDescent="0.3">
      <c r="B34" s="318">
        <v>31</v>
      </c>
      <c r="C34" s="319" t="s">
        <v>925</v>
      </c>
      <c r="D34" s="347" t="str">
        <f t="shared" si="0"/>
        <v xml:space="preserve">31 Patient Safety Associate </v>
      </c>
      <c r="E34" s="798" t="s">
        <v>973</v>
      </c>
      <c r="F34" s="796"/>
      <c r="G34" s="322"/>
      <c r="H34" s="322"/>
      <c r="I34" s="322"/>
    </row>
    <row r="35" spans="2:9" s="13" customFormat="1" ht="33" hidden="1" customHeight="1" x14ac:dyDescent="0.3">
      <c r="B35" s="318">
        <v>32</v>
      </c>
      <c r="C35" s="319" t="s">
        <v>925</v>
      </c>
      <c r="D35" s="347" t="str">
        <f t="shared" si="0"/>
        <v xml:space="preserve">32 Patient Safety Associate </v>
      </c>
      <c r="E35" s="798" t="s">
        <v>973</v>
      </c>
      <c r="F35" s="796"/>
      <c r="G35" s="322"/>
      <c r="H35" s="323"/>
      <c r="I35" s="322"/>
    </row>
    <row r="36" spans="2:9" s="13" customFormat="1" ht="28.5" hidden="1" customHeight="1" x14ac:dyDescent="0.3">
      <c r="B36" s="318">
        <v>33</v>
      </c>
      <c r="C36" s="319" t="s">
        <v>925</v>
      </c>
      <c r="D36" s="347" t="str">
        <f t="shared" si="0"/>
        <v xml:space="preserve">33 Patient Safety Associate </v>
      </c>
      <c r="E36" s="798" t="s">
        <v>973</v>
      </c>
      <c r="F36" s="796"/>
      <c r="G36" s="322"/>
      <c r="H36" s="322"/>
      <c r="I36" s="322"/>
    </row>
    <row r="37" spans="2:9" ht="28.8" hidden="1" x14ac:dyDescent="0.3">
      <c r="B37" s="318">
        <v>34</v>
      </c>
      <c r="C37" s="319" t="s">
        <v>925</v>
      </c>
      <c r="D37" s="347" t="str">
        <f t="shared" si="0"/>
        <v xml:space="preserve">34 Patient Safety Associate </v>
      </c>
      <c r="E37" s="798" t="s">
        <v>973</v>
      </c>
      <c r="F37" s="794"/>
      <c r="G37" s="326"/>
      <c r="H37" s="326"/>
      <c r="I37" s="327"/>
    </row>
    <row r="38" spans="2:9" ht="20.85" hidden="1" customHeight="1" x14ac:dyDescent="0.3">
      <c r="B38" s="318">
        <v>35</v>
      </c>
      <c r="C38" s="319" t="s">
        <v>925</v>
      </c>
      <c r="D38" s="347" t="str">
        <f t="shared" si="0"/>
        <v xml:space="preserve">35 Patient Safety Associate </v>
      </c>
      <c r="E38" s="798" t="s">
        <v>973</v>
      </c>
      <c r="F38" s="796"/>
      <c r="G38" s="328"/>
      <c r="H38" s="328"/>
      <c r="I38" s="328"/>
    </row>
    <row r="39" spans="2:9" ht="20.85" hidden="1" customHeight="1" x14ac:dyDescent="0.3">
      <c r="B39" s="318">
        <v>36</v>
      </c>
      <c r="C39" s="319" t="s">
        <v>925</v>
      </c>
      <c r="D39" s="347" t="str">
        <f t="shared" si="0"/>
        <v xml:space="preserve">36 Patient Safety Associate </v>
      </c>
      <c r="E39" s="798" t="s">
        <v>973</v>
      </c>
      <c r="F39" s="796"/>
      <c r="G39" s="328"/>
      <c r="H39" s="328"/>
      <c r="I39" s="328"/>
    </row>
    <row r="40" spans="2:9" ht="20.85" hidden="1" customHeight="1" x14ac:dyDescent="0.3">
      <c r="B40" s="318">
        <v>37</v>
      </c>
      <c r="C40" s="319" t="s">
        <v>925</v>
      </c>
      <c r="D40" s="347" t="str">
        <f t="shared" si="0"/>
        <v xml:space="preserve">37 Patient Safety Associate </v>
      </c>
      <c r="E40" s="798" t="s">
        <v>973</v>
      </c>
      <c r="F40" s="796"/>
      <c r="G40" s="329"/>
      <c r="H40" s="328"/>
      <c r="I40" s="328"/>
    </row>
    <row r="41" spans="2:9" ht="20.85" hidden="1" customHeight="1" x14ac:dyDescent="0.3">
      <c r="B41" s="318">
        <v>38</v>
      </c>
      <c r="C41" s="319" t="s">
        <v>925</v>
      </c>
      <c r="D41" s="347" t="str">
        <f t="shared" si="0"/>
        <v xml:space="preserve">38 Patient Safety Associate </v>
      </c>
      <c r="E41" s="798" t="s">
        <v>973</v>
      </c>
      <c r="F41" s="796"/>
      <c r="G41" s="328"/>
      <c r="H41" s="328"/>
      <c r="I41" s="328"/>
    </row>
    <row r="42" spans="2:9" ht="20.85" hidden="1" customHeight="1" x14ac:dyDescent="0.3">
      <c r="B42" s="318">
        <v>39</v>
      </c>
      <c r="C42" s="319" t="s">
        <v>925</v>
      </c>
      <c r="D42" s="347" t="str">
        <f t="shared" si="0"/>
        <v xml:space="preserve">39 Patient Safety Associate </v>
      </c>
      <c r="E42" s="798" t="s">
        <v>973</v>
      </c>
      <c r="F42" s="796"/>
      <c r="G42" s="328"/>
      <c r="H42" s="328"/>
      <c r="I42" s="328"/>
    </row>
    <row r="43" spans="2:9" ht="20.85" hidden="1" customHeight="1" x14ac:dyDescent="0.3">
      <c r="B43" s="318">
        <v>40</v>
      </c>
      <c r="C43" s="319" t="s">
        <v>925</v>
      </c>
      <c r="D43" s="347" t="str">
        <f t="shared" si="0"/>
        <v xml:space="preserve">40 Patient Safety Associate </v>
      </c>
      <c r="E43" s="798" t="s">
        <v>973</v>
      </c>
      <c r="F43" s="796"/>
      <c r="G43" s="328"/>
      <c r="H43" s="328"/>
      <c r="I43" s="328"/>
    </row>
    <row r="44" spans="2:9" ht="20.85" hidden="1" customHeight="1" x14ac:dyDescent="0.3">
      <c r="B44" s="318">
        <v>41</v>
      </c>
      <c r="C44" s="319" t="s">
        <v>925</v>
      </c>
      <c r="D44" s="347" t="str">
        <f t="shared" si="0"/>
        <v xml:space="preserve">41 Patient Safety Associate </v>
      </c>
      <c r="E44" s="798" t="s">
        <v>973</v>
      </c>
      <c r="F44" s="796"/>
      <c r="G44" s="328"/>
      <c r="H44" s="328"/>
      <c r="I44" s="328"/>
    </row>
    <row r="45" spans="2:9" ht="20.85" hidden="1" customHeight="1" x14ac:dyDescent="0.3">
      <c r="B45" s="318">
        <v>42</v>
      </c>
      <c r="C45" s="319" t="s">
        <v>925</v>
      </c>
      <c r="D45" s="347" t="str">
        <f t="shared" si="0"/>
        <v xml:space="preserve">42 Patient Safety Associate </v>
      </c>
      <c r="E45" s="798" t="s">
        <v>973</v>
      </c>
      <c r="F45" s="796"/>
      <c r="G45" s="328"/>
      <c r="H45" s="328"/>
      <c r="I45" s="328"/>
    </row>
    <row r="46" spans="2:9" ht="30.75" hidden="1" customHeight="1" x14ac:dyDescent="0.3">
      <c r="B46" s="318">
        <v>43</v>
      </c>
      <c r="C46" s="319" t="s">
        <v>925</v>
      </c>
      <c r="D46" s="347" t="str">
        <f t="shared" si="0"/>
        <v xml:space="preserve">43 Patient Safety Associate </v>
      </c>
      <c r="E46" s="798" t="s">
        <v>973</v>
      </c>
      <c r="F46" s="796"/>
      <c r="G46" s="328"/>
      <c r="H46" s="328"/>
      <c r="I46" s="328"/>
    </row>
    <row r="47" spans="2:9" ht="30.75" hidden="1" customHeight="1" x14ac:dyDescent="0.3">
      <c r="B47" s="318">
        <v>44</v>
      </c>
      <c r="C47" s="319" t="s">
        <v>925</v>
      </c>
      <c r="D47" s="347" t="str">
        <f t="shared" si="0"/>
        <v xml:space="preserve">44 Patient Safety Associate </v>
      </c>
      <c r="E47" s="798" t="s">
        <v>973</v>
      </c>
      <c r="F47" s="796"/>
      <c r="G47" s="328"/>
      <c r="H47" s="328"/>
      <c r="I47" s="328"/>
    </row>
    <row r="48" spans="2:9" ht="20.85" hidden="1" customHeight="1" x14ac:dyDescent="0.3">
      <c r="B48" s="318">
        <v>45</v>
      </c>
      <c r="C48" s="319" t="s">
        <v>925</v>
      </c>
      <c r="D48" s="347" t="str">
        <f t="shared" si="0"/>
        <v xml:space="preserve">45 Patient Safety Associate </v>
      </c>
      <c r="E48" s="798" t="s">
        <v>973</v>
      </c>
      <c r="F48" s="796"/>
      <c r="G48" s="328"/>
      <c r="H48" s="328"/>
      <c r="I48" s="328"/>
    </row>
    <row r="49" spans="2:9" ht="20.85" hidden="1" customHeight="1" x14ac:dyDescent="0.3">
      <c r="B49" s="318">
        <v>46</v>
      </c>
      <c r="C49" s="319" t="s">
        <v>925</v>
      </c>
      <c r="D49" s="347" t="str">
        <f>CONCATENATE(B49, C49)</f>
        <v xml:space="preserve">46 Patient Safety Associate </v>
      </c>
      <c r="E49" s="798" t="s">
        <v>973</v>
      </c>
      <c r="F49" s="796"/>
      <c r="G49" s="328"/>
      <c r="H49" s="328"/>
      <c r="I49" s="328"/>
    </row>
    <row r="50" spans="2:9" ht="28.8" hidden="1" x14ac:dyDescent="0.3">
      <c r="B50" s="318">
        <v>47</v>
      </c>
      <c r="C50" s="319" t="s">
        <v>925</v>
      </c>
      <c r="D50" s="347" t="str">
        <f>CONCATENATE(B50, C50)</f>
        <v xml:space="preserve">47 Patient Safety Associate </v>
      </c>
      <c r="E50" s="798" t="s">
        <v>973</v>
      </c>
      <c r="F50" s="30"/>
      <c r="G50" s="328"/>
      <c r="H50" s="328"/>
      <c r="I50" s="328"/>
    </row>
    <row r="51" spans="2:9" x14ac:dyDescent="0.3">
      <c r="B51" s="318">
        <v>48</v>
      </c>
      <c r="C51" s="319" t="s">
        <v>925</v>
      </c>
      <c r="D51" s="347" t="str">
        <f t="shared" ref="D51:D53" si="1">CONCATENATE(B51, C51)</f>
        <v xml:space="preserve">48 Patient Safety Associate </v>
      </c>
      <c r="E51" s="798" t="s">
        <v>975</v>
      </c>
      <c r="F51" s="796" t="s">
        <v>976</v>
      </c>
      <c r="G51" s="76"/>
      <c r="H51" s="76"/>
      <c r="I51" s="76"/>
    </row>
    <row r="52" spans="2:9" x14ac:dyDescent="0.3">
      <c r="B52" s="318">
        <v>49</v>
      </c>
      <c r="C52" s="319" t="s">
        <v>925</v>
      </c>
      <c r="D52" s="347" t="str">
        <f t="shared" si="1"/>
        <v xml:space="preserve">49 Patient Safety Associate </v>
      </c>
      <c r="E52" s="798" t="s">
        <v>977</v>
      </c>
      <c r="F52" s="796" t="s">
        <v>978</v>
      </c>
      <c r="G52" s="76"/>
      <c r="H52" s="76"/>
      <c r="I52" s="76"/>
    </row>
    <row r="53" spans="2:9" x14ac:dyDescent="0.3">
      <c r="B53" s="318">
        <v>50</v>
      </c>
      <c r="C53" s="319" t="s">
        <v>925</v>
      </c>
      <c r="D53" s="347" t="str">
        <f t="shared" si="1"/>
        <v xml:space="preserve">50 Patient Safety Associate </v>
      </c>
      <c r="E53" s="798" t="s">
        <v>979</v>
      </c>
      <c r="F53" s="796" t="s">
        <v>980</v>
      </c>
      <c r="G53" s="76"/>
      <c r="H53" s="76"/>
      <c r="I53" s="76"/>
    </row>
    <row r="54" spans="2:9" ht="28.5" customHeight="1" x14ac:dyDescent="0.3">
      <c r="B54" s="318">
        <v>51</v>
      </c>
      <c r="C54" s="350" t="s">
        <v>981</v>
      </c>
      <c r="D54" s="579" t="str">
        <f t="shared" ref="D54:D66" si="2">CONCATENATE(B54, C54)</f>
        <v>51 Patient Sitter Program</v>
      </c>
      <c r="E54" s="579"/>
      <c r="F54" s="564"/>
      <c r="G54" s="564"/>
      <c r="H54" s="580"/>
      <c r="I54" s="580"/>
    </row>
    <row r="55" spans="2:9" ht="50.25" customHeight="1" x14ac:dyDescent="0.3">
      <c r="B55" s="318">
        <v>52</v>
      </c>
      <c r="C55" s="49" t="s">
        <v>981</v>
      </c>
      <c r="D55" s="347" t="str">
        <f t="shared" si="2"/>
        <v>52 Patient Sitter Program</v>
      </c>
      <c r="E55" s="88" t="s">
        <v>982</v>
      </c>
      <c r="F55" s="88" t="s">
        <v>983</v>
      </c>
      <c r="G55" s="76"/>
      <c r="H55" s="328"/>
      <c r="I55" s="328"/>
    </row>
    <row r="56" spans="2:9" ht="50.25" customHeight="1" x14ac:dyDescent="0.3">
      <c r="B56" s="318">
        <v>53</v>
      </c>
      <c r="C56" s="49" t="s">
        <v>981</v>
      </c>
      <c r="D56" s="347" t="str">
        <f t="shared" si="2"/>
        <v>53 Patient Sitter Program</v>
      </c>
      <c r="E56" s="798" t="s">
        <v>984</v>
      </c>
      <c r="F56" s="88" t="s">
        <v>985</v>
      </c>
      <c r="G56" s="76"/>
      <c r="H56" s="328"/>
      <c r="I56" s="328"/>
    </row>
    <row r="57" spans="2:9" ht="28.5" customHeight="1" x14ac:dyDescent="0.3">
      <c r="B57" s="318">
        <v>54</v>
      </c>
      <c r="C57" s="350" t="s">
        <v>981</v>
      </c>
      <c r="D57" s="579" t="str">
        <f t="shared" si="2"/>
        <v>54 Patient Sitter Program</v>
      </c>
      <c r="E57" s="803" t="s">
        <v>986</v>
      </c>
      <c r="F57" s="564" t="s">
        <v>938</v>
      </c>
      <c r="G57" s="564"/>
      <c r="H57" s="580"/>
      <c r="I57" s="580"/>
    </row>
    <row r="58" spans="2:9" ht="50.25" customHeight="1" x14ac:dyDescent="0.3">
      <c r="B58" s="318">
        <v>55</v>
      </c>
      <c r="C58" s="49" t="s">
        <v>981</v>
      </c>
      <c r="D58" s="347" t="str">
        <f t="shared" si="2"/>
        <v>55 Patient Sitter Program</v>
      </c>
      <c r="E58" s="798" t="s">
        <v>987</v>
      </c>
      <c r="F58" s="88" t="s">
        <v>940</v>
      </c>
      <c r="G58" s="76"/>
      <c r="H58" s="328"/>
      <c r="I58" s="328"/>
    </row>
    <row r="59" spans="2:9" ht="50.25" customHeight="1" x14ac:dyDescent="0.3">
      <c r="B59" s="318">
        <v>56</v>
      </c>
      <c r="C59" s="49" t="s">
        <v>981</v>
      </c>
      <c r="D59" s="347" t="str">
        <f t="shared" si="2"/>
        <v>56 Patient Sitter Program</v>
      </c>
      <c r="E59" s="798" t="s">
        <v>988</v>
      </c>
      <c r="F59" s="88" t="s">
        <v>942</v>
      </c>
      <c r="G59" s="76"/>
      <c r="H59" s="328"/>
      <c r="I59" s="328"/>
    </row>
    <row r="60" spans="2:9" ht="50.25" customHeight="1" x14ac:dyDescent="0.3">
      <c r="B60" s="318">
        <v>57</v>
      </c>
      <c r="C60" s="49" t="s">
        <v>981</v>
      </c>
      <c r="D60" s="347" t="str">
        <f t="shared" si="2"/>
        <v>57 Patient Sitter Program</v>
      </c>
      <c r="E60" s="798" t="s">
        <v>989</v>
      </c>
      <c r="F60" s="88" t="s">
        <v>944</v>
      </c>
      <c r="G60" s="76"/>
      <c r="H60" s="328"/>
      <c r="I60" s="328"/>
    </row>
    <row r="61" spans="2:9" ht="50.25" customHeight="1" x14ac:dyDescent="0.3">
      <c r="B61" s="318">
        <v>58</v>
      </c>
      <c r="C61" s="49" t="s">
        <v>981</v>
      </c>
      <c r="D61" s="347" t="str">
        <f t="shared" si="2"/>
        <v>58 Patient Sitter Program</v>
      </c>
      <c r="E61" s="798" t="s">
        <v>990</v>
      </c>
      <c r="F61" s="88" t="s">
        <v>946</v>
      </c>
      <c r="G61" s="76"/>
      <c r="H61" s="328"/>
      <c r="I61" s="328"/>
    </row>
    <row r="62" spans="2:9" ht="50.25" customHeight="1" x14ac:dyDescent="0.3">
      <c r="B62" s="318">
        <v>59</v>
      </c>
      <c r="C62" s="49" t="s">
        <v>981</v>
      </c>
      <c r="D62" s="347" t="str">
        <f t="shared" si="2"/>
        <v>59 Patient Sitter Program</v>
      </c>
      <c r="E62" s="798" t="s">
        <v>991</v>
      </c>
      <c r="F62" s="88" t="s">
        <v>948</v>
      </c>
      <c r="G62" s="76"/>
      <c r="H62" s="328"/>
      <c r="I62" s="328"/>
    </row>
    <row r="63" spans="2:9" ht="50.25" customHeight="1" x14ac:dyDescent="0.3">
      <c r="B63" s="318">
        <v>60</v>
      </c>
      <c r="C63" s="49" t="s">
        <v>981</v>
      </c>
      <c r="D63" s="347" t="str">
        <f t="shared" si="2"/>
        <v>60 Patient Sitter Program</v>
      </c>
      <c r="E63" s="798" t="s">
        <v>992</v>
      </c>
      <c r="F63" s="88" t="s">
        <v>950</v>
      </c>
      <c r="G63" s="76"/>
      <c r="H63" s="328"/>
      <c r="I63" s="328"/>
    </row>
    <row r="64" spans="2:9" ht="50.25" customHeight="1" x14ac:dyDescent="0.3">
      <c r="B64" s="318">
        <v>61</v>
      </c>
      <c r="C64" s="49" t="s">
        <v>981</v>
      </c>
      <c r="D64" s="347" t="str">
        <f t="shared" si="2"/>
        <v>61 Patient Sitter Program</v>
      </c>
      <c r="E64" s="798" t="s">
        <v>993</v>
      </c>
      <c r="F64" s="88" t="s">
        <v>952</v>
      </c>
      <c r="G64" s="76"/>
      <c r="H64" s="328"/>
      <c r="I64" s="328"/>
    </row>
    <row r="65" spans="2:9" ht="50.25" customHeight="1" x14ac:dyDescent="0.3">
      <c r="B65" s="318">
        <v>62</v>
      </c>
      <c r="C65" s="49" t="s">
        <v>981</v>
      </c>
      <c r="D65" s="347" t="str">
        <f t="shared" si="2"/>
        <v>62 Patient Sitter Program</v>
      </c>
      <c r="E65" s="798" t="s">
        <v>994</v>
      </c>
      <c r="F65" s="88" t="s">
        <v>954</v>
      </c>
      <c r="G65" s="76"/>
      <c r="H65" s="328"/>
      <c r="I65" s="328"/>
    </row>
    <row r="66" spans="2:9" ht="50.25" customHeight="1" x14ac:dyDescent="0.3">
      <c r="B66" s="318">
        <v>63</v>
      </c>
      <c r="C66" s="49" t="s">
        <v>981</v>
      </c>
      <c r="D66" s="347" t="str">
        <f t="shared" si="2"/>
        <v>63 Patient Sitter Program</v>
      </c>
      <c r="E66" s="798" t="s">
        <v>995</v>
      </c>
      <c r="F66" s="88" t="s">
        <v>956</v>
      </c>
      <c r="G66" s="76"/>
      <c r="H66" s="328"/>
      <c r="I66" s="328"/>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65EF8-0425-49A3-9AA3-6193D3CCB44E}">
  <sheetPr>
    <tabColor theme="8"/>
  </sheetPr>
  <dimension ref="B1:H191"/>
  <sheetViews>
    <sheetView showGridLines="0" zoomScale="96" zoomScaleNormal="96" workbookViewId="0">
      <pane xSplit="4" ySplit="3" topLeftCell="E138" activePane="bottomRight" state="frozen"/>
      <selection pane="topRight" activeCell="E1" sqref="E1"/>
      <selection pane="bottomLeft" activeCell="A4" sqref="A4"/>
      <selection pane="bottomRight" activeCell="E77" sqref="E77"/>
    </sheetView>
  </sheetViews>
  <sheetFormatPr defaultColWidth="9" defaultRowHeight="15.6" x14ac:dyDescent="0.3"/>
  <cols>
    <col min="1" max="1" width="7" style="331" customWidth="1"/>
    <col min="2" max="2" width="14" style="331" hidden="1" customWidth="1"/>
    <col min="3" max="3" width="16" style="331" hidden="1" customWidth="1"/>
    <col min="4" max="4" width="19" style="331" customWidth="1"/>
    <col min="5" max="5" width="96" style="331" customWidth="1"/>
    <col min="6" max="6" width="26" style="331" customWidth="1"/>
    <col min="7" max="7" width="25" style="331" customWidth="1"/>
    <col min="8" max="8" width="39" style="331" customWidth="1"/>
    <col min="9" max="16384" width="9" style="331"/>
  </cols>
  <sheetData>
    <row r="1" spans="2:8" s="864" customFormat="1" ht="46.5" customHeight="1" thickBot="1" x14ac:dyDescent="0.35">
      <c r="B1" s="989" t="s">
        <v>366</v>
      </c>
      <c r="C1" s="989"/>
      <c r="D1" s="404" t="s">
        <v>367</v>
      </c>
      <c r="E1" s="405" t="str">
        <f>'4-Timeline'!B1</f>
        <v>Grady Health System</v>
      </c>
      <c r="F1" s="397" t="s">
        <v>368</v>
      </c>
      <c r="G1" s="397" t="s">
        <v>368</v>
      </c>
      <c r="H1" s="397" t="s">
        <v>368</v>
      </c>
    </row>
    <row r="2" spans="2:8" hidden="1" x14ac:dyDescent="0.3">
      <c r="B2" s="909"/>
      <c r="C2" s="909"/>
      <c r="D2" s="909"/>
      <c r="E2" s="990" t="s">
        <v>996</v>
      </c>
      <c r="F2" s="909"/>
      <c r="G2" s="909"/>
      <c r="H2" s="909"/>
    </row>
    <row r="3" spans="2:8" s="363" customFormat="1" ht="78" x14ac:dyDescent="0.3">
      <c r="B3" s="991" t="s">
        <v>997</v>
      </c>
      <c r="C3" s="992" t="s">
        <v>370</v>
      </c>
      <c r="D3" s="401" t="s">
        <v>693</v>
      </c>
      <c r="E3" s="401" t="s">
        <v>372</v>
      </c>
      <c r="F3" s="401" t="s">
        <v>998</v>
      </c>
      <c r="G3" s="401" t="s">
        <v>999</v>
      </c>
      <c r="H3" s="401" t="s">
        <v>1000</v>
      </c>
    </row>
    <row r="4" spans="2:8" ht="50.25" customHeight="1" x14ac:dyDescent="0.3">
      <c r="B4" s="993">
        <v>1</v>
      </c>
      <c r="C4" s="994" t="s">
        <v>1001</v>
      </c>
      <c r="D4" s="995" t="str">
        <f t="shared" ref="D4:D67" si="0">CONCATENATE(B4, C4)</f>
        <v>1  General IT</v>
      </c>
      <c r="E4" s="996" t="s">
        <v>1002</v>
      </c>
      <c r="F4" s="997" t="s">
        <v>1003</v>
      </c>
      <c r="G4" s="997" t="s">
        <v>1003</v>
      </c>
      <c r="H4" s="997" t="s">
        <v>1003</v>
      </c>
    </row>
    <row r="5" spans="2:8" ht="50.25" customHeight="1" x14ac:dyDescent="0.3">
      <c r="B5" s="993">
        <v>2</v>
      </c>
      <c r="C5" s="994" t="s">
        <v>1001</v>
      </c>
      <c r="D5" s="995" t="str">
        <f t="shared" si="0"/>
        <v>2  General IT</v>
      </c>
      <c r="E5" s="996" t="s">
        <v>1004</v>
      </c>
      <c r="F5" s="997" t="s">
        <v>1003</v>
      </c>
      <c r="G5" s="997" t="s">
        <v>1003</v>
      </c>
      <c r="H5" s="997" t="s">
        <v>1003</v>
      </c>
    </row>
    <row r="6" spans="2:8" ht="50.25" customHeight="1" x14ac:dyDescent="0.3">
      <c r="B6" s="993">
        <v>3</v>
      </c>
      <c r="C6" s="994" t="s">
        <v>1001</v>
      </c>
      <c r="D6" s="995" t="str">
        <f t="shared" si="0"/>
        <v>3  General IT</v>
      </c>
      <c r="E6" s="996" t="s">
        <v>1005</v>
      </c>
      <c r="F6" s="997" t="s">
        <v>1003</v>
      </c>
      <c r="G6" s="997" t="s">
        <v>1003</v>
      </c>
      <c r="H6" s="997" t="s">
        <v>1003</v>
      </c>
    </row>
    <row r="7" spans="2:8" ht="50.25" customHeight="1" x14ac:dyDescent="0.3">
      <c r="B7" s="993">
        <v>4</v>
      </c>
      <c r="C7" s="994" t="s">
        <v>1001</v>
      </c>
      <c r="D7" s="995" t="str">
        <f t="shared" si="0"/>
        <v>4  General IT</v>
      </c>
      <c r="E7" s="996" t="s">
        <v>1006</v>
      </c>
      <c r="F7" s="997" t="s">
        <v>1003</v>
      </c>
      <c r="G7" s="997" t="s">
        <v>1003</v>
      </c>
      <c r="H7" s="997" t="s">
        <v>1003</v>
      </c>
    </row>
    <row r="8" spans="2:8" ht="50.25" customHeight="1" x14ac:dyDescent="0.3">
      <c r="B8" s="993">
        <v>5</v>
      </c>
      <c r="C8" s="994" t="s">
        <v>1001</v>
      </c>
      <c r="D8" s="995" t="str">
        <f t="shared" si="0"/>
        <v>5  General IT</v>
      </c>
      <c r="E8" s="996" t="s">
        <v>1007</v>
      </c>
      <c r="F8" s="997" t="s">
        <v>1003</v>
      </c>
      <c r="G8" s="997" t="s">
        <v>1003</v>
      </c>
      <c r="H8" s="997" t="s">
        <v>1003</v>
      </c>
    </row>
    <row r="9" spans="2:8" ht="50.25" customHeight="1" x14ac:dyDescent="0.3">
      <c r="B9" s="993">
        <v>6</v>
      </c>
      <c r="C9" s="994" t="s">
        <v>1001</v>
      </c>
      <c r="D9" s="995" t="str">
        <f t="shared" si="0"/>
        <v>6  General IT</v>
      </c>
      <c r="E9" s="996" t="s">
        <v>1008</v>
      </c>
      <c r="F9" s="997" t="s">
        <v>1003</v>
      </c>
      <c r="G9" s="997" t="s">
        <v>1003</v>
      </c>
      <c r="H9" s="997" t="s">
        <v>1003</v>
      </c>
    </row>
    <row r="10" spans="2:8" ht="50.25" customHeight="1" x14ac:dyDescent="0.3">
      <c r="B10" s="993">
        <v>7</v>
      </c>
      <c r="C10" s="994" t="s">
        <v>1001</v>
      </c>
      <c r="D10" s="995" t="str">
        <f t="shared" si="0"/>
        <v>7  General IT</v>
      </c>
      <c r="E10" s="996" t="s">
        <v>1009</v>
      </c>
      <c r="F10" s="997" t="s">
        <v>1003</v>
      </c>
      <c r="G10" s="997" t="s">
        <v>1003</v>
      </c>
      <c r="H10" s="997" t="s">
        <v>1003</v>
      </c>
    </row>
    <row r="11" spans="2:8" ht="50.25" customHeight="1" x14ac:dyDescent="0.3">
      <c r="B11" s="993">
        <v>8</v>
      </c>
      <c r="C11" s="994" t="s">
        <v>1001</v>
      </c>
      <c r="D11" s="995" t="str">
        <f t="shared" si="0"/>
        <v>8  General IT</v>
      </c>
      <c r="E11" s="996" t="s">
        <v>1010</v>
      </c>
      <c r="F11" s="997" t="s">
        <v>1003</v>
      </c>
      <c r="G11" s="997" t="s">
        <v>1003</v>
      </c>
      <c r="H11" s="997" t="s">
        <v>1003</v>
      </c>
    </row>
    <row r="12" spans="2:8" ht="50.25" customHeight="1" x14ac:dyDescent="0.3">
      <c r="B12" s="993">
        <v>9</v>
      </c>
      <c r="C12" s="994" t="s">
        <v>1001</v>
      </c>
      <c r="D12" s="995" t="str">
        <f t="shared" si="0"/>
        <v>9  General IT</v>
      </c>
      <c r="E12" s="996" t="s">
        <v>1011</v>
      </c>
      <c r="F12" s="997" t="s">
        <v>1003</v>
      </c>
      <c r="G12" s="997" t="s">
        <v>1003</v>
      </c>
      <c r="H12" s="997" t="s">
        <v>1003</v>
      </c>
    </row>
    <row r="13" spans="2:8" ht="50.25" customHeight="1" x14ac:dyDescent="0.3">
      <c r="B13" s="993">
        <v>10</v>
      </c>
      <c r="C13" s="994" t="s">
        <v>1001</v>
      </c>
      <c r="D13" s="995" t="str">
        <f t="shared" si="0"/>
        <v>10  General IT</v>
      </c>
      <c r="E13" s="996" t="s">
        <v>1012</v>
      </c>
      <c r="F13" s="997" t="s">
        <v>1003</v>
      </c>
      <c r="G13" s="997" t="s">
        <v>1003</v>
      </c>
      <c r="H13" s="997" t="s">
        <v>1003</v>
      </c>
    </row>
    <row r="14" spans="2:8" ht="50.25" customHeight="1" x14ac:dyDescent="0.3">
      <c r="B14" s="993">
        <v>11</v>
      </c>
      <c r="C14" s="994" t="s">
        <v>1001</v>
      </c>
      <c r="D14" s="995" t="str">
        <f t="shared" si="0"/>
        <v>11  General IT</v>
      </c>
      <c r="E14" s="996" t="s">
        <v>1013</v>
      </c>
      <c r="F14" s="997" t="s">
        <v>1003</v>
      </c>
      <c r="G14" s="997" t="s">
        <v>1003</v>
      </c>
      <c r="H14" s="997" t="s">
        <v>1003</v>
      </c>
    </row>
    <row r="15" spans="2:8" ht="50.25" customHeight="1" x14ac:dyDescent="0.3">
      <c r="B15" s="993">
        <v>12</v>
      </c>
      <c r="C15" s="994" t="s">
        <v>1001</v>
      </c>
      <c r="D15" s="995" t="str">
        <f t="shared" si="0"/>
        <v>12  General IT</v>
      </c>
      <c r="E15" s="996" t="s">
        <v>1014</v>
      </c>
      <c r="F15" s="997" t="s">
        <v>1003</v>
      </c>
      <c r="G15" s="997" t="s">
        <v>1003</v>
      </c>
      <c r="H15" s="997" t="s">
        <v>1003</v>
      </c>
    </row>
    <row r="16" spans="2:8" ht="50.25" customHeight="1" x14ac:dyDescent="0.3">
      <c r="B16" s="993">
        <v>13</v>
      </c>
      <c r="C16" s="994" t="s">
        <v>1001</v>
      </c>
      <c r="D16" s="995" t="str">
        <f t="shared" si="0"/>
        <v>13  General IT</v>
      </c>
      <c r="E16" s="996" t="s">
        <v>1015</v>
      </c>
      <c r="F16" s="997" t="s">
        <v>1003</v>
      </c>
      <c r="G16" s="997" t="s">
        <v>1003</v>
      </c>
      <c r="H16" s="997" t="s">
        <v>1003</v>
      </c>
    </row>
    <row r="17" spans="2:8" ht="50.25" customHeight="1" x14ac:dyDescent="0.3">
      <c r="B17" s="993">
        <v>14</v>
      </c>
      <c r="C17" s="994" t="s">
        <v>1001</v>
      </c>
      <c r="D17" s="995" t="str">
        <f t="shared" si="0"/>
        <v>14  General IT</v>
      </c>
      <c r="E17" s="996" t="s">
        <v>1016</v>
      </c>
      <c r="F17" s="997" t="s">
        <v>1003</v>
      </c>
      <c r="G17" s="997" t="s">
        <v>1003</v>
      </c>
      <c r="H17" s="997" t="s">
        <v>1003</v>
      </c>
    </row>
    <row r="18" spans="2:8" ht="50.25" customHeight="1" x14ac:dyDescent="0.3">
      <c r="B18" s="993">
        <v>15</v>
      </c>
      <c r="C18" s="994" t="s">
        <v>1001</v>
      </c>
      <c r="D18" s="995" t="str">
        <f t="shared" si="0"/>
        <v>15  General IT</v>
      </c>
      <c r="E18" s="996" t="s">
        <v>1017</v>
      </c>
      <c r="F18" s="997" t="s">
        <v>1003</v>
      </c>
      <c r="G18" s="997" t="s">
        <v>1003</v>
      </c>
      <c r="H18" s="997" t="s">
        <v>1003</v>
      </c>
    </row>
    <row r="19" spans="2:8" ht="50.25" customHeight="1" x14ac:dyDescent="0.3">
      <c r="B19" s="993">
        <v>16</v>
      </c>
      <c r="C19" s="994" t="s">
        <v>1001</v>
      </c>
      <c r="D19" s="995" t="str">
        <f t="shared" si="0"/>
        <v>16  General IT</v>
      </c>
      <c r="E19" s="996" t="s">
        <v>1018</v>
      </c>
      <c r="F19" s="997" t="s">
        <v>1003</v>
      </c>
      <c r="G19" s="997" t="s">
        <v>1003</v>
      </c>
      <c r="H19" s="997" t="s">
        <v>1003</v>
      </c>
    </row>
    <row r="20" spans="2:8" ht="50.25" customHeight="1" x14ac:dyDescent="0.3">
      <c r="B20" s="993">
        <v>17</v>
      </c>
      <c r="C20" s="994" t="s">
        <v>1001</v>
      </c>
      <c r="D20" s="995" t="str">
        <f t="shared" si="0"/>
        <v>17  General IT</v>
      </c>
      <c r="E20" s="996" t="s">
        <v>1019</v>
      </c>
      <c r="F20" s="997" t="s">
        <v>1003</v>
      </c>
      <c r="G20" s="997" t="s">
        <v>1003</v>
      </c>
      <c r="H20" s="997" t="s">
        <v>1003</v>
      </c>
    </row>
    <row r="21" spans="2:8" ht="50.25" customHeight="1" x14ac:dyDescent="0.3">
      <c r="B21" s="993">
        <v>18</v>
      </c>
      <c r="C21" s="994" t="s">
        <v>1001</v>
      </c>
      <c r="D21" s="995" t="str">
        <f t="shared" si="0"/>
        <v>18  General IT</v>
      </c>
      <c r="E21" s="996" t="s">
        <v>1020</v>
      </c>
      <c r="F21" s="997" t="s">
        <v>1003</v>
      </c>
      <c r="G21" s="997" t="s">
        <v>1003</v>
      </c>
      <c r="H21" s="997" t="s">
        <v>1003</v>
      </c>
    </row>
    <row r="22" spans="2:8" ht="50.25" customHeight="1" x14ac:dyDescent="0.3">
      <c r="B22" s="993">
        <v>19</v>
      </c>
      <c r="C22" s="994" t="s">
        <v>1001</v>
      </c>
      <c r="D22" s="995" t="str">
        <f t="shared" si="0"/>
        <v>19  General IT</v>
      </c>
      <c r="E22" s="996" t="s">
        <v>1021</v>
      </c>
      <c r="F22" s="997" t="s">
        <v>1003</v>
      </c>
      <c r="G22" s="997" t="s">
        <v>1003</v>
      </c>
      <c r="H22" s="997" t="s">
        <v>1003</v>
      </c>
    </row>
    <row r="23" spans="2:8" ht="50.25" customHeight="1" x14ac:dyDescent="0.3">
      <c r="B23" s="993">
        <v>20</v>
      </c>
      <c r="C23" s="994" t="s">
        <v>1001</v>
      </c>
      <c r="D23" s="995" t="str">
        <f t="shared" si="0"/>
        <v>20  General IT</v>
      </c>
      <c r="E23" s="996" t="s">
        <v>1022</v>
      </c>
      <c r="F23" s="997" t="s">
        <v>1003</v>
      </c>
      <c r="G23" s="997" t="s">
        <v>1003</v>
      </c>
      <c r="H23" s="997" t="s">
        <v>1003</v>
      </c>
    </row>
    <row r="24" spans="2:8" ht="50.25" customHeight="1" x14ac:dyDescent="0.3">
      <c r="B24" s="993">
        <v>21</v>
      </c>
      <c r="C24" s="994" t="s">
        <v>1001</v>
      </c>
      <c r="D24" s="995" t="str">
        <f t="shared" si="0"/>
        <v>21  General IT</v>
      </c>
      <c r="E24" s="996" t="s">
        <v>1023</v>
      </c>
      <c r="F24" s="997" t="s">
        <v>1003</v>
      </c>
      <c r="G24" s="997" t="s">
        <v>1003</v>
      </c>
      <c r="H24" s="997" t="s">
        <v>1003</v>
      </c>
    </row>
    <row r="25" spans="2:8" ht="50.25" customHeight="1" x14ac:dyDescent="0.3">
      <c r="B25" s="993">
        <v>22</v>
      </c>
      <c r="C25" s="994" t="s">
        <v>1001</v>
      </c>
      <c r="D25" s="995" t="str">
        <f t="shared" si="0"/>
        <v>22  General IT</v>
      </c>
      <c r="E25" s="996" t="s">
        <v>1024</v>
      </c>
      <c r="F25" s="997" t="s">
        <v>1003</v>
      </c>
      <c r="G25" s="997" t="s">
        <v>1003</v>
      </c>
      <c r="H25" s="997" t="s">
        <v>1003</v>
      </c>
    </row>
    <row r="26" spans="2:8" ht="50.25" customHeight="1" x14ac:dyDescent="0.3">
      <c r="B26" s="993">
        <v>23</v>
      </c>
      <c r="C26" s="994" t="s">
        <v>1001</v>
      </c>
      <c r="D26" s="995" t="str">
        <f t="shared" si="0"/>
        <v>23  General IT</v>
      </c>
      <c r="E26" s="996" t="s">
        <v>1025</v>
      </c>
      <c r="F26" s="997" t="s">
        <v>1003</v>
      </c>
      <c r="G26" s="997" t="s">
        <v>1003</v>
      </c>
      <c r="H26" s="997" t="s">
        <v>1003</v>
      </c>
    </row>
    <row r="27" spans="2:8" ht="50.25" customHeight="1" x14ac:dyDescent="0.3">
      <c r="B27" s="993">
        <v>24</v>
      </c>
      <c r="C27" s="994" t="s">
        <v>1001</v>
      </c>
      <c r="D27" s="995" t="str">
        <f t="shared" si="0"/>
        <v>24  General IT</v>
      </c>
      <c r="E27" s="996" t="s">
        <v>1026</v>
      </c>
      <c r="F27" s="997" t="s">
        <v>1003</v>
      </c>
      <c r="G27" s="997" t="s">
        <v>1003</v>
      </c>
      <c r="H27" s="997" t="s">
        <v>1003</v>
      </c>
    </row>
    <row r="28" spans="2:8" ht="50.25" customHeight="1" x14ac:dyDescent="0.3">
      <c r="B28" s="993">
        <v>25</v>
      </c>
      <c r="C28" s="994" t="s">
        <v>1001</v>
      </c>
      <c r="D28" s="995" t="str">
        <f t="shared" si="0"/>
        <v>25  General IT</v>
      </c>
      <c r="E28" s="996" t="s">
        <v>1027</v>
      </c>
      <c r="F28" s="997" t="s">
        <v>1003</v>
      </c>
      <c r="G28" s="997" t="s">
        <v>1003</v>
      </c>
      <c r="H28" s="997" t="s">
        <v>1003</v>
      </c>
    </row>
    <row r="29" spans="2:8" ht="50.25" customHeight="1" x14ac:dyDescent="0.3">
      <c r="B29" s="993">
        <v>26</v>
      </c>
      <c r="C29" s="994" t="s">
        <v>1001</v>
      </c>
      <c r="D29" s="995" t="str">
        <f t="shared" si="0"/>
        <v>26  General IT</v>
      </c>
      <c r="E29" s="996" t="s">
        <v>1028</v>
      </c>
      <c r="F29" s="997" t="s">
        <v>1003</v>
      </c>
      <c r="G29" s="997" t="s">
        <v>1003</v>
      </c>
      <c r="H29" s="997" t="s">
        <v>1003</v>
      </c>
    </row>
    <row r="30" spans="2:8" ht="50.25" customHeight="1" x14ac:dyDescent="0.3">
      <c r="B30" s="993">
        <v>27</v>
      </c>
      <c r="C30" s="994" t="s">
        <v>1001</v>
      </c>
      <c r="D30" s="995" t="str">
        <f t="shared" si="0"/>
        <v>27  General IT</v>
      </c>
      <c r="E30" s="996" t="s">
        <v>1029</v>
      </c>
      <c r="F30" s="997" t="s">
        <v>1003</v>
      </c>
      <c r="G30" s="997" t="s">
        <v>1003</v>
      </c>
      <c r="H30" s="997" t="s">
        <v>1003</v>
      </c>
    </row>
    <row r="31" spans="2:8" ht="50.25" customHeight="1" x14ac:dyDescent="0.3">
      <c r="B31" s="993">
        <v>28</v>
      </c>
      <c r="C31" s="994" t="s">
        <v>1001</v>
      </c>
      <c r="D31" s="995" t="str">
        <f t="shared" si="0"/>
        <v>28  General IT</v>
      </c>
      <c r="E31" s="996" t="s">
        <v>1030</v>
      </c>
      <c r="F31" s="997" t="s">
        <v>1003</v>
      </c>
      <c r="G31" s="997" t="s">
        <v>1003</v>
      </c>
      <c r="H31" s="997" t="s">
        <v>1003</v>
      </c>
    </row>
    <row r="32" spans="2:8" ht="50.25" customHeight="1" x14ac:dyDescent="0.3">
      <c r="B32" s="993">
        <v>29</v>
      </c>
      <c r="C32" s="994" t="s">
        <v>1001</v>
      </c>
      <c r="D32" s="995" t="str">
        <f t="shared" si="0"/>
        <v>29  General IT</v>
      </c>
      <c r="E32" s="996" t="s">
        <v>1031</v>
      </c>
      <c r="F32" s="997" t="s">
        <v>1003</v>
      </c>
      <c r="G32" s="997" t="s">
        <v>1003</v>
      </c>
      <c r="H32" s="997" t="s">
        <v>1003</v>
      </c>
    </row>
    <row r="33" spans="2:8" ht="50.25" customHeight="1" x14ac:dyDescent="0.3">
      <c r="B33" s="993">
        <v>30</v>
      </c>
      <c r="C33" s="994" t="s">
        <v>1001</v>
      </c>
      <c r="D33" s="995" t="str">
        <f t="shared" si="0"/>
        <v>30  General IT</v>
      </c>
      <c r="E33" s="996" t="s">
        <v>1032</v>
      </c>
      <c r="F33" s="997" t="s">
        <v>1003</v>
      </c>
      <c r="G33" s="997" t="s">
        <v>1003</v>
      </c>
      <c r="H33" s="997" t="s">
        <v>1003</v>
      </c>
    </row>
    <row r="34" spans="2:8" ht="50.25" customHeight="1" x14ac:dyDescent="0.3">
      <c r="B34" s="993">
        <v>31</v>
      </c>
      <c r="C34" s="994" t="s">
        <v>1001</v>
      </c>
      <c r="D34" s="995" t="str">
        <f t="shared" si="0"/>
        <v>31  General IT</v>
      </c>
      <c r="E34" s="996" t="s">
        <v>1033</v>
      </c>
      <c r="F34" s="997" t="s">
        <v>1003</v>
      </c>
      <c r="G34" s="997" t="s">
        <v>1003</v>
      </c>
      <c r="H34" s="997" t="s">
        <v>1003</v>
      </c>
    </row>
    <row r="35" spans="2:8" ht="50.25" customHeight="1" x14ac:dyDescent="0.3">
      <c r="B35" s="993">
        <v>32</v>
      </c>
      <c r="C35" s="994" t="s">
        <v>1001</v>
      </c>
      <c r="D35" s="995" t="str">
        <f t="shared" si="0"/>
        <v>32  General IT</v>
      </c>
      <c r="E35" s="996" t="s">
        <v>1034</v>
      </c>
      <c r="F35" s="997" t="s">
        <v>1003</v>
      </c>
      <c r="G35" s="997" t="s">
        <v>1003</v>
      </c>
      <c r="H35" s="997" t="s">
        <v>1003</v>
      </c>
    </row>
    <row r="36" spans="2:8" ht="50.25" customHeight="1" x14ac:dyDescent="0.3">
      <c r="B36" s="993">
        <v>33</v>
      </c>
      <c r="C36" s="994" t="s">
        <v>1001</v>
      </c>
      <c r="D36" s="995" t="str">
        <f t="shared" si="0"/>
        <v>33  General IT</v>
      </c>
      <c r="E36" s="996" t="s">
        <v>1035</v>
      </c>
      <c r="F36" s="997" t="s">
        <v>1003</v>
      </c>
      <c r="G36" s="997" t="s">
        <v>1003</v>
      </c>
      <c r="H36" s="997" t="s">
        <v>1003</v>
      </c>
    </row>
    <row r="37" spans="2:8" ht="50.25" customHeight="1" x14ac:dyDescent="0.3">
      <c r="B37" s="993">
        <v>34</v>
      </c>
      <c r="C37" s="994" t="s">
        <v>1001</v>
      </c>
      <c r="D37" s="995" t="str">
        <f t="shared" si="0"/>
        <v>34  General IT</v>
      </c>
      <c r="E37" s="996" t="s">
        <v>1036</v>
      </c>
      <c r="F37" s="997" t="s">
        <v>1003</v>
      </c>
      <c r="G37" s="997" t="s">
        <v>1003</v>
      </c>
      <c r="H37" s="997" t="s">
        <v>1003</v>
      </c>
    </row>
    <row r="38" spans="2:8" ht="50.25" customHeight="1" x14ac:dyDescent="0.3">
      <c r="B38" s="993">
        <v>35</v>
      </c>
      <c r="C38" s="994" t="s">
        <v>1001</v>
      </c>
      <c r="D38" s="995" t="str">
        <f t="shared" si="0"/>
        <v>35  General IT</v>
      </c>
      <c r="E38" s="996" t="s">
        <v>1037</v>
      </c>
      <c r="F38" s="997" t="s">
        <v>1003</v>
      </c>
      <c r="G38" s="997" t="s">
        <v>1003</v>
      </c>
      <c r="H38" s="997" t="s">
        <v>1003</v>
      </c>
    </row>
    <row r="39" spans="2:8" ht="50.25" customHeight="1" x14ac:dyDescent="0.3">
      <c r="B39" s="993">
        <v>36</v>
      </c>
      <c r="C39" s="994" t="s">
        <v>1001</v>
      </c>
      <c r="D39" s="995" t="str">
        <f t="shared" si="0"/>
        <v>36  General IT</v>
      </c>
      <c r="E39" s="996" t="s">
        <v>1038</v>
      </c>
      <c r="F39" s="997" t="s">
        <v>1003</v>
      </c>
      <c r="G39" s="997" t="s">
        <v>1003</v>
      </c>
      <c r="H39" s="997" t="s">
        <v>1003</v>
      </c>
    </row>
    <row r="40" spans="2:8" ht="50.25" customHeight="1" x14ac:dyDescent="0.3">
      <c r="B40" s="993">
        <v>37</v>
      </c>
      <c r="C40" s="994" t="s">
        <v>1001</v>
      </c>
      <c r="D40" s="995" t="str">
        <f t="shared" si="0"/>
        <v>37  General IT</v>
      </c>
      <c r="E40" s="996" t="s">
        <v>1039</v>
      </c>
      <c r="F40" s="997" t="s">
        <v>1003</v>
      </c>
      <c r="G40" s="997" t="s">
        <v>1003</v>
      </c>
      <c r="H40" s="997" t="s">
        <v>1003</v>
      </c>
    </row>
    <row r="41" spans="2:8" ht="50.25" customHeight="1" x14ac:dyDescent="0.3">
      <c r="B41" s="993">
        <v>38</v>
      </c>
      <c r="C41" s="994" t="s">
        <v>1001</v>
      </c>
      <c r="D41" s="995" t="str">
        <f t="shared" si="0"/>
        <v>38  General IT</v>
      </c>
      <c r="E41" s="996" t="s">
        <v>1040</v>
      </c>
      <c r="F41" s="997" t="s">
        <v>1003</v>
      </c>
      <c r="G41" s="997" t="s">
        <v>1003</v>
      </c>
      <c r="H41" s="997" t="s">
        <v>1003</v>
      </c>
    </row>
    <row r="42" spans="2:8" ht="50.25" customHeight="1" x14ac:dyDescent="0.3">
      <c r="B42" s="993">
        <v>39</v>
      </c>
      <c r="C42" s="994" t="s">
        <v>1001</v>
      </c>
      <c r="D42" s="995" t="str">
        <f t="shared" si="0"/>
        <v>39  General IT</v>
      </c>
      <c r="E42" s="996" t="s">
        <v>1041</v>
      </c>
      <c r="F42" s="997" t="s">
        <v>1003</v>
      </c>
      <c r="G42" s="997" t="s">
        <v>1003</v>
      </c>
      <c r="H42" s="997" t="s">
        <v>1003</v>
      </c>
    </row>
    <row r="43" spans="2:8" ht="50.25" customHeight="1" x14ac:dyDescent="0.3">
      <c r="B43" s="993">
        <v>40</v>
      </c>
      <c r="C43" s="994" t="s">
        <v>1001</v>
      </c>
      <c r="D43" s="995" t="str">
        <f t="shared" si="0"/>
        <v>40  General IT</v>
      </c>
      <c r="E43" s="996" t="s">
        <v>1042</v>
      </c>
      <c r="F43" s="997" t="s">
        <v>1003</v>
      </c>
      <c r="G43" s="997" t="s">
        <v>1003</v>
      </c>
      <c r="H43" s="997" t="s">
        <v>1003</v>
      </c>
    </row>
    <row r="44" spans="2:8" ht="50.25" customHeight="1" x14ac:dyDescent="0.3">
      <c r="B44" s="993">
        <v>41</v>
      </c>
      <c r="C44" s="994" t="s">
        <v>1001</v>
      </c>
      <c r="D44" s="995" t="str">
        <f t="shared" si="0"/>
        <v>41  General IT</v>
      </c>
      <c r="E44" s="996" t="s">
        <v>1043</v>
      </c>
      <c r="F44" s="997" t="s">
        <v>1003</v>
      </c>
      <c r="G44" s="997" t="s">
        <v>1003</v>
      </c>
      <c r="H44" s="997" t="s">
        <v>1003</v>
      </c>
    </row>
    <row r="45" spans="2:8" ht="50.25" customHeight="1" x14ac:dyDescent="0.3">
      <c r="B45" s="993">
        <v>42</v>
      </c>
      <c r="C45" s="998" t="s">
        <v>1044</v>
      </c>
      <c r="D45" s="996" t="str">
        <f t="shared" si="0"/>
        <v>42 Customer Support Services</v>
      </c>
      <c r="E45" s="996" t="s">
        <v>1045</v>
      </c>
      <c r="F45" s="997" t="s">
        <v>1003</v>
      </c>
      <c r="G45" s="997" t="s">
        <v>1003</v>
      </c>
      <c r="H45" s="997" t="s">
        <v>1003</v>
      </c>
    </row>
    <row r="46" spans="2:8" ht="50.25" customHeight="1" x14ac:dyDescent="0.3">
      <c r="B46" s="993">
        <v>43</v>
      </c>
      <c r="C46" s="998" t="s">
        <v>1044</v>
      </c>
      <c r="D46" s="996" t="str">
        <f t="shared" si="0"/>
        <v>43 Customer Support Services</v>
      </c>
      <c r="E46" s="996" t="s">
        <v>1046</v>
      </c>
      <c r="F46" s="997" t="s">
        <v>1003</v>
      </c>
      <c r="G46" s="997" t="s">
        <v>1003</v>
      </c>
      <c r="H46" s="997" t="s">
        <v>1003</v>
      </c>
    </row>
    <row r="47" spans="2:8" ht="50.25" customHeight="1" x14ac:dyDescent="0.3">
      <c r="B47" s="993">
        <v>44</v>
      </c>
      <c r="C47" s="998" t="s">
        <v>1044</v>
      </c>
      <c r="D47" s="996" t="str">
        <f t="shared" si="0"/>
        <v>44 Customer Support Services</v>
      </c>
      <c r="E47" s="996" t="s">
        <v>1047</v>
      </c>
      <c r="F47" s="997" t="s">
        <v>1003</v>
      </c>
      <c r="G47" s="997" t="s">
        <v>1003</v>
      </c>
      <c r="H47" s="997" t="s">
        <v>1003</v>
      </c>
    </row>
    <row r="48" spans="2:8" ht="50.25" customHeight="1" x14ac:dyDescent="0.3">
      <c r="B48" s="993">
        <v>45</v>
      </c>
      <c r="C48" s="998" t="s">
        <v>1044</v>
      </c>
      <c r="D48" s="996" t="str">
        <f t="shared" si="0"/>
        <v>45 Customer Support Services</v>
      </c>
      <c r="E48" s="996" t="s">
        <v>1048</v>
      </c>
      <c r="F48" s="997" t="s">
        <v>1003</v>
      </c>
      <c r="G48" s="997" t="s">
        <v>1003</v>
      </c>
      <c r="H48" s="997" t="s">
        <v>1003</v>
      </c>
    </row>
    <row r="49" spans="2:8" ht="50.25" customHeight="1" x14ac:dyDescent="0.3">
      <c r="B49" s="993">
        <v>46</v>
      </c>
      <c r="C49" s="998" t="s">
        <v>1044</v>
      </c>
      <c r="D49" s="996" t="str">
        <f t="shared" si="0"/>
        <v>46 Customer Support Services</v>
      </c>
      <c r="E49" s="996" t="s">
        <v>1049</v>
      </c>
      <c r="F49" s="997" t="s">
        <v>1003</v>
      </c>
      <c r="G49" s="997" t="s">
        <v>1003</v>
      </c>
      <c r="H49" s="997" t="s">
        <v>1003</v>
      </c>
    </row>
    <row r="50" spans="2:8" ht="50.25" customHeight="1" x14ac:dyDescent="0.3">
      <c r="B50" s="993">
        <v>47</v>
      </c>
      <c r="C50" s="998" t="s">
        <v>1044</v>
      </c>
      <c r="D50" s="996" t="str">
        <f t="shared" si="0"/>
        <v>47 Customer Support Services</v>
      </c>
      <c r="E50" s="996" t="s">
        <v>1050</v>
      </c>
      <c r="F50" s="997" t="s">
        <v>1003</v>
      </c>
      <c r="G50" s="997" t="s">
        <v>1003</v>
      </c>
      <c r="H50" s="997" t="s">
        <v>1003</v>
      </c>
    </row>
    <row r="51" spans="2:8" ht="50.25" customHeight="1" x14ac:dyDescent="0.3">
      <c r="B51" s="993">
        <v>48</v>
      </c>
      <c r="C51" s="998" t="s">
        <v>1044</v>
      </c>
      <c r="D51" s="996" t="str">
        <f t="shared" si="0"/>
        <v>48 Customer Support Services</v>
      </c>
      <c r="E51" s="996" t="s">
        <v>1051</v>
      </c>
      <c r="F51" s="997" t="s">
        <v>1003</v>
      </c>
      <c r="G51" s="997" t="s">
        <v>1003</v>
      </c>
      <c r="H51" s="997" t="s">
        <v>1003</v>
      </c>
    </row>
    <row r="52" spans="2:8" ht="50.25" customHeight="1" x14ac:dyDescent="0.3">
      <c r="B52" s="993">
        <v>49</v>
      </c>
      <c r="C52" s="998" t="s">
        <v>1044</v>
      </c>
      <c r="D52" s="996" t="str">
        <f t="shared" si="0"/>
        <v>49 Customer Support Services</v>
      </c>
      <c r="E52" s="996" t="s">
        <v>1052</v>
      </c>
      <c r="F52" s="997" t="s">
        <v>1003</v>
      </c>
      <c r="G52" s="997" t="s">
        <v>1003</v>
      </c>
      <c r="H52" s="997" t="s">
        <v>1003</v>
      </c>
    </row>
    <row r="53" spans="2:8" ht="50.25" customHeight="1" x14ac:dyDescent="0.3">
      <c r="B53" s="993">
        <v>50</v>
      </c>
      <c r="C53" s="998" t="s">
        <v>1044</v>
      </c>
      <c r="D53" s="996" t="str">
        <f t="shared" si="0"/>
        <v>50 Customer Support Services</v>
      </c>
      <c r="E53" s="996" t="s">
        <v>1053</v>
      </c>
      <c r="F53" s="997" t="s">
        <v>1003</v>
      </c>
      <c r="G53" s="997" t="s">
        <v>1003</v>
      </c>
      <c r="H53" s="997" t="s">
        <v>1003</v>
      </c>
    </row>
    <row r="54" spans="2:8" ht="50.25" customHeight="1" x14ac:dyDescent="0.3">
      <c r="B54" s="993">
        <v>51</v>
      </c>
      <c r="C54" s="998" t="s">
        <v>1044</v>
      </c>
      <c r="D54" s="996" t="str">
        <f t="shared" si="0"/>
        <v>51 Customer Support Services</v>
      </c>
      <c r="E54" s="996" t="s">
        <v>1054</v>
      </c>
      <c r="F54" s="997" t="s">
        <v>1003</v>
      </c>
      <c r="G54" s="997" t="s">
        <v>1003</v>
      </c>
      <c r="H54" s="997" t="s">
        <v>1003</v>
      </c>
    </row>
    <row r="55" spans="2:8" ht="50.25" customHeight="1" x14ac:dyDescent="0.3">
      <c r="B55" s="993">
        <v>52</v>
      </c>
      <c r="C55" s="998" t="s">
        <v>1044</v>
      </c>
      <c r="D55" s="996" t="str">
        <f t="shared" si="0"/>
        <v>52 Customer Support Services</v>
      </c>
      <c r="E55" s="996" t="s">
        <v>1055</v>
      </c>
      <c r="F55" s="997" t="s">
        <v>1003</v>
      </c>
      <c r="G55" s="997" t="s">
        <v>1003</v>
      </c>
      <c r="H55" s="997" t="s">
        <v>1003</v>
      </c>
    </row>
    <row r="56" spans="2:8" ht="50.25" customHeight="1" x14ac:dyDescent="0.3">
      <c r="B56" s="993">
        <v>53</v>
      </c>
      <c r="C56" s="998" t="s">
        <v>1044</v>
      </c>
      <c r="D56" s="996" t="str">
        <f t="shared" si="0"/>
        <v>53 Customer Support Services</v>
      </c>
      <c r="E56" s="996" t="s">
        <v>1056</v>
      </c>
      <c r="F56" s="997" t="s">
        <v>1003</v>
      </c>
      <c r="G56" s="997" t="s">
        <v>1003</v>
      </c>
      <c r="H56" s="997" t="s">
        <v>1003</v>
      </c>
    </row>
    <row r="57" spans="2:8" ht="50.25" customHeight="1" x14ac:dyDescent="0.3">
      <c r="B57" s="993">
        <v>54</v>
      </c>
      <c r="C57" s="998" t="s">
        <v>1044</v>
      </c>
      <c r="D57" s="996" t="str">
        <f t="shared" si="0"/>
        <v>54 Customer Support Services</v>
      </c>
      <c r="E57" s="996" t="s">
        <v>1057</v>
      </c>
      <c r="F57" s="997" t="s">
        <v>1003</v>
      </c>
      <c r="G57" s="997" t="s">
        <v>1003</v>
      </c>
      <c r="H57" s="997" t="s">
        <v>1003</v>
      </c>
    </row>
    <row r="58" spans="2:8" ht="50.25" customHeight="1" x14ac:dyDescent="0.3">
      <c r="B58" s="993">
        <v>55</v>
      </c>
      <c r="C58" s="998" t="s">
        <v>1044</v>
      </c>
      <c r="D58" s="996" t="str">
        <f t="shared" si="0"/>
        <v>55 Customer Support Services</v>
      </c>
      <c r="E58" s="998" t="s">
        <v>1058</v>
      </c>
      <c r="F58" s="997" t="s">
        <v>1003</v>
      </c>
      <c r="G58" s="997" t="s">
        <v>1003</v>
      </c>
      <c r="H58" s="997" t="s">
        <v>1003</v>
      </c>
    </row>
    <row r="59" spans="2:8" ht="50.25" customHeight="1" x14ac:dyDescent="0.3">
      <c r="B59" s="993">
        <v>56</v>
      </c>
      <c r="C59" s="998" t="s">
        <v>1044</v>
      </c>
      <c r="D59" s="996" t="str">
        <f t="shared" si="0"/>
        <v>56 Customer Support Services</v>
      </c>
      <c r="E59" s="998" t="s">
        <v>1059</v>
      </c>
      <c r="F59" s="997" t="s">
        <v>1003</v>
      </c>
      <c r="G59" s="997" t="s">
        <v>1003</v>
      </c>
      <c r="H59" s="997" t="s">
        <v>1003</v>
      </c>
    </row>
    <row r="60" spans="2:8" ht="50.25" customHeight="1" x14ac:dyDescent="0.3">
      <c r="B60" s="993">
        <v>57</v>
      </c>
      <c r="C60" s="998" t="s">
        <v>1044</v>
      </c>
      <c r="D60" s="996" t="str">
        <f t="shared" si="0"/>
        <v>57 Customer Support Services</v>
      </c>
      <c r="E60" s="998" t="s">
        <v>1060</v>
      </c>
      <c r="F60" s="997" t="s">
        <v>1003</v>
      </c>
      <c r="G60" s="997" t="s">
        <v>1003</v>
      </c>
      <c r="H60" s="997" t="s">
        <v>1003</v>
      </c>
    </row>
    <row r="61" spans="2:8" ht="50.25" customHeight="1" x14ac:dyDescent="0.3">
      <c r="B61" s="993">
        <v>58</v>
      </c>
      <c r="C61" s="998" t="s">
        <v>1061</v>
      </c>
      <c r="D61" s="996" t="str">
        <f t="shared" si="0"/>
        <v>58 Security</v>
      </c>
      <c r="E61" s="996" t="s">
        <v>1062</v>
      </c>
      <c r="F61" s="997" t="s">
        <v>1003</v>
      </c>
      <c r="G61" s="997" t="s">
        <v>1003</v>
      </c>
      <c r="H61" s="997" t="s">
        <v>1003</v>
      </c>
    </row>
    <row r="62" spans="2:8" ht="50.25" customHeight="1" x14ac:dyDescent="0.3">
      <c r="B62" s="993">
        <v>59</v>
      </c>
      <c r="C62" s="998" t="s">
        <v>1061</v>
      </c>
      <c r="D62" s="996" t="str">
        <f t="shared" si="0"/>
        <v>59 Security</v>
      </c>
      <c r="E62" s="996" t="s">
        <v>1063</v>
      </c>
      <c r="F62" s="997" t="s">
        <v>1003</v>
      </c>
      <c r="G62" s="997" t="s">
        <v>1003</v>
      </c>
      <c r="H62" s="997" t="s">
        <v>1003</v>
      </c>
    </row>
    <row r="63" spans="2:8" ht="50.25" customHeight="1" x14ac:dyDescent="0.3">
      <c r="B63" s="993">
        <v>60</v>
      </c>
      <c r="C63" s="998" t="s">
        <v>1061</v>
      </c>
      <c r="D63" s="996" t="str">
        <f t="shared" si="0"/>
        <v>60 Security</v>
      </c>
      <c r="E63" s="996" t="s">
        <v>1064</v>
      </c>
      <c r="F63" s="997" t="s">
        <v>1003</v>
      </c>
      <c r="G63" s="997" t="s">
        <v>1003</v>
      </c>
      <c r="H63" s="997" t="s">
        <v>1003</v>
      </c>
    </row>
    <row r="64" spans="2:8" ht="50.25" customHeight="1" x14ac:dyDescent="0.3">
      <c r="B64" s="993">
        <v>61</v>
      </c>
      <c r="C64" s="998" t="s">
        <v>1061</v>
      </c>
      <c r="D64" s="996" t="str">
        <f t="shared" si="0"/>
        <v>61 Security</v>
      </c>
      <c r="E64" s="996" t="s">
        <v>1065</v>
      </c>
      <c r="F64" s="997" t="s">
        <v>1003</v>
      </c>
      <c r="G64" s="997" t="s">
        <v>1003</v>
      </c>
      <c r="H64" s="997" t="s">
        <v>1003</v>
      </c>
    </row>
    <row r="65" spans="2:8" ht="50.25" customHeight="1" x14ac:dyDescent="0.3">
      <c r="B65" s="993">
        <v>62</v>
      </c>
      <c r="C65" s="998" t="s">
        <v>1061</v>
      </c>
      <c r="D65" s="996" t="str">
        <f t="shared" si="0"/>
        <v>62 Security</v>
      </c>
      <c r="E65" s="996" t="s">
        <v>1066</v>
      </c>
      <c r="F65" s="997" t="s">
        <v>1003</v>
      </c>
      <c r="G65" s="997" t="s">
        <v>1003</v>
      </c>
      <c r="H65" s="997" t="s">
        <v>1003</v>
      </c>
    </row>
    <row r="66" spans="2:8" ht="50.25" customHeight="1" x14ac:dyDescent="0.3">
      <c r="B66" s="993">
        <v>63</v>
      </c>
      <c r="C66" s="998" t="s">
        <v>1061</v>
      </c>
      <c r="D66" s="996" t="str">
        <f t="shared" si="0"/>
        <v>63 Security</v>
      </c>
      <c r="E66" s="996" t="s">
        <v>1067</v>
      </c>
      <c r="F66" s="997" t="s">
        <v>1003</v>
      </c>
      <c r="G66" s="997" t="s">
        <v>1003</v>
      </c>
      <c r="H66" s="997" t="s">
        <v>1003</v>
      </c>
    </row>
    <row r="67" spans="2:8" ht="50.25" customHeight="1" x14ac:dyDescent="0.3">
      <c r="B67" s="993">
        <v>64</v>
      </c>
      <c r="C67" s="998" t="s">
        <v>1061</v>
      </c>
      <c r="D67" s="996" t="str">
        <f t="shared" si="0"/>
        <v>64 Security</v>
      </c>
      <c r="E67" s="996" t="s">
        <v>1068</v>
      </c>
      <c r="F67" s="997" t="s">
        <v>1003</v>
      </c>
      <c r="G67" s="997" t="s">
        <v>1003</v>
      </c>
      <c r="H67" s="997" t="s">
        <v>1003</v>
      </c>
    </row>
    <row r="68" spans="2:8" ht="50.25" customHeight="1" x14ac:dyDescent="0.3">
      <c r="B68" s="993">
        <v>65</v>
      </c>
      <c r="C68" s="998" t="s">
        <v>1061</v>
      </c>
      <c r="D68" s="996" t="str">
        <f t="shared" ref="D68:D131" si="1">CONCATENATE(B68, C68)</f>
        <v>65 Security</v>
      </c>
      <c r="E68" s="996" t="s">
        <v>1069</v>
      </c>
      <c r="F68" s="997" t="s">
        <v>1003</v>
      </c>
      <c r="G68" s="997" t="s">
        <v>1003</v>
      </c>
      <c r="H68" s="997" t="s">
        <v>1003</v>
      </c>
    </row>
    <row r="69" spans="2:8" ht="50.25" customHeight="1" x14ac:dyDescent="0.3">
      <c r="B69" s="993">
        <v>66</v>
      </c>
      <c r="C69" s="998" t="s">
        <v>1061</v>
      </c>
      <c r="D69" s="996" t="str">
        <f t="shared" si="1"/>
        <v>66 Security</v>
      </c>
      <c r="E69" s="996" t="s">
        <v>1070</v>
      </c>
      <c r="F69" s="997" t="s">
        <v>1003</v>
      </c>
      <c r="G69" s="997" t="s">
        <v>1003</v>
      </c>
      <c r="H69" s="997" t="s">
        <v>1003</v>
      </c>
    </row>
    <row r="70" spans="2:8" ht="50.25" customHeight="1" x14ac:dyDescent="0.3">
      <c r="B70" s="993">
        <v>67</v>
      </c>
      <c r="C70" s="998" t="s">
        <v>1061</v>
      </c>
      <c r="D70" s="996" t="str">
        <f t="shared" si="1"/>
        <v>67 Security</v>
      </c>
      <c r="E70" s="996" t="s">
        <v>1071</v>
      </c>
      <c r="F70" s="997" t="s">
        <v>1003</v>
      </c>
      <c r="G70" s="997" t="s">
        <v>1003</v>
      </c>
      <c r="H70" s="997" t="s">
        <v>1003</v>
      </c>
    </row>
    <row r="71" spans="2:8" ht="50.25" customHeight="1" x14ac:dyDescent="0.3">
      <c r="B71" s="993">
        <v>68</v>
      </c>
      <c r="C71" s="998" t="s">
        <v>1061</v>
      </c>
      <c r="D71" s="996" t="str">
        <f t="shared" si="1"/>
        <v>68 Security</v>
      </c>
      <c r="E71" s="996" t="s">
        <v>1072</v>
      </c>
      <c r="F71" s="997" t="s">
        <v>1003</v>
      </c>
      <c r="G71" s="997" t="s">
        <v>1003</v>
      </c>
      <c r="H71" s="997" t="s">
        <v>1003</v>
      </c>
    </row>
    <row r="72" spans="2:8" ht="50.25" customHeight="1" x14ac:dyDescent="0.3">
      <c r="B72" s="993">
        <v>69</v>
      </c>
      <c r="C72" s="998" t="s">
        <v>1061</v>
      </c>
      <c r="D72" s="996" t="str">
        <f t="shared" si="1"/>
        <v>69 Security</v>
      </c>
      <c r="E72" s="996" t="s">
        <v>1073</v>
      </c>
      <c r="F72" s="997" t="s">
        <v>1003</v>
      </c>
      <c r="G72" s="997" t="s">
        <v>1003</v>
      </c>
      <c r="H72" s="997" t="s">
        <v>1003</v>
      </c>
    </row>
    <row r="73" spans="2:8" ht="50.25" customHeight="1" x14ac:dyDescent="0.3">
      <c r="B73" s="993">
        <v>70</v>
      </c>
      <c r="C73" s="998" t="s">
        <v>1061</v>
      </c>
      <c r="D73" s="996" t="str">
        <f t="shared" si="1"/>
        <v>70 Security</v>
      </c>
      <c r="E73" s="996" t="s">
        <v>1074</v>
      </c>
      <c r="F73" s="997" t="s">
        <v>1003</v>
      </c>
      <c r="G73" s="997" t="s">
        <v>1003</v>
      </c>
      <c r="H73" s="997" t="s">
        <v>1003</v>
      </c>
    </row>
    <row r="74" spans="2:8" ht="50.25" customHeight="1" x14ac:dyDescent="0.3">
      <c r="B74" s="993">
        <v>71</v>
      </c>
      <c r="C74" s="998" t="s">
        <v>1061</v>
      </c>
      <c r="D74" s="996" t="str">
        <f t="shared" si="1"/>
        <v>71 Security</v>
      </c>
      <c r="E74" s="996" t="s">
        <v>1075</v>
      </c>
      <c r="F74" s="997" t="s">
        <v>1003</v>
      </c>
      <c r="G74" s="997" t="s">
        <v>1003</v>
      </c>
      <c r="H74" s="997" t="s">
        <v>1003</v>
      </c>
    </row>
    <row r="75" spans="2:8" ht="50.25" customHeight="1" x14ac:dyDescent="0.3">
      <c r="B75" s="993">
        <v>72</v>
      </c>
      <c r="C75" s="998" t="s">
        <v>1061</v>
      </c>
      <c r="D75" s="996" t="str">
        <f t="shared" si="1"/>
        <v>72 Security</v>
      </c>
      <c r="E75" s="996" t="s">
        <v>1076</v>
      </c>
      <c r="F75" s="997" t="s">
        <v>1003</v>
      </c>
      <c r="G75" s="997" t="s">
        <v>1003</v>
      </c>
      <c r="H75" s="997" t="s">
        <v>1003</v>
      </c>
    </row>
    <row r="76" spans="2:8" ht="50.25" customHeight="1" x14ac:dyDescent="0.3">
      <c r="B76" s="993">
        <v>73</v>
      </c>
      <c r="C76" s="998" t="s">
        <v>1061</v>
      </c>
      <c r="D76" s="996" t="str">
        <f t="shared" si="1"/>
        <v>73 Security</v>
      </c>
      <c r="E76" s="996" t="s">
        <v>1077</v>
      </c>
      <c r="F76" s="997" t="s">
        <v>1003</v>
      </c>
      <c r="G76" s="997" t="s">
        <v>1003</v>
      </c>
      <c r="H76" s="997" t="s">
        <v>1003</v>
      </c>
    </row>
    <row r="77" spans="2:8" ht="50.25" customHeight="1" x14ac:dyDescent="0.3">
      <c r="B77" s="993">
        <v>74</v>
      </c>
      <c r="C77" s="998" t="s">
        <v>1061</v>
      </c>
      <c r="D77" s="996" t="str">
        <f t="shared" si="1"/>
        <v>74 Security</v>
      </c>
      <c r="E77" s="996" t="s">
        <v>1078</v>
      </c>
      <c r="F77" s="997" t="s">
        <v>1003</v>
      </c>
      <c r="G77" s="997" t="s">
        <v>1003</v>
      </c>
      <c r="H77" s="997" t="s">
        <v>1003</v>
      </c>
    </row>
    <row r="78" spans="2:8" ht="50.25" customHeight="1" x14ac:dyDescent="0.3">
      <c r="B78" s="993">
        <v>75</v>
      </c>
      <c r="C78" s="998" t="s">
        <v>1061</v>
      </c>
      <c r="D78" s="996" t="str">
        <f t="shared" si="1"/>
        <v>75 Security</v>
      </c>
      <c r="E78" s="996" t="s">
        <v>1079</v>
      </c>
      <c r="F78" s="997" t="s">
        <v>1003</v>
      </c>
      <c r="G78" s="997" t="s">
        <v>1003</v>
      </c>
      <c r="H78" s="997" t="s">
        <v>1003</v>
      </c>
    </row>
    <row r="79" spans="2:8" ht="50.25" customHeight="1" x14ac:dyDescent="0.3">
      <c r="B79" s="993">
        <v>76</v>
      </c>
      <c r="C79" s="998" t="s">
        <v>1061</v>
      </c>
      <c r="D79" s="996" t="str">
        <f t="shared" si="1"/>
        <v>76 Security</v>
      </c>
      <c r="E79" s="996" t="s">
        <v>1080</v>
      </c>
      <c r="F79" s="997" t="s">
        <v>1003</v>
      </c>
      <c r="G79" s="997" t="s">
        <v>1003</v>
      </c>
      <c r="H79" s="997" t="s">
        <v>1003</v>
      </c>
    </row>
    <row r="80" spans="2:8" ht="50.25" customHeight="1" x14ac:dyDescent="0.3">
      <c r="B80" s="993">
        <v>77</v>
      </c>
      <c r="C80" s="998" t="s">
        <v>1061</v>
      </c>
      <c r="D80" s="996" t="str">
        <f t="shared" si="1"/>
        <v>77 Security</v>
      </c>
      <c r="E80" s="996" t="s">
        <v>1081</v>
      </c>
      <c r="F80" s="997" t="s">
        <v>1003</v>
      </c>
      <c r="G80" s="997" t="s">
        <v>1003</v>
      </c>
      <c r="H80" s="997" t="s">
        <v>1003</v>
      </c>
    </row>
    <row r="81" spans="2:8" ht="50.25" customHeight="1" x14ac:dyDescent="0.3">
      <c r="B81" s="993">
        <v>78</v>
      </c>
      <c r="C81" s="998" t="s">
        <v>1061</v>
      </c>
      <c r="D81" s="996" t="str">
        <f t="shared" si="1"/>
        <v>78 Security</v>
      </c>
      <c r="E81" s="996" t="s">
        <v>1082</v>
      </c>
      <c r="F81" s="997" t="s">
        <v>1003</v>
      </c>
      <c r="G81" s="997" t="s">
        <v>1003</v>
      </c>
      <c r="H81" s="997" t="s">
        <v>1003</v>
      </c>
    </row>
    <row r="82" spans="2:8" ht="50.25" customHeight="1" x14ac:dyDescent="0.3">
      <c r="B82" s="993">
        <v>79</v>
      </c>
      <c r="C82" s="998" t="s">
        <v>1061</v>
      </c>
      <c r="D82" s="996" t="str">
        <f t="shared" si="1"/>
        <v>79 Security</v>
      </c>
      <c r="E82" s="996" t="s">
        <v>1083</v>
      </c>
      <c r="F82" s="997" t="s">
        <v>1003</v>
      </c>
      <c r="G82" s="997" t="s">
        <v>1003</v>
      </c>
      <c r="H82" s="997" t="s">
        <v>1003</v>
      </c>
    </row>
    <row r="83" spans="2:8" ht="50.25" customHeight="1" x14ac:dyDescent="0.3">
      <c r="B83" s="993">
        <v>80</v>
      </c>
      <c r="C83" s="998" t="s">
        <v>1061</v>
      </c>
      <c r="D83" s="996" t="str">
        <f t="shared" si="1"/>
        <v>80 Security</v>
      </c>
      <c r="E83" s="996" t="s">
        <v>1084</v>
      </c>
      <c r="F83" s="997" t="s">
        <v>1003</v>
      </c>
      <c r="G83" s="997" t="s">
        <v>1003</v>
      </c>
      <c r="H83" s="997" t="s">
        <v>1003</v>
      </c>
    </row>
    <row r="84" spans="2:8" ht="50.25" customHeight="1" x14ac:dyDescent="0.3">
      <c r="B84" s="993">
        <v>81</v>
      </c>
      <c r="C84" s="998" t="s">
        <v>1061</v>
      </c>
      <c r="D84" s="996" t="str">
        <f t="shared" si="1"/>
        <v>81 Security</v>
      </c>
      <c r="E84" s="996" t="s">
        <v>1085</v>
      </c>
      <c r="F84" s="997" t="s">
        <v>1003</v>
      </c>
      <c r="G84" s="997" t="s">
        <v>1003</v>
      </c>
      <c r="H84" s="997" t="s">
        <v>1003</v>
      </c>
    </row>
    <row r="85" spans="2:8" ht="50.25" customHeight="1" x14ac:dyDescent="0.3">
      <c r="B85" s="993">
        <v>82</v>
      </c>
      <c r="C85" s="998" t="s">
        <v>1061</v>
      </c>
      <c r="D85" s="996" t="str">
        <f t="shared" si="1"/>
        <v>82 Security</v>
      </c>
      <c r="E85" s="996" t="s">
        <v>1086</v>
      </c>
      <c r="F85" s="997" t="s">
        <v>1003</v>
      </c>
      <c r="G85" s="997" t="s">
        <v>1003</v>
      </c>
      <c r="H85" s="997" t="s">
        <v>1003</v>
      </c>
    </row>
    <row r="86" spans="2:8" ht="50.25" customHeight="1" x14ac:dyDescent="0.3">
      <c r="B86" s="993">
        <v>83</v>
      </c>
      <c r="C86" s="998" t="s">
        <v>1061</v>
      </c>
      <c r="D86" s="996" t="str">
        <f t="shared" si="1"/>
        <v>83 Security</v>
      </c>
      <c r="E86" s="996" t="s">
        <v>1087</v>
      </c>
      <c r="F86" s="997" t="s">
        <v>1003</v>
      </c>
      <c r="G86" s="997" t="s">
        <v>1003</v>
      </c>
      <c r="H86" s="997" t="s">
        <v>1003</v>
      </c>
    </row>
    <row r="87" spans="2:8" ht="50.25" customHeight="1" x14ac:dyDescent="0.3">
      <c r="B87" s="993">
        <v>84</v>
      </c>
      <c r="C87" s="998" t="s">
        <v>1061</v>
      </c>
      <c r="D87" s="996" t="str">
        <f t="shared" si="1"/>
        <v>84 Security</v>
      </c>
      <c r="E87" s="996" t="s">
        <v>1088</v>
      </c>
      <c r="F87" s="997" t="s">
        <v>1003</v>
      </c>
      <c r="G87" s="997" t="s">
        <v>1003</v>
      </c>
      <c r="H87" s="997" t="s">
        <v>1003</v>
      </c>
    </row>
    <row r="88" spans="2:8" ht="50.25" customHeight="1" x14ac:dyDescent="0.3">
      <c r="B88" s="993">
        <v>85</v>
      </c>
      <c r="C88" s="998" t="s">
        <v>1061</v>
      </c>
      <c r="D88" s="996" t="str">
        <f t="shared" si="1"/>
        <v>85 Security</v>
      </c>
      <c r="E88" s="996" t="s">
        <v>1089</v>
      </c>
      <c r="F88" s="997" t="s">
        <v>1003</v>
      </c>
      <c r="G88" s="997" t="s">
        <v>1003</v>
      </c>
      <c r="H88" s="997" t="s">
        <v>1003</v>
      </c>
    </row>
    <row r="89" spans="2:8" ht="50.25" customHeight="1" x14ac:dyDescent="0.3">
      <c r="B89" s="993">
        <v>86</v>
      </c>
      <c r="C89" s="998" t="s">
        <v>1061</v>
      </c>
      <c r="D89" s="996" t="str">
        <f t="shared" si="1"/>
        <v>86 Security</v>
      </c>
      <c r="E89" s="996" t="s">
        <v>1090</v>
      </c>
      <c r="F89" s="997" t="s">
        <v>1003</v>
      </c>
      <c r="G89" s="997" t="s">
        <v>1003</v>
      </c>
      <c r="H89" s="997" t="s">
        <v>1003</v>
      </c>
    </row>
    <row r="90" spans="2:8" ht="50.25" customHeight="1" x14ac:dyDescent="0.3">
      <c r="B90" s="993">
        <v>87</v>
      </c>
      <c r="C90" s="998" t="s">
        <v>1061</v>
      </c>
      <c r="D90" s="996" t="str">
        <f t="shared" si="1"/>
        <v>87 Security</v>
      </c>
      <c r="E90" s="996" t="s">
        <v>1091</v>
      </c>
      <c r="F90" s="997" t="s">
        <v>1003</v>
      </c>
      <c r="G90" s="997" t="s">
        <v>1003</v>
      </c>
      <c r="H90" s="997" t="s">
        <v>1003</v>
      </c>
    </row>
    <row r="91" spans="2:8" ht="50.25" customHeight="1" x14ac:dyDescent="0.3">
      <c r="B91" s="993">
        <v>88</v>
      </c>
      <c r="C91" s="998" t="s">
        <v>1061</v>
      </c>
      <c r="D91" s="996" t="str">
        <f t="shared" si="1"/>
        <v>88 Security</v>
      </c>
      <c r="E91" s="996" t="s">
        <v>1092</v>
      </c>
      <c r="F91" s="997" t="s">
        <v>1003</v>
      </c>
      <c r="G91" s="997" t="s">
        <v>1003</v>
      </c>
      <c r="H91" s="997" t="s">
        <v>1003</v>
      </c>
    </row>
    <row r="92" spans="2:8" ht="50.25" customHeight="1" x14ac:dyDescent="0.3">
      <c r="B92" s="993">
        <v>89</v>
      </c>
      <c r="C92" s="998" t="s">
        <v>1061</v>
      </c>
      <c r="D92" s="996" t="str">
        <f t="shared" si="1"/>
        <v>89 Security</v>
      </c>
      <c r="E92" s="996" t="s">
        <v>1093</v>
      </c>
      <c r="F92" s="997" t="s">
        <v>1003</v>
      </c>
      <c r="G92" s="997" t="s">
        <v>1003</v>
      </c>
      <c r="H92" s="997" t="s">
        <v>1003</v>
      </c>
    </row>
    <row r="93" spans="2:8" ht="50.25" customHeight="1" x14ac:dyDescent="0.3">
      <c r="B93" s="993">
        <v>90</v>
      </c>
      <c r="C93" s="998" t="s">
        <v>1061</v>
      </c>
      <c r="D93" s="996" t="str">
        <f t="shared" si="1"/>
        <v>90 Security</v>
      </c>
      <c r="E93" s="996" t="s">
        <v>1094</v>
      </c>
      <c r="F93" s="997" t="s">
        <v>1003</v>
      </c>
      <c r="G93" s="997" t="s">
        <v>1003</v>
      </c>
      <c r="H93" s="997" t="s">
        <v>1003</v>
      </c>
    </row>
    <row r="94" spans="2:8" ht="50.25" customHeight="1" x14ac:dyDescent="0.3">
      <c r="B94" s="993">
        <v>91</v>
      </c>
      <c r="C94" s="998" t="s">
        <v>1061</v>
      </c>
      <c r="D94" s="996" t="str">
        <f t="shared" si="1"/>
        <v>91 Security</v>
      </c>
      <c r="E94" s="996" t="s">
        <v>1095</v>
      </c>
      <c r="F94" s="997" t="s">
        <v>1003</v>
      </c>
      <c r="G94" s="997" t="s">
        <v>1003</v>
      </c>
      <c r="H94" s="997" t="s">
        <v>1003</v>
      </c>
    </row>
    <row r="95" spans="2:8" ht="50.25" customHeight="1" x14ac:dyDescent="0.3">
      <c r="B95" s="993">
        <v>92</v>
      </c>
      <c r="C95" s="998" t="s">
        <v>1061</v>
      </c>
      <c r="D95" s="996" t="str">
        <f t="shared" si="1"/>
        <v>92 Security</v>
      </c>
      <c r="E95" s="996" t="s">
        <v>1096</v>
      </c>
      <c r="F95" s="997" t="s">
        <v>1003</v>
      </c>
      <c r="G95" s="997" t="s">
        <v>1003</v>
      </c>
      <c r="H95" s="997" t="s">
        <v>1003</v>
      </c>
    </row>
    <row r="96" spans="2:8" ht="50.25" customHeight="1" x14ac:dyDescent="0.3">
      <c r="B96" s="993">
        <v>93</v>
      </c>
      <c r="C96" s="998" t="s">
        <v>1061</v>
      </c>
      <c r="D96" s="996" t="str">
        <f t="shared" si="1"/>
        <v>93 Security</v>
      </c>
      <c r="E96" s="996" t="s">
        <v>1097</v>
      </c>
      <c r="F96" s="997" t="s">
        <v>1003</v>
      </c>
      <c r="G96" s="997" t="s">
        <v>1003</v>
      </c>
      <c r="H96" s="997" t="s">
        <v>1003</v>
      </c>
    </row>
    <row r="97" spans="2:8" ht="50.25" customHeight="1" x14ac:dyDescent="0.3">
      <c r="B97" s="993">
        <v>94</v>
      </c>
      <c r="C97" s="998" t="s">
        <v>1061</v>
      </c>
      <c r="D97" s="996" t="str">
        <f t="shared" si="1"/>
        <v>94 Security</v>
      </c>
      <c r="E97" s="996" t="s">
        <v>1098</v>
      </c>
      <c r="F97" s="997" t="s">
        <v>1003</v>
      </c>
      <c r="G97" s="997" t="s">
        <v>1003</v>
      </c>
      <c r="H97" s="997" t="s">
        <v>1003</v>
      </c>
    </row>
    <row r="98" spans="2:8" ht="50.25" customHeight="1" x14ac:dyDescent="0.3">
      <c r="B98" s="993">
        <v>95</v>
      </c>
      <c r="C98" s="998" t="s">
        <v>1061</v>
      </c>
      <c r="D98" s="996" t="str">
        <f t="shared" si="1"/>
        <v>95 Security</v>
      </c>
      <c r="E98" s="996" t="s">
        <v>1099</v>
      </c>
      <c r="F98" s="997" t="s">
        <v>1003</v>
      </c>
      <c r="G98" s="997" t="s">
        <v>1003</v>
      </c>
      <c r="H98" s="997" t="s">
        <v>1003</v>
      </c>
    </row>
    <row r="99" spans="2:8" ht="50.25" customHeight="1" x14ac:dyDescent="0.3">
      <c r="B99" s="993">
        <v>96</v>
      </c>
      <c r="C99" s="998" t="s">
        <v>1100</v>
      </c>
      <c r="D99" s="996" t="str">
        <f t="shared" si="1"/>
        <v>96 Online Help Features</v>
      </c>
      <c r="E99" s="996" t="s">
        <v>1101</v>
      </c>
      <c r="F99" s="997" t="s">
        <v>1003</v>
      </c>
      <c r="G99" s="997" t="s">
        <v>1003</v>
      </c>
      <c r="H99" s="997" t="s">
        <v>1003</v>
      </c>
    </row>
    <row r="100" spans="2:8" ht="50.25" customHeight="1" x14ac:dyDescent="0.3">
      <c r="B100" s="993">
        <v>97</v>
      </c>
      <c r="C100" s="998" t="s">
        <v>1100</v>
      </c>
      <c r="D100" s="996" t="str">
        <f t="shared" si="1"/>
        <v>97 Online Help Features</v>
      </c>
      <c r="E100" s="996" t="s">
        <v>1102</v>
      </c>
      <c r="F100" s="997" t="s">
        <v>1003</v>
      </c>
      <c r="G100" s="997" t="s">
        <v>1003</v>
      </c>
      <c r="H100" s="997" t="s">
        <v>1003</v>
      </c>
    </row>
    <row r="101" spans="2:8" ht="50.25" customHeight="1" x14ac:dyDescent="0.3">
      <c r="B101" s="993">
        <v>98</v>
      </c>
      <c r="C101" s="998" t="s">
        <v>1100</v>
      </c>
      <c r="D101" s="996" t="str">
        <f t="shared" si="1"/>
        <v>98 Online Help Features</v>
      </c>
      <c r="E101" s="996" t="s">
        <v>1103</v>
      </c>
      <c r="F101" s="997" t="s">
        <v>1003</v>
      </c>
      <c r="G101" s="997" t="s">
        <v>1003</v>
      </c>
      <c r="H101" s="997" t="s">
        <v>1003</v>
      </c>
    </row>
    <row r="102" spans="2:8" ht="50.25" customHeight="1" x14ac:dyDescent="0.3">
      <c r="B102" s="993">
        <v>99</v>
      </c>
      <c r="C102" s="998" t="s">
        <v>1104</v>
      </c>
      <c r="D102" s="996" t="str">
        <f t="shared" si="1"/>
        <v>99 Online Storage/ Backup</v>
      </c>
      <c r="E102" s="996" t="s">
        <v>1105</v>
      </c>
      <c r="F102" s="997" t="s">
        <v>1003</v>
      </c>
      <c r="G102" s="997" t="s">
        <v>1003</v>
      </c>
      <c r="H102" s="997" t="s">
        <v>1003</v>
      </c>
    </row>
    <row r="103" spans="2:8" ht="50.25" customHeight="1" x14ac:dyDescent="0.3">
      <c r="B103" s="993">
        <v>100</v>
      </c>
      <c r="C103" s="998" t="s">
        <v>1104</v>
      </c>
      <c r="D103" s="996" t="str">
        <f t="shared" si="1"/>
        <v>100 Online Storage/ Backup</v>
      </c>
      <c r="E103" s="996" t="s">
        <v>1106</v>
      </c>
      <c r="F103" s="997" t="s">
        <v>1003</v>
      </c>
      <c r="G103" s="997" t="s">
        <v>1003</v>
      </c>
      <c r="H103" s="997" t="s">
        <v>1003</v>
      </c>
    </row>
    <row r="104" spans="2:8" ht="50.25" customHeight="1" x14ac:dyDescent="0.3">
      <c r="B104" s="993">
        <v>101</v>
      </c>
      <c r="C104" s="998" t="s">
        <v>1104</v>
      </c>
      <c r="D104" s="996" t="str">
        <f t="shared" si="1"/>
        <v>101 Online Storage/ Backup</v>
      </c>
      <c r="E104" s="996" t="s">
        <v>1107</v>
      </c>
      <c r="F104" s="997" t="s">
        <v>1003</v>
      </c>
      <c r="G104" s="997" t="s">
        <v>1003</v>
      </c>
      <c r="H104" s="997" t="s">
        <v>1003</v>
      </c>
    </row>
    <row r="105" spans="2:8" ht="50.25" customHeight="1" x14ac:dyDescent="0.3">
      <c r="B105" s="993">
        <v>102</v>
      </c>
      <c r="C105" s="998" t="s">
        <v>1104</v>
      </c>
      <c r="D105" s="996" t="str">
        <f t="shared" si="1"/>
        <v>102 Online Storage/ Backup</v>
      </c>
      <c r="E105" s="996" t="s">
        <v>1108</v>
      </c>
      <c r="F105" s="997" t="s">
        <v>1003</v>
      </c>
      <c r="G105" s="997" t="s">
        <v>1003</v>
      </c>
      <c r="H105" s="997" t="s">
        <v>1003</v>
      </c>
    </row>
    <row r="106" spans="2:8" ht="50.25" customHeight="1" x14ac:dyDescent="0.3">
      <c r="B106" s="993">
        <v>103</v>
      </c>
      <c r="C106" s="998" t="s">
        <v>1104</v>
      </c>
      <c r="D106" s="996" t="str">
        <f t="shared" si="1"/>
        <v>103 Online Storage/ Backup</v>
      </c>
      <c r="E106" s="996" t="s">
        <v>1109</v>
      </c>
      <c r="F106" s="997" t="s">
        <v>1003</v>
      </c>
      <c r="G106" s="997" t="s">
        <v>1003</v>
      </c>
      <c r="H106" s="997" t="s">
        <v>1003</v>
      </c>
    </row>
    <row r="107" spans="2:8" ht="50.25" customHeight="1" x14ac:dyDescent="0.3">
      <c r="B107" s="993">
        <v>104</v>
      </c>
      <c r="C107" s="998" t="s">
        <v>1104</v>
      </c>
      <c r="D107" s="996" t="str">
        <f t="shared" si="1"/>
        <v>104 Online Storage/ Backup</v>
      </c>
      <c r="E107" s="996" t="s">
        <v>1110</v>
      </c>
      <c r="F107" s="997" t="s">
        <v>1003</v>
      </c>
      <c r="G107" s="997" t="s">
        <v>1003</v>
      </c>
      <c r="H107" s="997" t="s">
        <v>1003</v>
      </c>
    </row>
    <row r="108" spans="2:8" ht="50.25" customHeight="1" x14ac:dyDescent="0.3">
      <c r="B108" s="993">
        <v>105</v>
      </c>
      <c r="C108" s="998" t="s">
        <v>1104</v>
      </c>
      <c r="D108" s="996" t="str">
        <f t="shared" si="1"/>
        <v>105 Online Storage/ Backup</v>
      </c>
      <c r="E108" s="996" t="s">
        <v>1111</v>
      </c>
      <c r="F108" s="997" t="s">
        <v>1003</v>
      </c>
      <c r="G108" s="997" t="s">
        <v>1003</v>
      </c>
      <c r="H108" s="997" t="s">
        <v>1003</v>
      </c>
    </row>
    <row r="109" spans="2:8" ht="50.25" customHeight="1" x14ac:dyDescent="0.3">
      <c r="B109" s="993">
        <v>106</v>
      </c>
      <c r="C109" s="998" t="s">
        <v>1104</v>
      </c>
      <c r="D109" s="996" t="str">
        <f t="shared" si="1"/>
        <v>106 Online Storage/ Backup</v>
      </c>
      <c r="E109" s="996" t="s">
        <v>1112</v>
      </c>
      <c r="F109" s="997" t="s">
        <v>1003</v>
      </c>
      <c r="G109" s="997" t="s">
        <v>1003</v>
      </c>
      <c r="H109" s="997" t="s">
        <v>1003</v>
      </c>
    </row>
    <row r="110" spans="2:8" ht="50.25" customHeight="1" x14ac:dyDescent="0.3">
      <c r="B110" s="993">
        <v>107</v>
      </c>
      <c r="C110" s="998" t="s">
        <v>1113</v>
      </c>
      <c r="D110" s="996" t="str">
        <f t="shared" si="1"/>
        <v>107 Reports</v>
      </c>
      <c r="E110" s="996" t="s">
        <v>1114</v>
      </c>
      <c r="F110" s="997" t="s">
        <v>1003</v>
      </c>
      <c r="G110" s="997" t="s">
        <v>1003</v>
      </c>
      <c r="H110" s="997" t="s">
        <v>1003</v>
      </c>
    </row>
    <row r="111" spans="2:8" ht="50.25" customHeight="1" x14ac:dyDescent="0.3">
      <c r="B111" s="993">
        <v>108</v>
      </c>
      <c r="C111" s="998" t="s">
        <v>1113</v>
      </c>
      <c r="D111" s="996" t="str">
        <f t="shared" si="1"/>
        <v>108 Reports</v>
      </c>
      <c r="E111" s="996" t="s">
        <v>1115</v>
      </c>
      <c r="F111" s="997" t="s">
        <v>1003</v>
      </c>
      <c r="G111" s="997" t="s">
        <v>1003</v>
      </c>
      <c r="H111" s="997" t="s">
        <v>1003</v>
      </c>
    </row>
    <row r="112" spans="2:8" ht="50.25" customHeight="1" x14ac:dyDescent="0.3">
      <c r="B112" s="993">
        <v>109</v>
      </c>
      <c r="C112" s="998" t="s">
        <v>1113</v>
      </c>
      <c r="D112" s="996" t="str">
        <f t="shared" si="1"/>
        <v>109 Reports</v>
      </c>
      <c r="E112" s="996" t="s">
        <v>1116</v>
      </c>
      <c r="F112" s="997" t="s">
        <v>1003</v>
      </c>
      <c r="G112" s="997" t="s">
        <v>1003</v>
      </c>
      <c r="H112" s="997" t="s">
        <v>1003</v>
      </c>
    </row>
    <row r="113" spans="2:8" ht="50.25" customHeight="1" x14ac:dyDescent="0.3">
      <c r="B113" s="993">
        <v>110</v>
      </c>
      <c r="C113" s="998" t="s">
        <v>1113</v>
      </c>
      <c r="D113" s="996" t="str">
        <f t="shared" si="1"/>
        <v>110 Reports</v>
      </c>
      <c r="E113" s="996" t="s">
        <v>1117</v>
      </c>
      <c r="F113" s="997" t="s">
        <v>1003</v>
      </c>
      <c r="G113" s="997" t="s">
        <v>1003</v>
      </c>
      <c r="H113" s="997" t="s">
        <v>1003</v>
      </c>
    </row>
    <row r="114" spans="2:8" ht="50.25" customHeight="1" x14ac:dyDescent="0.3">
      <c r="B114" s="993">
        <v>111</v>
      </c>
      <c r="C114" s="998" t="s">
        <v>1113</v>
      </c>
      <c r="D114" s="996" t="str">
        <f t="shared" si="1"/>
        <v>111 Reports</v>
      </c>
      <c r="E114" s="996" t="s">
        <v>1118</v>
      </c>
      <c r="F114" s="997" t="s">
        <v>1003</v>
      </c>
      <c r="G114" s="997" t="s">
        <v>1003</v>
      </c>
      <c r="H114" s="997" t="s">
        <v>1003</v>
      </c>
    </row>
    <row r="115" spans="2:8" ht="50.25" customHeight="1" x14ac:dyDescent="0.3">
      <c r="B115" s="993">
        <v>112</v>
      </c>
      <c r="C115" s="998" t="s">
        <v>1113</v>
      </c>
      <c r="D115" s="996" t="str">
        <f t="shared" si="1"/>
        <v>112 Reports</v>
      </c>
      <c r="E115" s="996" t="s">
        <v>1119</v>
      </c>
      <c r="F115" s="997" t="s">
        <v>1003</v>
      </c>
      <c r="G115" s="997" t="s">
        <v>1003</v>
      </c>
      <c r="H115" s="997" t="s">
        <v>1003</v>
      </c>
    </row>
    <row r="116" spans="2:8" ht="50.25" customHeight="1" x14ac:dyDescent="0.3">
      <c r="B116" s="993">
        <v>113</v>
      </c>
      <c r="C116" s="998" t="s">
        <v>1113</v>
      </c>
      <c r="D116" s="996" t="str">
        <f t="shared" si="1"/>
        <v>113 Reports</v>
      </c>
      <c r="E116" s="996" t="s">
        <v>1120</v>
      </c>
      <c r="F116" s="997" t="s">
        <v>1003</v>
      </c>
      <c r="G116" s="997" t="s">
        <v>1003</v>
      </c>
      <c r="H116" s="997" t="s">
        <v>1003</v>
      </c>
    </row>
    <row r="117" spans="2:8" ht="50.25" customHeight="1" x14ac:dyDescent="0.3">
      <c r="B117" s="993">
        <v>114</v>
      </c>
      <c r="C117" s="998" t="s">
        <v>1113</v>
      </c>
      <c r="D117" s="996" t="str">
        <f t="shared" si="1"/>
        <v>114 Reports</v>
      </c>
      <c r="E117" s="996" t="s">
        <v>1121</v>
      </c>
      <c r="F117" s="997" t="s">
        <v>1003</v>
      </c>
      <c r="G117" s="997" t="s">
        <v>1003</v>
      </c>
      <c r="H117" s="997" t="s">
        <v>1003</v>
      </c>
    </row>
    <row r="118" spans="2:8" ht="50.25" customHeight="1" x14ac:dyDescent="0.3">
      <c r="B118" s="993">
        <v>115</v>
      </c>
      <c r="C118" s="998" t="s">
        <v>1113</v>
      </c>
      <c r="D118" s="996" t="str">
        <f t="shared" si="1"/>
        <v>115 Reports</v>
      </c>
      <c r="E118" s="996" t="s">
        <v>1122</v>
      </c>
      <c r="F118" s="997" t="s">
        <v>1003</v>
      </c>
      <c r="G118" s="997" t="s">
        <v>1003</v>
      </c>
      <c r="H118" s="997" t="s">
        <v>1003</v>
      </c>
    </row>
    <row r="119" spans="2:8" ht="50.25" customHeight="1" x14ac:dyDescent="0.3">
      <c r="B119" s="993">
        <v>116</v>
      </c>
      <c r="C119" s="998" t="s">
        <v>1113</v>
      </c>
      <c r="D119" s="996" t="str">
        <f t="shared" si="1"/>
        <v>116 Reports</v>
      </c>
      <c r="E119" s="996" t="s">
        <v>1123</v>
      </c>
      <c r="F119" s="997" t="s">
        <v>1003</v>
      </c>
      <c r="G119" s="997" t="s">
        <v>1003</v>
      </c>
      <c r="H119" s="997" t="s">
        <v>1003</v>
      </c>
    </row>
    <row r="120" spans="2:8" ht="50.25" customHeight="1" x14ac:dyDescent="0.3">
      <c r="B120" s="993">
        <v>117</v>
      </c>
      <c r="C120" s="998" t="s">
        <v>1113</v>
      </c>
      <c r="D120" s="996" t="str">
        <f t="shared" si="1"/>
        <v>117 Reports</v>
      </c>
      <c r="E120" s="996" t="s">
        <v>1124</v>
      </c>
      <c r="F120" s="997" t="s">
        <v>1003</v>
      </c>
      <c r="G120" s="997" t="s">
        <v>1003</v>
      </c>
      <c r="H120" s="997" t="s">
        <v>1003</v>
      </c>
    </row>
    <row r="121" spans="2:8" ht="50.25" customHeight="1" x14ac:dyDescent="0.3">
      <c r="B121" s="993">
        <v>118</v>
      </c>
      <c r="C121" s="998" t="s">
        <v>1125</v>
      </c>
      <c r="D121" s="996" t="str">
        <f t="shared" si="1"/>
        <v>118 Data Analysis Extraction</v>
      </c>
      <c r="E121" s="996" t="s">
        <v>1126</v>
      </c>
      <c r="F121" s="997" t="s">
        <v>1003</v>
      </c>
      <c r="G121" s="997" t="s">
        <v>1003</v>
      </c>
      <c r="H121" s="997" t="s">
        <v>1003</v>
      </c>
    </row>
    <row r="122" spans="2:8" ht="50.25" customHeight="1" x14ac:dyDescent="0.3">
      <c r="B122" s="993">
        <v>119</v>
      </c>
      <c r="C122" s="998" t="s">
        <v>1125</v>
      </c>
      <c r="D122" s="996" t="str">
        <f t="shared" si="1"/>
        <v>119 Data Analysis Extraction</v>
      </c>
      <c r="E122" s="996" t="s">
        <v>1127</v>
      </c>
      <c r="F122" s="997" t="s">
        <v>1003</v>
      </c>
      <c r="G122" s="997" t="s">
        <v>1003</v>
      </c>
      <c r="H122" s="997" t="s">
        <v>1003</v>
      </c>
    </row>
    <row r="123" spans="2:8" ht="50.25" customHeight="1" x14ac:dyDescent="0.3">
      <c r="B123" s="993">
        <v>120</v>
      </c>
      <c r="C123" s="998" t="s">
        <v>1125</v>
      </c>
      <c r="D123" s="996" t="str">
        <f t="shared" si="1"/>
        <v>120 Data Analysis Extraction</v>
      </c>
      <c r="E123" s="996" t="s">
        <v>1128</v>
      </c>
      <c r="F123" s="997" t="s">
        <v>1003</v>
      </c>
      <c r="G123" s="997" t="s">
        <v>1003</v>
      </c>
      <c r="H123" s="997" t="s">
        <v>1003</v>
      </c>
    </row>
    <row r="124" spans="2:8" ht="50.25" customHeight="1" x14ac:dyDescent="0.3">
      <c r="B124" s="993">
        <v>121</v>
      </c>
      <c r="C124" s="998" t="s">
        <v>1125</v>
      </c>
      <c r="D124" s="996" t="str">
        <f t="shared" si="1"/>
        <v>121 Data Analysis Extraction</v>
      </c>
      <c r="E124" s="996" t="s">
        <v>1129</v>
      </c>
      <c r="F124" s="997" t="s">
        <v>1003</v>
      </c>
      <c r="G124" s="997" t="s">
        <v>1003</v>
      </c>
      <c r="H124" s="997" t="s">
        <v>1003</v>
      </c>
    </row>
    <row r="125" spans="2:8" ht="50.25" customHeight="1" x14ac:dyDescent="0.3">
      <c r="B125" s="993">
        <v>122</v>
      </c>
      <c r="C125" s="998" t="s">
        <v>1125</v>
      </c>
      <c r="D125" s="996" t="str">
        <f t="shared" si="1"/>
        <v>122 Data Analysis Extraction</v>
      </c>
      <c r="E125" s="996" t="s">
        <v>1130</v>
      </c>
      <c r="F125" s="997" t="s">
        <v>1003</v>
      </c>
      <c r="G125" s="997" t="s">
        <v>1003</v>
      </c>
      <c r="H125" s="997" t="s">
        <v>1003</v>
      </c>
    </row>
    <row r="126" spans="2:8" ht="50.25" customHeight="1" x14ac:dyDescent="0.3">
      <c r="B126" s="993">
        <v>123</v>
      </c>
      <c r="C126" s="998" t="s">
        <v>1125</v>
      </c>
      <c r="D126" s="996" t="str">
        <f t="shared" si="1"/>
        <v>123 Data Analysis Extraction</v>
      </c>
      <c r="E126" s="996" t="s">
        <v>1131</v>
      </c>
      <c r="F126" s="997" t="s">
        <v>1003</v>
      </c>
      <c r="G126" s="997" t="s">
        <v>1003</v>
      </c>
      <c r="H126" s="997" t="s">
        <v>1003</v>
      </c>
    </row>
    <row r="127" spans="2:8" ht="50.25" customHeight="1" x14ac:dyDescent="0.3">
      <c r="B127" s="993">
        <v>124</v>
      </c>
      <c r="C127" s="998" t="s">
        <v>1125</v>
      </c>
      <c r="D127" s="996" t="str">
        <f t="shared" si="1"/>
        <v>124 Data Analysis Extraction</v>
      </c>
      <c r="E127" s="996" t="s">
        <v>1132</v>
      </c>
      <c r="F127" s="997" t="s">
        <v>1003</v>
      </c>
      <c r="G127" s="997" t="s">
        <v>1003</v>
      </c>
      <c r="H127" s="997" t="s">
        <v>1003</v>
      </c>
    </row>
    <row r="128" spans="2:8" ht="50.25" customHeight="1" x14ac:dyDescent="0.3">
      <c r="B128" s="993">
        <v>125</v>
      </c>
      <c r="C128" s="998" t="s">
        <v>1125</v>
      </c>
      <c r="D128" s="996" t="str">
        <f t="shared" si="1"/>
        <v>125 Data Analysis Extraction</v>
      </c>
      <c r="E128" s="996" t="s">
        <v>1133</v>
      </c>
      <c r="F128" s="997" t="s">
        <v>1003</v>
      </c>
      <c r="G128" s="997" t="s">
        <v>1003</v>
      </c>
      <c r="H128" s="997" t="s">
        <v>1003</v>
      </c>
    </row>
    <row r="129" spans="2:8" ht="50.25" customHeight="1" x14ac:dyDescent="0.3">
      <c r="B129" s="993">
        <v>126</v>
      </c>
      <c r="C129" s="998" t="s">
        <v>1125</v>
      </c>
      <c r="D129" s="996" t="str">
        <f t="shared" si="1"/>
        <v>126 Data Analysis Extraction</v>
      </c>
      <c r="E129" s="996" t="s">
        <v>1134</v>
      </c>
      <c r="F129" s="997" t="s">
        <v>1003</v>
      </c>
      <c r="G129" s="997" t="s">
        <v>1003</v>
      </c>
      <c r="H129" s="997" t="s">
        <v>1003</v>
      </c>
    </row>
    <row r="130" spans="2:8" ht="50.25" customHeight="1" x14ac:dyDescent="0.3">
      <c r="B130" s="993">
        <v>127</v>
      </c>
      <c r="C130" s="998" t="s">
        <v>1125</v>
      </c>
      <c r="D130" s="996" t="str">
        <f t="shared" si="1"/>
        <v>127 Data Analysis Extraction</v>
      </c>
      <c r="E130" s="996" t="s">
        <v>1135</v>
      </c>
      <c r="F130" s="997" t="s">
        <v>1003</v>
      </c>
      <c r="G130" s="997" t="s">
        <v>1003</v>
      </c>
      <c r="H130" s="997" t="s">
        <v>1003</v>
      </c>
    </row>
    <row r="131" spans="2:8" ht="50.25" customHeight="1" x14ac:dyDescent="0.3">
      <c r="B131" s="993">
        <v>128</v>
      </c>
      <c r="C131" s="998" t="s">
        <v>1125</v>
      </c>
      <c r="D131" s="996" t="str">
        <f t="shared" si="1"/>
        <v>128 Data Analysis Extraction</v>
      </c>
      <c r="E131" s="996" t="s">
        <v>1136</v>
      </c>
      <c r="F131" s="997" t="s">
        <v>1003</v>
      </c>
      <c r="G131" s="997" t="s">
        <v>1003</v>
      </c>
      <c r="H131" s="997" t="s">
        <v>1003</v>
      </c>
    </row>
    <row r="132" spans="2:8" ht="50.25" customHeight="1" x14ac:dyDescent="0.3">
      <c r="B132" s="993">
        <v>129</v>
      </c>
      <c r="C132" s="998" t="s">
        <v>1125</v>
      </c>
      <c r="D132" s="996" t="str">
        <f t="shared" ref="D132:D183" si="2">CONCATENATE(B132, C132)</f>
        <v>129 Data Analysis Extraction</v>
      </c>
      <c r="E132" s="996" t="s">
        <v>1137</v>
      </c>
      <c r="F132" s="997" t="s">
        <v>1003</v>
      </c>
      <c r="G132" s="997" t="s">
        <v>1003</v>
      </c>
      <c r="H132" s="997" t="s">
        <v>1003</v>
      </c>
    </row>
    <row r="133" spans="2:8" ht="50.25" customHeight="1" x14ac:dyDescent="0.3">
      <c r="B133" s="993">
        <v>130</v>
      </c>
      <c r="C133" s="998" t="s">
        <v>1125</v>
      </c>
      <c r="D133" s="996" t="str">
        <f t="shared" si="2"/>
        <v>130 Data Analysis Extraction</v>
      </c>
      <c r="E133" s="996" t="s">
        <v>1138</v>
      </c>
      <c r="F133" s="997" t="s">
        <v>1003</v>
      </c>
      <c r="G133" s="997" t="s">
        <v>1003</v>
      </c>
      <c r="H133" s="997" t="s">
        <v>1003</v>
      </c>
    </row>
    <row r="134" spans="2:8" ht="50.25" customHeight="1" x14ac:dyDescent="0.3">
      <c r="B134" s="993">
        <v>131</v>
      </c>
      <c r="C134" s="998" t="s">
        <v>1139</v>
      </c>
      <c r="D134" s="996" t="str">
        <f t="shared" si="2"/>
        <v>131 Interfaces</v>
      </c>
      <c r="E134" s="996" t="s">
        <v>1140</v>
      </c>
      <c r="F134" s="997" t="s">
        <v>1003</v>
      </c>
      <c r="G134" s="997" t="s">
        <v>1003</v>
      </c>
      <c r="H134" s="997" t="s">
        <v>1003</v>
      </c>
    </row>
    <row r="135" spans="2:8" ht="50.25" customHeight="1" x14ac:dyDescent="0.3">
      <c r="B135" s="993">
        <v>132</v>
      </c>
      <c r="C135" s="998" t="s">
        <v>1139</v>
      </c>
      <c r="D135" s="996" t="str">
        <f t="shared" si="2"/>
        <v>132 Interfaces</v>
      </c>
      <c r="E135" s="996" t="s">
        <v>1141</v>
      </c>
      <c r="F135" s="997" t="s">
        <v>1003</v>
      </c>
      <c r="G135" s="997" t="s">
        <v>1003</v>
      </c>
      <c r="H135" s="997" t="s">
        <v>1003</v>
      </c>
    </row>
    <row r="136" spans="2:8" ht="62.4" x14ac:dyDescent="0.3">
      <c r="B136" s="993">
        <v>133</v>
      </c>
      <c r="C136" s="998" t="s">
        <v>1139</v>
      </c>
      <c r="D136" s="996" t="str">
        <f t="shared" si="2"/>
        <v>133 Interfaces</v>
      </c>
      <c r="E136" s="996" t="s">
        <v>1142</v>
      </c>
      <c r="F136" s="997" t="s">
        <v>1003</v>
      </c>
      <c r="G136" s="997" t="s">
        <v>1003</v>
      </c>
      <c r="H136" s="997" t="s">
        <v>1003</v>
      </c>
    </row>
    <row r="137" spans="2:8" ht="50.25" customHeight="1" x14ac:dyDescent="0.3">
      <c r="B137" s="993">
        <v>134</v>
      </c>
      <c r="C137" s="998" t="s">
        <v>1139</v>
      </c>
      <c r="D137" s="996" t="str">
        <f t="shared" si="2"/>
        <v>134 Interfaces</v>
      </c>
      <c r="E137" s="996" t="s">
        <v>1143</v>
      </c>
      <c r="F137" s="997" t="s">
        <v>1003</v>
      </c>
      <c r="G137" s="997" t="s">
        <v>1003</v>
      </c>
      <c r="H137" s="997" t="s">
        <v>1003</v>
      </c>
    </row>
    <row r="138" spans="2:8" ht="50.25" customHeight="1" x14ac:dyDescent="0.3">
      <c r="B138" s="993">
        <v>135</v>
      </c>
      <c r="C138" s="998" t="s">
        <v>1139</v>
      </c>
      <c r="D138" s="996" t="str">
        <f t="shared" si="2"/>
        <v>135 Interfaces</v>
      </c>
      <c r="E138" s="996" t="s">
        <v>1144</v>
      </c>
      <c r="F138" s="997" t="s">
        <v>1003</v>
      </c>
      <c r="G138" s="997" t="s">
        <v>1003</v>
      </c>
      <c r="H138" s="997" t="s">
        <v>1003</v>
      </c>
    </row>
    <row r="139" spans="2:8" ht="50.25" customHeight="1" x14ac:dyDescent="0.3">
      <c r="B139" s="993">
        <v>136</v>
      </c>
      <c r="C139" s="998" t="s">
        <v>1139</v>
      </c>
      <c r="D139" s="996" t="str">
        <f t="shared" si="2"/>
        <v>136 Interfaces</v>
      </c>
      <c r="E139" s="996" t="s">
        <v>1145</v>
      </c>
      <c r="F139" s="997" t="s">
        <v>1003</v>
      </c>
      <c r="G139" s="997" t="s">
        <v>1003</v>
      </c>
      <c r="H139" s="997" t="s">
        <v>1003</v>
      </c>
    </row>
    <row r="140" spans="2:8" ht="50.25" customHeight="1" x14ac:dyDescent="0.3">
      <c r="B140" s="993">
        <v>137</v>
      </c>
      <c r="C140" s="998" t="s">
        <v>1139</v>
      </c>
      <c r="D140" s="996" t="str">
        <f t="shared" si="2"/>
        <v>137 Interfaces</v>
      </c>
      <c r="E140" s="996" t="s">
        <v>1146</v>
      </c>
      <c r="F140" s="997" t="s">
        <v>1003</v>
      </c>
      <c r="G140" s="997" t="s">
        <v>1003</v>
      </c>
      <c r="H140" s="997" t="s">
        <v>1003</v>
      </c>
    </row>
    <row r="141" spans="2:8" ht="50.25" customHeight="1" x14ac:dyDescent="0.3">
      <c r="B141" s="993">
        <v>138</v>
      </c>
      <c r="C141" s="998" t="s">
        <v>1139</v>
      </c>
      <c r="D141" s="996" t="str">
        <f t="shared" si="2"/>
        <v>138 Interfaces</v>
      </c>
      <c r="E141" s="996" t="s">
        <v>1147</v>
      </c>
      <c r="F141" s="997" t="s">
        <v>1003</v>
      </c>
      <c r="G141" s="997" t="s">
        <v>1003</v>
      </c>
      <c r="H141" s="997" t="s">
        <v>1003</v>
      </c>
    </row>
    <row r="142" spans="2:8" ht="50.25" customHeight="1" x14ac:dyDescent="0.3">
      <c r="B142" s="993">
        <v>139</v>
      </c>
      <c r="C142" s="998" t="s">
        <v>1139</v>
      </c>
      <c r="D142" s="996" t="str">
        <f t="shared" si="2"/>
        <v>139 Interfaces</v>
      </c>
      <c r="E142" s="996" t="s">
        <v>1148</v>
      </c>
      <c r="F142" s="997" t="s">
        <v>1003</v>
      </c>
      <c r="G142" s="997" t="s">
        <v>1003</v>
      </c>
      <c r="H142" s="997" t="s">
        <v>1003</v>
      </c>
    </row>
    <row r="143" spans="2:8" ht="50.25" customHeight="1" x14ac:dyDescent="0.3">
      <c r="B143" s="993">
        <v>140</v>
      </c>
      <c r="C143" s="998" t="s">
        <v>1139</v>
      </c>
      <c r="D143" s="996" t="str">
        <f t="shared" si="2"/>
        <v>140 Interfaces</v>
      </c>
      <c r="E143" s="996" t="s">
        <v>1149</v>
      </c>
      <c r="F143" s="997" t="s">
        <v>1003</v>
      </c>
      <c r="G143" s="997" t="s">
        <v>1003</v>
      </c>
      <c r="H143" s="997" t="s">
        <v>1003</v>
      </c>
    </row>
    <row r="144" spans="2:8" ht="50.25" customHeight="1" x14ac:dyDescent="0.3">
      <c r="B144" s="993">
        <v>141</v>
      </c>
      <c r="C144" s="998" t="s">
        <v>1139</v>
      </c>
      <c r="D144" s="996" t="str">
        <f t="shared" si="2"/>
        <v>141 Interfaces</v>
      </c>
      <c r="E144" s="996" t="s">
        <v>1150</v>
      </c>
      <c r="F144" s="997" t="s">
        <v>1003</v>
      </c>
      <c r="G144" s="997" t="s">
        <v>1003</v>
      </c>
      <c r="H144" s="997" t="s">
        <v>1003</v>
      </c>
    </row>
    <row r="145" spans="2:8" ht="50.25" customHeight="1" x14ac:dyDescent="0.3">
      <c r="B145" s="993">
        <v>142</v>
      </c>
      <c r="C145" s="998" t="s">
        <v>1139</v>
      </c>
      <c r="D145" s="996" t="str">
        <f t="shared" si="2"/>
        <v>142 Interfaces</v>
      </c>
      <c r="E145" s="996" t="s">
        <v>1151</v>
      </c>
      <c r="F145" s="997" t="s">
        <v>1003</v>
      </c>
      <c r="G145" s="997" t="s">
        <v>1003</v>
      </c>
      <c r="H145" s="997" t="s">
        <v>1003</v>
      </c>
    </row>
    <row r="146" spans="2:8" ht="50.25" customHeight="1" x14ac:dyDescent="0.3">
      <c r="B146" s="993">
        <v>143</v>
      </c>
      <c r="C146" s="998" t="s">
        <v>1139</v>
      </c>
      <c r="D146" s="996" t="str">
        <f t="shared" si="2"/>
        <v>143 Interfaces</v>
      </c>
      <c r="E146" s="996" t="s">
        <v>1152</v>
      </c>
      <c r="F146" s="997" t="s">
        <v>1003</v>
      </c>
      <c r="G146" s="997" t="s">
        <v>1003</v>
      </c>
      <c r="H146" s="997" t="s">
        <v>1003</v>
      </c>
    </row>
    <row r="147" spans="2:8" ht="50.25" customHeight="1" x14ac:dyDescent="0.3">
      <c r="B147" s="993">
        <v>144</v>
      </c>
      <c r="C147" s="998" t="s">
        <v>1139</v>
      </c>
      <c r="D147" s="996" t="str">
        <f t="shared" si="2"/>
        <v>144 Interfaces</v>
      </c>
      <c r="E147" s="996" t="s">
        <v>1153</v>
      </c>
      <c r="F147" s="997" t="s">
        <v>1003</v>
      </c>
      <c r="G147" s="997" t="s">
        <v>1003</v>
      </c>
      <c r="H147" s="997" t="s">
        <v>1003</v>
      </c>
    </row>
    <row r="148" spans="2:8" ht="50.25" customHeight="1" x14ac:dyDescent="0.3">
      <c r="B148" s="993">
        <v>145</v>
      </c>
      <c r="C148" s="998" t="s">
        <v>1139</v>
      </c>
      <c r="D148" s="996" t="str">
        <f t="shared" si="2"/>
        <v>145 Interfaces</v>
      </c>
      <c r="E148" s="996" t="s">
        <v>1154</v>
      </c>
      <c r="F148" s="997" t="s">
        <v>1003</v>
      </c>
      <c r="G148" s="997" t="s">
        <v>1003</v>
      </c>
      <c r="H148" s="997" t="s">
        <v>1003</v>
      </c>
    </row>
    <row r="149" spans="2:8" ht="50.25" customHeight="1" x14ac:dyDescent="0.3">
      <c r="B149" s="993">
        <v>146</v>
      </c>
      <c r="C149" s="998" t="s">
        <v>1139</v>
      </c>
      <c r="D149" s="996" t="str">
        <f t="shared" si="2"/>
        <v>146 Interfaces</v>
      </c>
      <c r="E149" s="996" t="s">
        <v>1155</v>
      </c>
      <c r="F149" s="997" t="s">
        <v>1003</v>
      </c>
      <c r="G149" s="997" t="s">
        <v>1003</v>
      </c>
      <c r="H149" s="997" t="s">
        <v>1003</v>
      </c>
    </row>
    <row r="150" spans="2:8" ht="50.25" customHeight="1" x14ac:dyDescent="0.3">
      <c r="B150" s="993">
        <v>147</v>
      </c>
      <c r="C150" s="998" t="s">
        <v>1139</v>
      </c>
      <c r="D150" s="996" t="str">
        <f t="shared" si="2"/>
        <v>147 Interfaces</v>
      </c>
      <c r="E150" s="996" t="s">
        <v>1156</v>
      </c>
      <c r="F150" s="997" t="s">
        <v>1003</v>
      </c>
      <c r="G150" s="997" t="s">
        <v>1003</v>
      </c>
      <c r="H150" s="997" t="s">
        <v>1003</v>
      </c>
    </row>
    <row r="151" spans="2:8" ht="50.25" customHeight="1" x14ac:dyDescent="0.3">
      <c r="B151" s="993">
        <v>148</v>
      </c>
      <c r="C151" s="998" t="s">
        <v>1139</v>
      </c>
      <c r="D151" s="996" t="str">
        <f t="shared" si="2"/>
        <v>148 Interfaces</v>
      </c>
      <c r="E151" s="996" t="s">
        <v>1157</v>
      </c>
      <c r="F151" s="997" t="s">
        <v>1003</v>
      </c>
      <c r="G151" s="997" t="s">
        <v>1003</v>
      </c>
      <c r="H151" s="997" t="s">
        <v>1003</v>
      </c>
    </row>
    <row r="152" spans="2:8" ht="50.25" customHeight="1" x14ac:dyDescent="0.3">
      <c r="B152" s="993">
        <v>149</v>
      </c>
      <c r="C152" s="998" t="s">
        <v>1139</v>
      </c>
      <c r="D152" s="996" t="str">
        <f t="shared" si="2"/>
        <v>149 Interfaces</v>
      </c>
      <c r="E152" s="996" t="s">
        <v>1158</v>
      </c>
      <c r="F152" s="997" t="s">
        <v>1003</v>
      </c>
      <c r="G152" s="997" t="s">
        <v>1003</v>
      </c>
      <c r="H152" s="997" t="s">
        <v>1003</v>
      </c>
    </row>
    <row r="153" spans="2:8" ht="50.25" customHeight="1" x14ac:dyDescent="0.3">
      <c r="B153" s="993">
        <v>150</v>
      </c>
      <c r="C153" s="998" t="s">
        <v>1139</v>
      </c>
      <c r="D153" s="999" t="str">
        <f t="shared" si="2"/>
        <v>150 Interfaces</v>
      </c>
      <c r="E153" s="999" t="s">
        <v>1159</v>
      </c>
      <c r="F153" s="1000" t="s">
        <v>1003</v>
      </c>
      <c r="G153" s="1000" t="s">
        <v>1003</v>
      </c>
      <c r="H153" s="1000" t="s">
        <v>1003</v>
      </c>
    </row>
    <row r="154" spans="2:8" ht="50.25" customHeight="1" x14ac:dyDescent="0.3">
      <c r="B154" s="993">
        <v>151</v>
      </c>
      <c r="C154" s="998" t="s">
        <v>1139</v>
      </c>
      <c r="D154" s="996" t="str">
        <f t="shared" si="2"/>
        <v>151 Interfaces</v>
      </c>
      <c r="E154" s="996" t="s">
        <v>1160</v>
      </c>
      <c r="F154" s="997" t="s">
        <v>1003</v>
      </c>
      <c r="G154" s="997" t="s">
        <v>1003</v>
      </c>
      <c r="H154" s="997" t="s">
        <v>1003</v>
      </c>
    </row>
    <row r="155" spans="2:8" ht="50.25" customHeight="1" x14ac:dyDescent="0.3">
      <c r="B155" s="993">
        <v>152</v>
      </c>
      <c r="C155" s="998" t="s">
        <v>1139</v>
      </c>
      <c r="D155" s="996" t="str">
        <f t="shared" si="2"/>
        <v>152 Interfaces</v>
      </c>
      <c r="E155" s="996" t="s">
        <v>1161</v>
      </c>
      <c r="F155" s="997" t="s">
        <v>1003</v>
      </c>
      <c r="G155" s="997" t="s">
        <v>1003</v>
      </c>
      <c r="H155" s="997" t="s">
        <v>1003</v>
      </c>
    </row>
    <row r="156" spans="2:8" ht="50.25" customHeight="1" x14ac:dyDescent="0.3">
      <c r="B156" s="993">
        <v>153</v>
      </c>
      <c r="C156" s="998" t="s">
        <v>1139</v>
      </c>
      <c r="D156" s="996" t="str">
        <f t="shared" si="2"/>
        <v>153 Interfaces</v>
      </c>
      <c r="E156" s="996" t="s">
        <v>1162</v>
      </c>
      <c r="F156" s="997" t="s">
        <v>1003</v>
      </c>
      <c r="G156" s="997" t="s">
        <v>1003</v>
      </c>
      <c r="H156" s="997" t="s">
        <v>1003</v>
      </c>
    </row>
    <row r="157" spans="2:8" ht="50.25" customHeight="1" x14ac:dyDescent="0.3">
      <c r="B157" s="993">
        <v>154</v>
      </c>
      <c r="C157" s="998" t="s">
        <v>1139</v>
      </c>
      <c r="D157" s="996" t="str">
        <f t="shared" si="2"/>
        <v>154 Interfaces</v>
      </c>
      <c r="E157" s="996" t="s">
        <v>1163</v>
      </c>
      <c r="F157" s="997" t="s">
        <v>1003</v>
      </c>
      <c r="G157" s="997" t="s">
        <v>1003</v>
      </c>
      <c r="H157" s="997" t="s">
        <v>1003</v>
      </c>
    </row>
    <row r="158" spans="2:8" ht="50.25" customHeight="1" x14ac:dyDescent="0.3">
      <c r="B158" s="993">
        <v>155</v>
      </c>
      <c r="C158" s="998" t="s">
        <v>1139</v>
      </c>
      <c r="D158" s="996" t="str">
        <f t="shared" si="2"/>
        <v>155 Interfaces</v>
      </c>
      <c r="E158" s="996" t="s">
        <v>1164</v>
      </c>
      <c r="F158" s="997" t="s">
        <v>1003</v>
      </c>
      <c r="G158" s="997" t="s">
        <v>1003</v>
      </c>
      <c r="H158" s="997" t="s">
        <v>1003</v>
      </c>
    </row>
    <row r="159" spans="2:8" ht="50.25" customHeight="1" x14ac:dyDescent="0.3">
      <c r="B159" s="993">
        <v>156</v>
      </c>
      <c r="C159" s="998" t="s">
        <v>1139</v>
      </c>
      <c r="D159" s="996" t="str">
        <f t="shared" si="2"/>
        <v>156 Interfaces</v>
      </c>
      <c r="E159" s="996" t="s">
        <v>1165</v>
      </c>
      <c r="F159" s="997" t="s">
        <v>1003</v>
      </c>
      <c r="G159" s="997" t="s">
        <v>1003</v>
      </c>
      <c r="H159" s="997" t="s">
        <v>1003</v>
      </c>
    </row>
    <row r="160" spans="2:8" ht="50.25" customHeight="1" x14ac:dyDescent="0.3">
      <c r="B160" s="993">
        <v>157</v>
      </c>
      <c r="C160" s="998" t="s">
        <v>1166</v>
      </c>
      <c r="D160" s="996" t="str">
        <f t="shared" si="2"/>
        <v>157 Training Requirements</v>
      </c>
      <c r="E160" s="996" t="s">
        <v>1167</v>
      </c>
      <c r="F160" s="997" t="s">
        <v>1003</v>
      </c>
      <c r="G160" s="997" t="s">
        <v>1003</v>
      </c>
      <c r="H160" s="997" t="s">
        <v>1003</v>
      </c>
    </row>
    <row r="161" spans="2:8" ht="50.25" customHeight="1" x14ac:dyDescent="0.3">
      <c r="B161" s="993">
        <v>158</v>
      </c>
      <c r="C161" s="998" t="s">
        <v>1166</v>
      </c>
      <c r="D161" s="996" t="str">
        <f t="shared" si="2"/>
        <v>158 Training Requirements</v>
      </c>
      <c r="E161" s="996" t="s">
        <v>1168</v>
      </c>
      <c r="F161" s="997" t="s">
        <v>1003</v>
      </c>
      <c r="G161" s="997" t="s">
        <v>1003</v>
      </c>
      <c r="H161" s="997" t="s">
        <v>1003</v>
      </c>
    </row>
    <row r="162" spans="2:8" ht="50.25" customHeight="1" x14ac:dyDescent="0.3">
      <c r="B162" s="993">
        <v>159</v>
      </c>
      <c r="C162" s="998" t="s">
        <v>1166</v>
      </c>
      <c r="D162" s="996" t="str">
        <f t="shared" si="2"/>
        <v>159 Training Requirements</v>
      </c>
      <c r="E162" s="996" t="s">
        <v>1169</v>
      </c>
      <c r="F162" s="997" t="s">
        <v>1003</v>
      </c>
      <c r="G162" s="997" t="s">
        <v>1003</v>
      </c>
      <c r="H162" s="997" t="s">
        <v>1003</v>
      </c>
    </row>
    <row r="163" spans="2:8" ht="50.25" customHeight="1" x14ac:dyDescent="0.3">
      <c r="B163" s="993">
        <v>160</v>
      </c>
      <c r="C163" s="998" t="s">
        <v>1166</v>
      </c>
      <c r="D163" s="996" t="str">
        <f t="shared" si="2"/>
        <v>160 Training Requirements</v>
      </c>
      <c r="E163" s="996" t="s">
        <v>1170</v>
      </c>
      <c r="F163" s="997" t="s">
        <v>1003</v>
      </c>
      <c r="G163" s="997" t="s">
        <v>1003</v>
      </c>
      <c r="H163" s="997" t="s">
        <v>1003</v>
      </c>
    </row>
    <row r="164" spans="2:8" ht="50.25" customHeight="1" x14ac:dyDescent="0.3">
      <c r="B164" s="993">
        <v>161</v>
      </c>
      <c r="C164" s="998" t="s">
        <v>1166</v>
      </c>
      <c r="D164" s="996" t="str">
        <f t="shared" si="2"/>
        <v>161 Training Requirements</v>
      </c>
      <c r="E164" s="996" t="s">
        <v>1171</v>
      </c>
      <c r="F164" s="997" t="s">
        <v>1003</v>
      </c>
      <c r="G164" s="997" t="s">
        <v>1003</v>
      </c>
      <c r="H164" s="997" t="s">
        <v>1003</v>
      </c>
    </row>
    <row r="165" spans="2:8" ht="50.25" customHeight="1" x14ac:dyDescent="0.3">
      <c r="B165" s="993">
        <v>162</v>
      </c>
      <c r="C165" s="998" t="s">
        <v>1166</v>
      </c>
      <c r="D165" s="996" t="str">
        <f t="shared" si="2"/>
        <v>162 Training Requirements</v>
      </c>
      <c r="E165" s="996" t="s">
        <v>1172</v>
      </c>
      <c r="F165" s="997" t="s">
        <v>1003</v>
      </c>
      <c r="G165" s="997" t="s">
        <v>1003</v>
      </c>
      <c r="H165" s="997" t="s">
        <v>1003</v>
      </c>
    </row>
    <row r="166" spans="2:8" ht="50.25" customHeight="1" x14ac:dyDescent="0.3">
      <c r="B166" s="993">
        <v>163</v>
      </c>
      <c r="C166" s="998" t="s">
        <v>1166</v>
      </c>
      <c r="D166" s="996" t="str">
        <f t="shared" si="2"/>
        <v>163 Training Requirements</v>
      </c>
      <c r="E166" s="996" t="s">
        <v>1173</v>
      </c>
      <c r="F166" s="997" t="s">
        <v>1003</v>
      </c>
      <c r="G166" s="997" t="s">
        <v>1003</v>
      </c>
      <c r="H166" s="997" t="s">
        <v>1003</v>
      </c>
    </row>
    <row r="167" spans="2:8" ht="50.25" customHeight="1" x14ac:dyDescent="0.3">
      <c r="B167" s="993">
        <v>164</v>
      </c>
      <c r="C167" s="998" t="s">
        <v>1166</v>
      </c>
      <c r="D167" s="996" t="str">
        <f t="shared" si="2"/>
        <v>164 Training Requirements</v>
      </c>
      <c r="E167" s="996" t="s">
        <v>1174</v>
      </c>
      <c r="F167" s="997" t="s">
        <v>1003</v>
      </c>
      <c r="G167" s="997" t="s">
        <v>1003</v>
      </c>
      <c r="H167" s="997" t="s">
        <v>1003</v>
      </c>
    </row>
    <row r="168" spans="2:8" ht="50.25" customHeight="1" x14ac:dyDescent="0.3">
      <c r="B168" s="993">
        <v>165</v>
      </c>
      <c r="C168" s="998" t="s">
        <v>1166</v>
      </c>
      <c r="D168" s="996" t="str">
        <f t="shared" si="2"/>
        <v>165 Training Requirements</v>
      </c>
      <c r="E168" s="996" t="s">
        <v>1175</v>
      </c>
      <c r="F168" s="997" t="s">
        <v>1003</v>
      </c>
      <c r="G168" s="997" t="s">
        <v>1003</v>
      </c>
      <c r="H168" s="997" t="s">
        <v>1003</v>
      </c>
    </row>
    <row r="169" spans="2:8" ht="50.25" customHeight="1" x14ac:dyDescent="0.3">
      <c r="B169" s="993">
        <v>166</v>
      </c>
      <c r="C169" s="998" t="s">
        <v>1166</v>
      </c>
      <c r="D169" s="996" t="str">
        <f t="shared" si="2"/>
        <v>166 Training Requirements</v>
      </c>
      <c r="E169" s="996" t="s">
        <v>1176</v>
      </c>
      <c r="F169" s="997" t="s">
        <v>1003</v>
      </c>
      <c r="G169" s="997" t="s">
        <v>1003</v>
      </c>
      <c r="H169" s="997" t="s">
        <v>1003</v>
      </c>
    </row>
    <row r="170" spans="2:8" ht="50.25" customHeight="1" x14ac:dyDescent="0.3">
      <c r="B170" s="993">
        <v>167</v>
      </c>
      <c r="C170" s="998" t="s">
        <v>1166</v>
      </c>
      <c r="D170" s="996" t="str">
        <f t="shared" si="2"/>
        <v>167 Training Requirements</v>
      </c>
      <c r="E170" s="996" t="s">
        <v>1175</v>
      </c>
      <c r="F170" s="997" t="s">
        <v>1003</v>
      </c>
      <c r="G170" s="997" t="s">
        <v>1003</v>
      </c>
      <c r="H170" s="997" t="s">
        <v>1003</v>
      </c>
    </row>
    <row r="171" spans="2:8" ht="50.25" customHeight="1" x14ac:dyDescent="0.3">
      <c r="B171" s="993">
        <v>168</v>
      </c>
      <c r="C171" s="998" t="s">
        <v>376</v>
      </c>
      <c r="D171" s="996" t="str">
        <f t="shared" si="2"/>
        <v>168 General</v>
      </c>
      <c r="E171" s="996" t="s">
        <v>1177</v>
      </c>
      <c r="F171" s="997" t="s">
        <v>1003</v>
      </c>
      <c r="G171" s="997" t="s">
        <v>1003</v>
      </c>
      <c r="H171" s="997" t="s">
        <v>1003</v>
      </c>
    </row>
    <row r="172" spans="2:8" ht="50.25" customHeight="1" x14ac:dyDescent="0.3">
      <c r="B172" s="993">
        <v>169</v>
      </c>
      <c r="C172" s="998" t="s">
        <v>376</v>
      </c>
      <c r="D172" s="996" t="str">
        <f t="shared" si="2"/>
        <v>169 General</v>
      </c>
      <c r="E172" s="996" t="s">
        <v>1178</v>
      </c>
      <c r="F172" s="997" t="s">
        <v>1003</v>
      </c>
      <c r="G172" s="997" t="s">
        <v>1003</v>
      </c>
      <c r="H172" s="997" t="s">
        <v>1003</v>
      </c>
    </row>
    <row r="173" spans="2:8" ht="50.25" customHeight="1" x14ac:dyDescent="0.3">
      <c r="B173" s="993">
        <v>170</v>
      </c>
      <c r="C173" s="998" t="s">
        <v>376</v>
      </c>
      <c r="D173" s="996" t="str">
        <f t="shared" si="2"/>
        <v>170 General</v>
      </c>
      <c r="E173" s="996" t="s">
        <v>1179</v>
      </c>
      <c r="F173" s="997" t="s">
        <v>1003</v>
      </c>
      <c r="G173" s="997" t="s">
        <v>1003</v>
      </c>
      <c r="H173" s="997" t="s">
        <v>1003</v>
      </c>
    </row>
    <row r="174" spans="2:8" ht="50.25" customHeight="1" x14ac:dyDescent="0.3">
      <c r="B174" s="993">
        <v>171</v>
      </c>
      <c r="C174" s="998" t="s">
        <v>376</v>
      </c>
      <c r="D174" s="996" t="str">
        <f t="shared" si="2"/>
        <v>171 General</v>
      </c>
      <c r="E174" s="996" t="s">
        <v>1180</v>
      </c>
      <c r="F174" s="997" t="s">
        <v>1003</v>
      </c>
      <c r="G174" s="997" t="s">
        <v>1003</v>
      </c>
      <c r="H174" s="997" t="s">
        <v>1003</v>
      </c>
    </row>
    <row r="175" spans="2:8" ht="50.25" customHeight="1" x14ac:dyDescent="0.3">
      <c r="B175" s="993">
        <v>172</v>
      </c>
      <c r="C175" s="998" t="s">
        <v>376</v>
      </c>
      <c r="D175" s="996" t="str">
        <f t="shared" si="2"/>
        <v>172 General</v>
      </c>
      <c r="E175" s="996" t="s">
        <v>1181</v>
      </c>
      <c r="F175" s="997" t="s">
        <v>1003</v>
      </c>
      <c r="G175" s="997" t="s">
        <v>1003</v>
      </c>
      <c r="H175" s="997" t="s">
        <v>1003</v>
      </c>
    </row>
    <row r="176" spans="2:8" ht="50.25" customHeight="1" x14ac:dyDescent="0.3">
      <c r="B176" s="993">
        <v>173</v>
      </c>
      <c r="C176" s="998" t="s">
        <v>376</v>
      </c>
      <c r="D176" s="996" t="str">
        <f t="shared" si="2"/>
        <v>173 General</v>
      </c>
      <c r="E176" s="996" t="s">
        <v>1182</v>
      </c>
      <c r="F176" s="997" t="s">
        <v>1003</v>
      </c>
      <c r="G176" s="997" t="s">
        <v>1003</v>
      </c>
      <c r="H176" s="997" t="s">
        <v>1003</v>
      </c>
    </row>
    <row r="177" spans="2:8" ht="50.25" customHeight="1" x14ac:dyDescent="0.3">
      <c r="B177" s="993">
        <v>174</v>
      </c>
      <c r="C177" s="998" t="s">
        <v>376</v>
      </c>
      <c r="D177" s="996" t="str">
        <f t="shared" si="2"/>
        <v>174 General</v>
      </c>
      <c r="E177" s="996" t="s">
        <v>1183</v>
      </c>
      <c r="F177" s="997" t="s">
        <v>1003</v>
      </c>
      <c r="G177" s="997" t="s">
        <v>1003</v>
      </c>
      <c r="H177" s="997" t="s">
        <v>1003</v>
      </c>
    </row>
    <row r="178" spans="2:8" ht="50.25" customHeight="1" x14ac:dyDescent="0.3">
      <c r="B178" s="993">
        <v>175</v>
      </c>
      <c r="C178" s="998" t="s">
        <v>376</v>
      </c>
      <c r="D178" s="996" t="str">
        <f t="shared" si="2"/>
        <v>175 General</v>
      </c>
      <c r="E178" s="996" t="s">
        <v>1184</v>
      </c>
      <c r="F178" s="997" t="s">
        <v>1003</v>
      </c>
      <c r="G178" s="997" t="s">
        <v>1003</v>
      </c>
      <c r="H178" s="997" t="s">
        <v>1003</v>
      </c>
    </row>
    <row r="179" spans="2:8" ht="50.25" customHeight="1" x14ac:dyDescent="0.3">
      <c r="B179" s="993">
        <v>176</v>
      </c>
      <c r="C179" s="998" t="s">
        <v>376</v>
      </c>
      <c r="D179" s="996" t="str">
        <f t="shared" si="2"/>
        <v>176 General</v>
      </c>
      <c r="E179" s="996" t="s">
        <v>1185</v>
      </c>
      <c r="F179" s="997" t="s">
        <v>1003</v>
      </c>
      <c r="G179" s="997" t="s">
        <v>1003</v>
      </c>
      <c r="H179" s="997" t="s">
        <v>1003</v>
      </c>
    </row>
    <row r="180" spans="2:8" ht="50.25" customHeight="1" x14ac:dyDescent="0.3">
      <c r="B180" s="993">
        <v>177</v>
      </c>
      <c r="C180" s="998" t="s">
        <v>1139</v>
      </c>
      <c r="D180" s="996" t="str">
        <f t="shared" si="2"/>
        <v>177 Interfaces</v>
      </c>
      <c r="E180" s="996" t="s">
        <v>1186</v>
      </c>
      <c r="F180" s="997" t="s">
        <v>1003</v>
      </c>
      <c r="G180" s="997" t="s">
        <v>1003</v>
      </c>
      <c r="H180" s="997" t="s">
        <v>1003</v>
      </c>
    </row>
    <row r="181" spans="2:8" ht="50.25" customHeight="1" x14ac:dyDescent="0.3">
      <c r="B181" s="993">
        <v>178</v>
      </c>
      <c r="C181" s="998" t="s">
        <v>1061</v>
      </c>
      <c r="D181" s="996" t="str">
        <f t="shared" si="2"/>
        <v>178 Security</v>
      </c>
      <c r="E181" s="996" t="s">
        <v>1187</v>
      </c>
      <c r="F181" s="997" t="s">
        <v>1003</v>
      </c>
      <c r="G181" s="997" t="s">
        <v>1003</v>
      </c>
      <c r="H181" s="997" t="s">
        <v>1003</v>
      </c>
    </row>
    <row r="182" spans="2:8" ht="50.25" customHeight="1" x14ac:dyDescent="0.3">
      <c r="B182" s="993">
        <v>179</v>
      </c>
      <c r="C182" s="998" t="s">
        <v>1061</v>
      </c>
      <c r="D182" s="996" t="str">
        <f t="shared" si="2"/>
        <v>179 Security</v>
      </c>
      <c r="E182" s="996" t="s">
        <v>1188</v>
      </c>
      <c r="F182" s="997" t="s">
        <v>1003</v>
      </c>
      <c r="G182" s="997" t="s">
        <v>1003</v>
      </c>
      <c r="H182" s="997" t="s">
        <v>1003</v>
      </c>
    </row>
    <row r="183" spans="2:8" ht="50.25" customHeight="1" x14ac:dyDescent="0.3">
      <c r="B183" s="993">
        <v>180</v>
      </c>
      <c r="C183" s="998" t="s">
        <v>376</v>
      </c>
      <c r="D183" s="996" t="str">
        <f t="shared" si="2"/>
        <v>180 General</v>
      </c>
      <c r="E183" s="996" t="s">
        <v>1189</v>
      </c>
      <c r="F183" s="997" t="s">
        <v>1003</v>
      </c>
      <c r="G183" s="997" t="s">
        <v>1003</v>
      </c>
      <c r="H183" s="997" t="s">
        <v>1003</v>
      </c>
    </row>
    <row r="185" spans="2:8" x14ac:dyDescent="0.3">
      <c r="B185" s="1001"/>
      <c r="C185" s="1002"/>
      <c r="D185" s="1002"/>
      <c r="E185" s="1002"/>
    </row>
    <row r="186" spans="2:8" x14ac:dyDescent="0.3">
      <c r="B186" s="1001"/>
      <c r="C186" s="1002"/>
      <c r="D186" s="1002"/>
      <c r="E186" s="1002"/>
    </row>
    <row r="187" spans="2:8" x14ac:dyDescent="0.3">
      <c r="B187" s="338"/>
    </row>
    <row r="188" spans="2:8" x14ac:dyDescent="0.3">
      <c r="B188" s="338"/>
    </row>
    <row r="189" spans="2:8" x14ac:dyDescent="0.3">
      <c r="B189" s="338"/>
    </row>
    <row r="190" spans="2:8" x14ac:dyDescent="0.3">
      <c r="B190" s="338"/>
    </row>
    <row r="191" spans="2:8" x14ac:dyDescent="0.3">
      <c r="B191" s="338"/>
    </row>
  </sheetData>
  <autoFilter ref="D3:H3" xr:uid="{B36C98B3-E737-4717-9749-1B483F3E52AD}"/>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A7446-3471-4C75-84AE-68A2B391F76B}">
  <sheetPr>
    <tabColor theme="8"/>
  </sheetPr>
  <dimension ref="A1:E73"/>
  <sheetViews>
    <sheetView showGridLines="0" zoomScaleNormal="100" workbookViewId="0">
      <pane xSplit="2" ySplit="3" topLeftCell="C72" activePane="bottomRight" state="frozen"/>
      <selection pane="topRight" activeCell="E8" sqref="E8"/>
      <selection pane="bottomLeft" activeCell="E8" sqref="E8"/>
      <selection pane="bottomRight" activeCell="C5" sqref="C5"/>
    </sheetView>
  </sheetViews>
  <sheetFormatPr defaultColWidth="9" defaultRowHeight="14.4" x14ac:dyDescent="0.3"/>
  <cols>
    <col min="1" max="1" width="21" customWidth="1"/>
    <col min="2" max="2" width="41.33203125" customWidth="1"/>
    <col min="3" max="3" width="101" customWidth="1"/>
    <col min="4" max="5" width="51" customWidth="1"/>
  </cols>
  <sheetData>
    <row r="1" spans="1:5" ht="20.25" customHeight="1" thickBot="1" x14ac:dyDescent="0.4">
      <c r="A1" s="406"/>
      <c r="B1" s="400" t="s">
        <v>367</v>
      </c>
      <c r="C1" s="19" t="str">
        <f>'1-Cover'!B20</f>
        <v>Grady Health System</v>
      </c>
    </row>
    <row r="2" spans="1:5" ht="15" customHeight="1" x14ac:dyDescent="0.3">
      <c r="C2" s="407"/>
    </row>
    <row r="3" spans="1:5" ht="63" customHeight="1" x14ac:dyDescent="0.3">
      <c r="A3" s="408" t="s">
        <v>369</v>
      </c>
      <c r="B3" s="398" t="s">
        <v>924</v>
      </c>
      <c r="C3" s="409" t="s">
        <v>372</v>
      </c>
      <c r="D3" s="409" t="s">
        <v>1190</v>
      </c>
      <c r="E3" s="409" t="s">
        <v>1191</v>
      </c>
    </row>
    <row r="4" spans="1:5" ht="30.75" customHeight="1" x14ac:dyDescent="0.3">
      <c r="A4" s="583"/>
      <c r="B4" s="583"/>
      <c r="C4" s="584" t="s">
        <v>1192</v>
      </c>
      <c r="D4" s="582"/>
      <c r="E4" s="582"/>
    </row>
    <row r="5" spans="1:5" ht="30" customHeight="1" x14ac:dyDescent="0.3">
      <c r="A5" s="92" t="s">
        <v>1193</v>
      </c>
      <c r="B5" s="798" t="s">
        <v>1194</v>
      </c>
      <c r="C5" s="30" t="s">
        <v>1195</v>
      </c>
      <c r="D5" s="76"/>
      <c r="E5" s="76"/>
    </row>
    <row r="6" spans="1:5" ht="28.8" x14ac:dyDescent="0.3">
      <c r="A6" s="92" t="s">
        <v>1196</v>
      </c>
      <c r="B6" s="798" t="s">
        <v>1197</v>
      </c>
      <c r="C6" s="30" t="s">
        <v>1198</v>
      </c>
      <c r="D6" s="76"/>
      <c r="E6" s="76"/>
    </row>
    <row r="7" spans="1:5" ht="30" customHeight="1" x14ac:dyDescent="0.3">
      <c r="A7" s="92" t="s">
        <v>1199</v>
      </c>
      <c r="B7" s="798" t="s">
        <v>1200</v>
      </c>
      <c r="C7" s="30" t="s">
        <v>1201</v>
      </c>
      <c r="D7" s="76"/>
      <c r="E7" s="76"/>
    </row>
    <row r="8" spans="1:5" ht="30" customHeight="1" x14ac:dyDescent="0.3">
      <c r="A8" s="92" t="s">
        <v>1202</v>
      </c>
      <c r="B8" s="798" t="s">
        <v>1203</v>
      </c>
      <c r="C8" s="30" t="s">
        <v>1204</v>
      </c>
      <c r="D8" s="76"/>
      <c r="E8" s="76"/>
    </row>
    <row r="9" spans="1:5" ht="30" customHeight="1" x14ac:dyDescent="0.3">
      <c r="A9" s="92" t="s">
        <v>1205</v>
      </c>
      <c r="B9" s="798" t="s">
        <v>1206</v>
      </c>
      <c r="C9" s="30" t="s">
        <v>1207</v>
      </c>
      <c r="D9" s="76"/>
      <c r="E9" s="76"/>
    </row>
    <row r="10" spans="1:5" ht="30" customHeight="1" x14ac:dyDescent="0.3">
      <c r="A10" s="92" t="s">
        <v>1208</v>
      </c>
      <c r="B10" s="798" t="s">
        <v>1209</v>
      </c>
      <c r="C10" s="30" t="s">
        <v>1210</v>
      </c>
      <c r="D10" s="76"/>
      <c r="E10" s="76"/>
    </row>
    <row r="11" spans="1:5" ht="30" customHeight="1" x14ac:dyDescent="0.3">
      <c r="A11" s="92" t="s">
        <v>1211</v>
      </c>
      <c r="B11" s="798" t="s">
        <v>1212</v>
      </c>
      <c r="C11" s="30" t="s">
        <v>1213</v>
      </c>
      <c r="D11" s="76"/>
      <c r="E11" s="76"/>
    </row>
    <row r="12" spans="1:5" ht="30" customHeight="1" x14ac:dyDescent="0.3">
      <c r="A12" s="564"/>
      <c r="B12" s="564"/>
      <c r="C12" s="564" t="s">
        <v>1214</v>
      </c>
      <c r="D12" s="563" t="s">
        <v>1215</v>
      </c>
      <c r="E12" s="563" t="s">
        <v>1215</v>
      </c>
    </row>
    <row r="13" spans="1:5" ht="15.6" x14ac:dyDescent="0.3">
      <c r="A13" s="410"/>
      <c r="B13" s="410"/>
      <c r="C13" s="411"/>
      <c r="D13" s="411"/>
      <c r="E13" s="411"/>
    </row>
    <row r="14" spans="1:5" ht="30" hidden="1" customHeight="1" x14ac:dyDescent="0.3">
      <c r="A14" s="93"/>
      <c r="C14" s="94" t="s">
        <v>1216</v>
      </c>
      <c r="D14" s="95" t="s">
        <v>1217</v>
      </c>
      <c r="E14" s="95" t="s">
        <v>1218</v>
      </c>
    </row>
    <row r="15" spans="1:5" ht="15" hidden="1" customHeight="1" x14ac:dyDescent="0.3">
      <c r="A15" s="93"/>
      <c r="C15" s="96" t="s">
        <v>1219</v>
      </c>
      <c r="D15" s="76" t="s">
        <v>1220</v>
      </c>
      <c r="E15" s="97" t="s">
        <v>73</v>
      </c>
    </row>
    <row r="16" spans="1:5" ht="15" hidden="1" customHeight="1" x14ac:dyDescent="0.3">
      <c r="A16" s="93"/>
      <c r="C16" s="96" t="s">
        <v>1221</v>
      </c>
      <c r="D16" s="76" t="s">
        <v>1222</v>
      </c>
      <c r="E16" s="97" t="s">
        <v>73</v>
      </c>
    </row>
    <row r="17" spans="1:5" ht="15" hidden="1" customHeight="1" x14ac:dyDescent="0.3">
      <c r="A17" s="93"/>
      <c r="C17" s="96" t="s">
        <v>1223</v>
      </c>
      <c r="D17" s="76" t="s">
        <v>1224</v>
      </c>
      <c r="E17" s="97" t="s">
        <v>73</v>
      </c>
    </row>
    <row r="18" spans="1:5" ht="15" hidden="1" customHeight="1" x14ac:dyDescent="0.3">
      <c r="A18" s="93"/>
      <c r="C18" s="98"/>
      <c r="D18" s="76"/>
      <c r="E18" s="76"/>
    </row>
    <row r="19" spans="1:5" ht="30" hidden="1" customHeight="1" x14ac:dyDescent="0.3">
      <c r="A19" s="93"/>
      <c r="C19" s="94" t="s">
        <v>1225</v>
      </c>
      <c r="D19" s="95" t="s">
        <v>1217</v>
      </c>
      <c r="E19" s="95" t="s">
        <v>1218</v>
      </c>
    </row>
    <row r="20" spans="1:5" ht="15" hidden="1" customHeight="1" x14ac:dyDescent="0.3">
      <c r="A20" s="93"/>
      <c r="C20" s="96" t="s">
        <v>1226</v>
      </c>
      <c r="D20" s="76" t="s">
        <v>1220</v>
      </c>
      <c r="E20" s="97" t="s">
        <v>73</v>
      </c>
    </row>
    <row r="21" spans="1:5" ht="15" hidden="1" customHeight="1" x14ac:dyDescent="0.3">
      <c r="A21" s="93"/>
      <c r="C21" s="96" t="s">
        <v>1221</v>
      </c>
      <c r="D21" s="76" t="s">
        <v>1222</v>
      </c>
      <c r="E21" s="97" t="s">
        <v>73</v>
      </c>
    </row>
    <row r="22" spans="1:5" ht="15" hidden="1" customHeight="1" x14ac:dyDescent="0.3">
      <c r="A22" s="93"/>
      <c r="C22" s="96" t="s">
        <v>1223</v>
      </c>
      <c r="D22" s="76" t="s">
        <v>1224</v>
      </c>
      <c r="E22" s="97" t="s">
        <v>73</v>
      </c>
    </row>
    <row r="23" spans="1:5" ht="15" hidden="1" customHeight="1" x14ac:dyDescent="0.3">
      <c r="A23" s="93"/>
      <c r="C23" s="98"/>
      <c r="D23" s="76"/>
      <c r="E23" s="76"/>
    </row>
    <row r="24" spans="1:5" ht="30" hidden="1" customHeight="1" x14ac:dyDescent="0.3">
      <c r="A24" s="93"/>
      <c r="C24" s="94" t="s">
        <v>1227</v>
      </c>
      <c r="D24" s="95" t="s">
        <v>1217</v>
      </c>
      <c r="E24" s="95" t="s">
        <v>1218</v>
      </c>
    </row>
    <row r="25" spans="1:5" ht="15" hidden="1" customHeight="1" x14ac:dyDescent="0.3">
      <c r="A25" s="93"/>
      <c r="C25" s="96" t="s">
        <v>1226</v>
      </c>
      <c r="D25" s="76" t="s">
        <v>1220</v>
      </c>
      <c r="E25" s="97" t="s">
        <v>73</v>
      </c>
    </row>
    <row r="26" spans="1:5" ht="15" hidden="1" customHeight="1" x14ac:dyDescent="0.3">
      <c r="A26" s="93"/>
      <c r="C26" s="96" t="s">
        <v>1221</v>
      </c>
      <c r="D26" s="76" t="s">
        <v>1222</v>
      </c>
      <c r="E26" s="97" t="s">
        <v>73</v>
      </c>
    </row>
    <row r="27" spans="1:5" ht="15" hidden="1" customHeight="1" x14ac:dyDescent="0.3">
      <c r="A27" s="93"/>
      <c r="C27" s="96" t="s">
        <v>1223</v>
      </c>
      <c r="D27" s="76" t="s">
        <v>1224</v>
      </c>
      <c r="E27" s="97" t="s">
        <v>73</v>
      </c>
    </row>
    <row r="28" spans="1:5" ht="15" hidden="1" customHeight="1" x14ac:dyDescent="0.3">
      <c r="A28" s="93"/>
      <c r="C28" s="98"/>
      <c r="D28" s="76"/>
      <c r="E28" s="76"/>
    </row>
    <row r="29" spans="1:5" ht="30" hidden="1" customHeight="1" x14ac:dyDescent="0.3">
      <c r="A29" s="93"/>
      <c r="C29" s="94" t="s">
        <v>1228</v>
      </c>
      <c r="D29" s="95" t="s">
        <v>1217</v>
      </c>
      <c r="E29" s="95" t="s">
        <v>1218</v>
      </c>
    </row>
    <row r="30" spans="1:5" ht="15" hidden="1" customHeight="1" x14ac:dyDescent="0.3">
      <c r="A30" s="93"/>
      <c r="C30" s="96" t="s">
        <v>1226</v>
      </c>
      <c r="D30" s="76" t="s">
        <v>1229</v>
      </c>
      <c r="E30" s="97" t="s">
        <v>73</v>
      </c>
    </row>
    <row r="31" spans="1:5" ht="15" hidden="1" customHeight="1" x14ac:dyDescent="0.3">
      <c r="A31" s="93"/>
      <c r="C31" s="96" t="s">
        <v>1221</v>
      </c>
      <c r="D31" s="76" t="s">
        <v>1230</v>
      </c>
      <c r="E31" s="97" t="s">
        <v>73</v>
      </c>
    </row>
    <row r="32" spans="1:5" ht="15" hidden="1" customHeight="1" x14ac:dyDescent="0.3">
      <c r="A32" s="93"/>
      <c r="C32" s="96" t="s">
        <v>1223</v>
      </c>
      <c r="D32" s="76" t="s">
        <v>1231</v>
      </c>
      <c r="E32" s="97" t="s">
        <v>73</v>
      </c>
    </row>
    <row r="33" spans="1:5" ht="15" hidden="1" customHeight="1" x14ac:dyDescent="0.3">
      <c r="A33" s="93"/>
      <c r="C33" s="98"/>
      <c r="D33" s="76"/>
      <c r="E33" s="76"/>
    </row>
    <row r="34" spans="1:5" ht="30" hidden="1" customHeight="1" x14ac:dyDescent="0.3">
      <c r="A34" s="93"/>
      <c r="C34" s="94" t="s">
        <v>1232</v>
      </c>
      <c r="D34" s="95" t="s">
        <v>1217</v>
      </c>
      <c r="E34" s="95" t="s">
        <v>1218</v>
      </c>
    </row>
    <row r="35" spans="1:5" ht="15" hidden="1" customHeight="1" x14ac:dyDescent="0.3">
      <c r="A35" s="93"/>
      <c r="C35" s="96" t="s">
        <v>1226</v>
      </c>
      <c r="D35" s="76" t="s">
        <v>1233</v>
      </c>
      <c r="E35" s="97" t="s">
        <v>73</v>
      </c>
    </row>
    <row r="36" spans="1:5" ht="15" hidden="1" customHeight="1" x14ac:dyDescent="0.3">
      <c r="A36" s="93"/>
      <c r="C36" s="96" t="s">
        <v>1221</v>
      </c>
      <c r="D36" s="76" t="s">
        <v>1234</v>
      </c>
      <c r="E36" s="97" t="s">
        <v>73</v>
      </c>
    </row>
    <row r="37" spans="1:5" ht="15" hidden="1" customHeight="1" x14ac:dyDescent="0.3">
      <c r="A37" s="93"/>
      <c r="C37" s="96" t="s">
        <v>1223</v>
      </c>
      <c r="D37" s="76" t="s">
        <v>1235</v>
      </c>
      <c r="E37" s="97" t="s">
        <v>73</v>
      </c>
    </row>
    <row r="38" spans="1:5" hidden="1" x14ac:dyDescent="0.3">
      <c r="A38" s="93"/>
      <c r="C38" s="94" t="s">
        <v>1236</v>
      </c>
      <c r="D38" s="95" t="s">
        <v>1237</v>
      </c>
      <c r="E38" s="95" t="s">
        <v>1238</v>
      </c>
    </row>
    <row r="39" spans="1:5" hidden="1" x14ac:dyDescent="0.3">
      <c r="A39" s="93"/>
      <c r="C39" s="96" t="s">
        <v>1239</v>
      </c>
      <c r="D39" s="76" t="s">
        <v>1240</v>
      </c>
      <c r="E39" s="97">
        <v>10000</v>
      </c>
    </row>
    <row r="40" spans="1:5" hidden="1" x14ac:dyDescent="0.3">
      <c r="A40" s="93"/>
      <c r="C40" s="96" t="s">
        <v>1241</v>
      </c>
      <c r="D40" s="76" t="s">
        <v>1242</v>
      </c>
      <c r="E40" s="97">
        <v>0</v>
      </c>
    </row>
    <row r="41" spans="1:5" hidden="1" x14ac:dyDescent="0.3">
      <c r="A41" s="93"/>
      <c r="C41" s="96" t="s">
        <v>1243</v>
      </c>
      <c r="D41" s="76" t="s">
        <v>1244</v>
      </c>
      <c r="E41" s="97">
        <v>5000</v>
      </c>
    </row>
    <row r="42" spans="1:5" x14ac:dyDescent="0.3">
      <c r="A42" s="93"/>
      <c r="C42" s="98"/>
      <c r="D42" s="76"/>
      <c r="E42" s="76"/>
    </row>
    <row r="43" spans="1:5" x14ac:dyDescent="0.3">
      <c r="A43" s="93"/>
      <c r="C43" s="94" t="s">
        <v>1245</v>
      </c>
      <c r="D43" s="95" t="s">
        <v>1237</v>
      </c>
      <c r="E43" s="95" t="s">
        <v>1238</v>
      </c>
    </row>
    <row r="44" spans="1:5" x14ac:dyDescent="0.3">
      <c r="A44" s="93"/>
      <c r="C44" s="96" t="s">
        <v>1246</v>
      </c>
      <c r="D44" s="76" t="s">
        <v>1240</v>
      </c>
      <c r="E44" s="97">
        <v>10000</v>
      </c>
    </row>
    <row r="45" spans="1:5" x14ac:dyDescent="0.3">
      <c r="A45" s="93"/>
      <c r="C45" s="96" t="s">
        <v>1247</v>
      </c>
      <c r="D45" s="76" t="s">
        <v>1242</v>
      </c>
      <c r="E45" s="97">
        <v>0</v>
      </c>
    </row>
    <row r="46" spans="1:5" x14ac:dyDescent="0.3">
      <c r="A46" s="93"/>
      <c r="C46" s="96" t="s">
        <v>1248</v>
      </c>
      <c r="D46" s="76" t="s">
        <v>1244</v>
      </c>
      <c r="E46" s="97">
        <v>5000</v>
      </c>
    </row>
    <row r="47" spans="1:5" x14ac:dyDescent="0.3">
      <c r="A47" s="93"/>
      <c r="C47" s="98"/>
      <c r="D47" s="76"/>
      <c r="E47" s="76"/>
    </row>
    <row r="48" spans="1:5" x14ac:dyDescent="0.3">
      <c r="A48" s="93"/>
      <c r="C48" s="94" t="s">
        <v>1249</v>
      </c>
      <c r="D48" s="95" t="s">
        <v>1237</v>
      </c>
      <c r="E48" s="95" t="s">
        <v>1238</v>
      </c>
    </row>
    <row r="49" spans="1:5" x14ac:dyDescent="0.3">
      <c r="A49" s="93"/>
      <c r="C49" s="96" t="s">
        <v>1250</v>
      </c>
      <c r="D49" s="76" t="s">
        <v>1240</v>
      </c>
      <c r="E49" s="97">
        <v>10000</v>
      </c>
    </row>
    <row r="50" spans="1:5" x14ac:dyDescent="0.3">
      <c r="A50" s="93"/>
      <c r="C50" s="96" t="s">
        <v>1251</v>
      </c>
      <c r="D50" s="76" t="s">
        <v>1242</v>
      </c>
      <c r="E50" s="97">
        <v>0</v>
      </c>
    </row>
    <row r="51" spans="1:5" x14ac:dyDescent="0.3">
      <c r="A51" s="93"/>
      <c r="C51" s="96" t="s">
        <v>1252</v>
      </c>
      <c r="D51" s="76" t="s">
        <v>1244</v>
      </c>
      <c r="E51" s="97">
        <v>5000</v>
      </c>
    </row>
    <row r="54" spans="1:5" ht="15.6" hidden="1" x14ac:dyDescent="0.3">
      <c r="C54" s="412" t="s">
        <v>1253</v>
      </c>
      <c r="D54" s="412" t="s">
        <v>1254</v>
      </c>
    </row>
    <row r="55" spans="1:5" ht="46.8" hidden="1" x14ac:dyDescent="0.3">
      <c r="C55" s="99" t="s">
        <v>1255</v>
      </c>
      <c r="D55" s="99" t="s">
        <v>1256</v>
      </c>
    </row>
    <row r="56" spans="1:5" ht="31.2" hidden="1" x14ac:dyDescent="0.3">
      <c r="C56" s="99" t="s">
        <v>1257</v>
      </c>
      <c r="D56" s="99" t="s">
        <v>1258</v>
      </c>
    </row>
    <row r="57" spans="1:5" ht="46.8" hidden="1" x14ac:dyDescent="0.3">
      <c r="C57" s="99" t="s">
        <v>1259</v>
      </c>
      <c r="D57" s="99" t="s">
        <v>1260</v>
      </c>
    </row>
    <row r="58" spans="1:5" ht="46.8" hidden="1" x14ac:dyDescent="0.3">
      <c r="C58" s="99" t="s">
        <v>1261</v>
      </c>
      <c r="D58" s="99" t="s">
        <v>1262</v>
      </c>
    </row>
    <row r="59" spans="1:5" ht="15.6" hidden="1" x14ac:dyDescent="0.3">
      <c r="C59" s="99" t="s">
        <v>1263</v>
      </c>
      <c r="D59" s="99" t="s">
        <v>1264</v>
      </c>
    </row>
    <row r="60" spans="1:5" ht="15.6" hidden="1" x14ac:dyDescent="0.3">
      <c r="C60" s="99" t="s">
        <v>1265</v>
      </c>
      <c r="D60" s="99" t="s">
        <v>1266</v>
      </c>
    </row>
    <row r="61" spans="1:5" ht="15.6" hidden="1" x14ac:dyDescent="0.3">
      <c r="C61" s="99" t="s">
        <v>1267</v>
      </c>
      <c r="D61" s="99" t="s">
        <v>1266</v>
      </c>
    </row>
    <row r="62" spans="1:5" ht="15.6" hidden="1" x14ac:dyDescent="0.3">
      <c r="C62" s="99" t="s">
        <v>1268</v>
      </c>
      <c r="D62" s="99" t="s">
        <v>1266</v>
      </c>
    </row>
    <row r="63" spans="1:5" ht="15.6" hidden="1" x14ac:dyDescent="0.3">
      <c r="C63" s="99" t="s">
        <v>1269</v>
      </c>
      <c r="D63" s="99" t="s">
        <v>1270</v>
      </c>
    </row>
    <row r="64" spans="1:5" ht="15.6" hidden="1" x14ac:dyDescent="0.3">
      <c r="C64" s="99" t="s">
        <v>1271</v>
      </c>
      <c r="D64" s="99" t="s">
        <v>1272</v>
      </c>
    </row>
    <row r="65" spans="3:4" ht="15.6" hidden="1" x14ac:dyDescent="0.3">
      <c r="C65" s="99" t="s">
        <v>1273</v>
      </c>
      <c r="D65" s="99" t="s">
        <v>1274</v>
      </c>
    </row>
    <row r="66" spans="3:4" ht="15.6" x14ac:dyDescent="0.3">
      <c r="C66" s="412" t="s">
        <v>1275</v>
      </c>
      <c r="D66" s="412" t="s">
        <v>1254</v>
      </c>
    </row>
    <row r="67" spans="3:4" ht="31.2" x14ac:dyDescent="0.3">
      <c r="C67" s="99" t="s">
        <v>1276</v>
      </c>
      <c r="D67" s="99" t="s">
        <v>1258</v>
      </c>
    </row>
    <row r="68" spans="3:4" ht="31.2" x14ac:dyDescent="0.3">
      <c r="C68" s="99" t="s">
        <v>1277</v>
      </c>
      <c r="D68" s="99" t="s">
        <v>1278</v>
      </c>
    </row>
    <row r="69" spans="3:4" ht="31.2" x14ac:dyDescent="0.3">
      <c r="C69" s="99" t="s">
        <v>1279</v>
      </c>
      <c r="D69" s="99" t="s">
        <v>1280</v>
      </c>
    </row>
    <row r="70" spans="3:4" ht="31.2" x14ac:dyDescent="0.3">
      <c r="C70" s="99" t="s">
        <v>1281</v>
      </c>
      <c r="D70" s="99" t="s">
        <v>1282</v>
      </c>
    </row>
    <row r="71" spans="3:4" ht="15.6" x14ac:dyDescent="0.3">
      <c r="C71" s="99" t="s">
        <v>1265</v>
      </c>
      <c r="D71" s="99" t="s">
        <v>1266</v>
      </c>
    </row>
    <row r="72" spans="3:4" ht="15.6" x14ac:dyDescent="0.3">
      <c r="C72" s="99" t="s">
        <v>1283</v>
      </c>
      <c r="D72" s="99" t="s">
        <v>1266</v>
      </c>
    </row>
    <row r="73" spans="3:4" ht="15.6" x14ac:dyDescent="0.3">
      <c r="C73" s="99" t="s">
        <v>1268</v>
      </c>
      <c r="D73" s="99" t="s">
        <v>1266</v>
      </c>
    </row>
  </sheetData>
  <autoFilter ref="A3:E3" xr:uid="{00000000-0009-0000-0000-000002000000}"/>
  <phoneticPr fontId="30"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K11"/>
  <sheetViews>
    <sheetView showGridLines="0" zoomScaleNormal="100" workbookViewId="0">
      <selection activeCell="L22" sqref="L22"/>
    </sheetView>
  </sheetViews>
  <sheetFormatPr defaultColWidth="9" defaultRowHeight="14.4" x14ac:dyDescent="0.3"/>
  <cols>
    <col min="1" max="1" width="35" bestFit="1" customWidth="1"/>
    <col min="2" max="5" width="20.5546875" customWidth="1"/>
    <col min="6" max="11" width="20.5546875" hidden="1" customWidth="1"/>
  </cols>
  <sheetData>
    <row r="1" spans="1:11" ht="20.25" customHeight="1" x14ac:dyDescent="0.35">
      <c r="B1" s="396" t="str">
        <f>'1-Cover'!B20</f>
        <v>Grady Health System</v>
      </c>
      <c r="C1" s="100"/>
    </row>
    <row r="2" spans="1:11" ht="15" customHeight="1" x14ac:dyDescent="0.3"/>
    <row r="3" spans="1:11" s="5" customFormat="1" ht="63" customHeight="1" x14ac:dyDescent="0.3">
      <c r="A3" s="331"/>
      <c r="B3" s="1015" t="str">
        <f>'5-Facilities In-Scope'!B3</f>
        <v>Grady Memorial Hospital</v>
      </c>
      <c r="C3" s="1015" t="str">
        <f>'5-Facilities In-Scope'!B4</f>
        <v>Crestview Health &amp; Rehabilitation Center (CHRC)</v>
      </c>
      <c r="D3" s="1015" t="str">
        <f>'5-Facilities In-Scope'!B5</f>
        <v>Fulton County Behavioral Health Crisis Center</v>
      </c>
      <c r="E3" s="413" t="str">
        <f>'5-Facilities In-Scope'!B6</f>
        <v>Diversion Center</v>
      </c>
      <c r="F3" s="413" t="s">
        <v>1284</v>
      </c>
      <c r="G3" s="413" t="s">
        <v>1285</v>
      </c>
      <c r="H3" s="413" t="s">
        <v>1286</v>
      </c>
      <c r="I3" s="413" t="s">
        <v>1287</v>
      </c>
      <c r="J3" s="413" t="s">
        <v>1288</v>
      </c>
      <c r="K3" s="413" t="s">
        <v>1289</v>
      </c>
    </row>
    <row r="4" spans="1:11" ht="15" customHeight="1" x14ac:dyDescent="0.3">
      <c r="A4" s="1013" t="s">
        <v>1290</v>
      </c>
      <c r="B4" s="76">
        <v>26.11</v>
      </c>
      <c r="C4" s="80" t="s">
        <v>1291</v>
      </c>
      <c r="D4" s="80" t="s">
        <v>1291</v>
      </c>
      <c r="E4" s="80" t="s">
        <v>1291</v>
      </c>
      <c r="F4" s="76"/>
      <c r="G4" s="76"/>
      <c r="H4" s="76"/>
      <c r="I4" s="76"/>
      <c r="J4" s="76"/>
      <c r="K4" s="76"/>
    </row>
    <row r="5" spans="1:11" ht="15" customHeight="1" x14ac:dyDescent="0.3">
      <c r="A5" s="1013" t="s">
        <v>1292</v>
      </c>
      <c r="B5" s="76">
        <v>32.950000000000003</v>
      </c>
      <c r="C5" s="80" t="s">
        <v>1291</v>
      </c>
      <c r="D5" s="80" t="s">
        <v>1291</v>
      </c>
      <c r="E5" s="80" t="s">
        <v>1291</v>
      </c>
      <c r="F5" s="76"/>
      <c r="G5" s="76"/>
      <c r="H5" s="76"/>
      <c r="I5" s="76"/>
      <c r="J5" s="76"/>
      <c r="K5" s="76"/>
    </row>
    <row r="6" spans="1:11" ht="15" customHeight="1" x14ac:dyDescent="0.3">
      <c r="A6" s="1013" t="s">
        <v>1293</v>
      </c>
      <c r="B6" s="76">
        <v>57.25</v>
      </c>
      <c r="C6" s="80" t="s">
        <v>1291</v>
      </c>
      <c r="D6" s="80" t="s">
        <v>1291</v>
      </c>
      <c r="E6" s="80" t="s">
        <v>1291</v>
      </c>
      <c r="F6" s="76"/>
      <c r="G6" s="76"/>
      <c r="H6" s="76"/>
      <c r="I6" s="76"/>
      <c r="J6" s="76"/>
      <c r="K6" s="76"/>
    </row>
    <row r="7" spans="1:11" ht="14.25" hidden="1" customHeight="1" x14ac:dyDescent="0.3">
      <c r="A7" s="1013" t="s">
        <v>1294</v>
      </c>
      <c r="B7" s="76"/>
      <c r="C7" s="76"/>
      <c r="D7" s="76"/>
      <c r="E7" s="76"/>
      <c r="F7" s="76"/>
      <c r="G7" s="76"/>
      <c r="H7" s="76"/>
      <c r="I7" s="76"/>
      <c r="J7" s="76"/>
      <c r="K7" s="76"/>
    </row>
    <row r="8" spans="1:11" ht="15" hidden="1" customHeight="1" x14ac:dyDescent="0.3">
      <c r="A8" s="1013" t="s">
        <v>1295</v>
      </c>
      <c r="B8" s="76"/>
      <c r="C8" s="76"/>
      <c r="D8" s="76"/>
      <c r="E8" s="76"/>
      <c r="F8" s="76"/>
      <c r="G8" s="76"/>
      <c r="H8" s="76"/>
      <c r="I8" s="76"/>
      <c r="J8" s="76"/>
      <c r="K8" s="76"/>
    </row>
    <row r="9" spans="1:11" ht="15" hidden="1" customHeight="1" x14ac:dyDescent="0.3">
      <c r="A9" s="1013" t="s">
        <v>1296</v>
      </c>
      <c r="B9" s="76"/>
      <c r="C9" s="76"/>
      <c r="D9" s="76"/>
      <c r="E9" s="76"/>
      <c r="F9" s="76"/>
      <c r="G9" s="76"/>
      <c r="H9" s="76"/>
      <c r="I9" s="76"/>
      <c r="J9" s="76"/>
      <c r="K9" s="76"/>
    </row>
    <row r="10" spans="1:11" ht="15" hidden="1" customHeight="1" x14ac:dyDescent="0.3">
      <c r="A10" s="1013" t="s">
        <v>1297</v>
      </c>
      <c r="B10" s="76"/>
      <c r="C10" s="76"/>
      <c r="D10" s="76"/>
      <c r="E10" s="76"/>
      <c r="F10" s="76"/>
      <c r="G10" s="76"/>
      <c r="H10" s="76"/>
      <c r="I10" s="76"/>
      <c r="J10" s="76"/>
      <c r="K10" s="76"/>
    </row>
    <row r="11" spans="1:11" ht="15" hidden="1" customHeight="1" x14ac:dyDescent="0.3">
      <c r="A11" s="1013" t="s">
        <v>1298</v>
      </c>
      <c r="B11" s="76"/>
      <c r="C11" s="76"/>
      <c r="D11" s="76"/>
      <c r="E11" s="76"/>
      <c r="F11" s="76"/>
      <c r="G11" s="76"/>
      <c r="H11" s="76"/>
      <c r="I11" s="76"/>
      <c r="J11" s="76"/>
      <c r="K11" s="76"/>
    </row>
  </sheetData>
  <pageMargins left="0.7" right="0.7" top="0.75" bottom="0.75" header="0.3" footer="0.3"/>
  <pageSetup orientation="portrait" verticalDpi="0"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5E430-5B70-4694-8A0B-5BCF364200C3}">
  <sheetPr>
    <tabColor theme="9" tint="0.39997558519241921"/>
  </sheetPr>
  <dimension ref="A1:L221"/>
  <sheetViews>
    <sheetView showGridLines="0" zoomScaleNormal="100" zoomScaleSheetLayoutView="95" workbookViewId="0">
      <pane xSplit="1" ySplit="15" topLeftCell="B16" activePane="bottomRight" state="frozen"/>
      <selection pane="topRight" activeCell="B22" sqref="B22"/>
      <selection pane="bottomLeft" activeCell="B22" sqref="B22"/>
      <selection pane="bottomRight" activeCell="B16" sqref="B16"/>
    </sheetView>
  </sheetViews>
  <sheetFormatPr defaultColWidth="9.109375" defaultRowHeight="13.8" outlineLevelRow="1" x14ac:dyDescent="0.25"/>
  <cols>
    <col min="1" max="1" width="103.88671875" style="653" bestFit="1" customWidth="1"/>
    <col min="2" max="2" width="27.88671875" style="653" customWidth="1"/>
    <col min="3" max="3" width="36" style="653" bestFit="1" customWidth="1"/>
    <col min="4" max="4" width="29.44140625" style="653" customWidth="1"/>
    <col min="5" max="5" width="28.88671875" style="653" customWidth="1"/>
    <col min="6" max="6" width="29.44140625" style="653" hidden="1" customWidth="1"/>
    <col min="7" max="7" width="28.88671875" style="653" hidden="1" customWidth="1"/>
    <col min="8" max="8" width="29.44140625" style="653" hidden="1" customWidth="1"/>
    <col min="9" max="9" width="28.88671875" style="653" hidden="1" customWidth="1"/>
    <col min="10" max="10" width="29.44140625" style="653" hidden="1" customWidth="1"/>
    <col min="11" max="11" width="28.88671875" style="653" hidden="1" customWidth="1"/>
    <col min="12" max="12" width="42.6640625" style="653" customWidth="1"/>
    <col min="13" max="16384" width="9.109375" style="653"/>
  </cols>
  <sheetData>
    <row r="1" spans="1:12" ht="18" x14ac:dyDescent="0.25">
      <c r="A1" s="652" t="s">
        <v>1299</v>
      </c>
    </row>
    <row r="2" spans="1:12" ht="18" x14ac:dyDescent="0.25">
      <c r="A2" s="654" t="s">
        <v>1300</v>
      </c>
    </row>
    <row r="3" spans="1:12" ht="15.6" outlineLevel="1" x14ac:dyDescent="0.3">
      <c r="A3" s="790" t="s">
        <v>1301</v>
      </c>
    </row>
    <row r="4" spans="1:12" ht="15.6" outlineLevel="1" x14ac:dyDescent="0.3">
      <c r="A4" s="656" t="s">
        <v>1302</v>
      </c>
    </row>
    <row r="5" spans="1:12" ht="15.6" outlineLevel="1" x14ac:dyDescent="0.3">
      <c r="A5" s="656" t="s">
        <v>1303</v>
      </c>
    </row>
    <row r="6" spans="1:12" ht="15.6" outlineLevel="1" x14ac:dyDescent="0.3">
      <c r="A6" s="701" t="s">
        <v>1304</v>
      </c>
    </row>
    <row r="7" spans="1:12" ht="50.25" customHeight="1" outlineLevel="1" x14ac:dyDescent="0.25">
      <c r="A7" s="669" t="s">
        <v>1305</v>
      </c>
      <c r="B7" s="814" t="str">
        <f>'14-Press Ganey Scores'!B3</f>
        <v>Grady Memorial Hospital</v>
      </c>
      <c r="C7" s="814" t="str">
        <f>'14-Press Ganey Scores'!C3</f>
        <v>Crestview Health &amp; Rehabilitation Center (CHRC)</v>
      </c>
      <c r="D7" s="814" t="str">
        <f>'14-Press Ganey Scores'!D3</f>
        <v>Fulton County Behavioral Health Crisis Center</v>
      </c>
      <c r="E7" s="814" t="str">
        <f>'14-Press Ganey Scores'!E3</f>
        <v>Diversion Center</v>
      </c>
      <c r="F7" s="814" t="s">
        <v>1306</v>
      </c>
      <c r="G7" s="814" t="s">
        <v>1307</v>
      </c>
      <c r="H7" s="814" t="s">
        <v>1308</v>
      </c>
      <c r="I7" s="814" t="s">
        <v>1309</v>
      </c>
      <c r="J7" s="814" t="s">
        <v>1310</v>
      </c>
      <c r="K7" s="814" t="s">
        <v>1311</v>
      </c>
      <c r="L7" s="814" t="s">
        <v>1312</v>
      </c>
    </row>
    <row r="8" spans="1:12" ht="20.399999999999999" customHeight="1" outlineLevel="1" x14ac:dyDescent="0.25">
      <c r="A8" s="683" t="s">
        <v>1313</v>
      </c>
      <c r="B8" s="775" t="str">
        <f>'5-Facilities In-Scope'!D3</f>
        <v>80 Jesse Hill Jr. Drive SE</v>
      </c>
      <c r="C8" s="775" t="str">
        <f>'5-Facilities In-Scope'!D4</f>
        <v>2800 Springdale Road, SW</v>
      </c>
      <c r="D8" s="775" t="str">
        <f>'5-Facilities In-Scope'!D5</f>
        <v>2805 Metropolitan Ave</v>
      </c>
      <c r="E8" s="775" t="str">
        <f>'5-Facilities In-Scope'!D6</f>
        <v>272 Peachtree Street</v>
      </c>
      <c r="F8" s="775"/>
      <c r="G8" s="775"/>
      <c r="H8" s="775"/>
      <c r="I8" s="775"/>
      <c r="J8" s="775"/>
      <c r="K8" s="775"/>
      <c r="L8" s="775"/>
    </row>
    <row r="9" spans="1:12" ht="20.399999999999999" customHeight="1" outlineLevel="1" x14ac:dyDescent="0.25">
      <c r="A9" s="683" t="s">
        <v>81</v>
      </c>
      <c r="B9" s="815" t="str">
        <f>'5-Facilities In-Scope'!E3</f>
        <v>Atlanta</v>
      </c>
      <c r="C9" s="815" t="str">
        <f>B9</f>
        <v>Atlanta</v>
      </c>
      <c r="D9" s="815" t="str">
        <f>C9</f>
        <v>Atlanta</v>
      </c>
      <c r="E9" s="815" t="str">
        <f t="shared" ref="E9:K9" si="0">D9</f>
        <v>Atlanta</v>
      </c>
      <c r="F9" s="815" t="str">
        <f t="shared" si="0"/>
        <v>Atlanta</v>
      </c>
      <c r="G9" s="815" t="str">
        <f t="shared" si="0"/>
        <v>Atlanta</v>
      </c>
      <c r="H9" s="815" t="str">
        <f t="shared" si="0"/>
        <v>Atlanta</v>
      </c>
      <c r="I9" s="815" t="str">
        <f t="shared" si="0"/>
        <v>Atlanta</v>
      </c>
      <c r="J9" s="815" t="str">
        <f t="shared" si="0"/>
        <v>Atlanta</v>
      </c>
      <c r="K9" s="815" t="str">
        <f t="shared" si="0"/>
        <v>Atlanta</v>
      </c>
      <c r="L9" s="815"/>
    </row>
    <row r="10" spans="1:12" ht="28.5" customHeight="1" outlineLevel="1" x14ac:dyDescent="0.25">
      <c r="A10" s="683" t="s">
        <v>1314</v>
      </c>
      <c r="B10" s="815" t="s">
        <v>1315</v>
      </c>
      <c r="C10" s="815" t="s">
        <v>1316</v>
      </c>
      <c r="D10" s="815" t="s">
        <v>1316</v>
      </c>
      <c r="E10" s="815" t="s">
        <v>1315</v>
      </c>
      <c r="F10" s="815"/>
      <c r="G10" s="815"/>
      <c r="H10" s="815"/>
      <c r="I10" s="815"/>
      <c r="J10" s="815"/>
      <c r="K10" s="815"/>
      <c r="L10" s="815"/>
    </row>
    <row r="11" spans="1:12" ht="34.5" customHeight="1" outlineLevel="1" x14ac:dyDescent="0.25">
      <c r="A11" s="683" t="s">
        <v>1317</v>
      </c>
      <c r="B11" s="815" t="s">
        <v>1318</v>
      </c>
      <c r="C11" s="815" t="s">
        <v>1319</v>
      </c>
      <c r="D11" s="815" t="s">
        <v>1320</v>
      </c>
      <c r="E11" s="815" t="s">
        <v>1321</v>
      </c>
      <c r="F11" s="815"/>
      <c r="G11" s="815"/>
      <c r="H11" s="815"/>
      <c r="I11" s="815"/>
      <c r="J11" s="815"/>
      <c r="K11" s="815"/>
      <c r="L11" s="815" t="s">
        <v>1322</v>
      </c>
    </row>
    <row r="12" spans="1:12" ht="20.399999999999999" hidden="1" customHeight="1" outlineLevel="1" x14ac:dyDescent="0.3">
      <c r="A12" s="663"/>
      <c r="B12" s="815"/>
      <c r="C12" s="815"/>
      <c r="D12" s="815"/>
      <c r="E12" s="815"/>
      <c r="F12" s="815"/>
      <c r="G12" s="815"/>
      <c r="H12" s="815"/>
      <c r="I12" s="815"/>
      <c r="J12" s="815"/>
      <c r="K12" s="815"/>
      <c r="L12" s="815"/>
    </row>
    <row r="13" spans="1:12" ht="20.399999999999999" hidden="1" customHeight="1" outlineLevel="1" x14ac:dyDescent="0.3">
      <c r="A13" s="663"/>
      <c r="B13" s="815"/>
      <c r="C13" s="768"/>
      <c r="D13" s="768"/>
      <c r="E13" s="768"/>
      <c r="F13" s="768"/>
      <c r="G13" s="768"/>
      <c r="H13" s="768"/>
      <c r="I13" s="768"/>
      <c r="J13" s="768"/>
      <c r="K13" s="768"/>
      <c r="L13" s="768"/>
    </row>
    <row r="14" spans="1:12" ht="15.6" outlineLevel="1" x14ac:dyDescent="0.25">
      <c r="A14" s="696" t="s">
        <v>1323</v>
      </c>
      <c r="B14" s="767" t="s">
        <v>1324</v>
      </c>
      <c r="C14" s="767" t="s">
        <v>1324</v>
      </c>
      <c r="D14" s="767" t="s">
        <v>1324</v>
      </c>
      <c r="E14" s="767" t="s">
        <v>1324</v>
      </c>
      <c r="F14" s="767" t="s">
        <v>1324</v>
      </c>
      <c r="G14" s="767" t="s">
        <v>1324</v>
      </c>
      <c r="H14" s="767" t="s">
        <v>1324</v>
      </c>
      <c r="I14" s="767" t="s">
        <v>1324</v>
      </c>
      <c r="J14" s="767" t="s">
        <v>1324</v>
      </c>
      <c r="K14" s="767" t="s">
        <v>1324</v>
      </c>
      <c r="L14" s="767"/>
    </row>
    <row r="15" spans="1:12" ht="20.25" customHeight="1" outlineLevel="1" x14ac:dyDescent="0.25">
      <c r="A15" s="699" t="s">
        <v>1325</v>
      </c>
      <c r="B15" s="769">
        <v>953</v>
      </c>
      <c r="C15" s="769"/>
      <c r="D15" s="769"/>
      <c r="E15" s="769"/>
      <c r="F15" s="769"/>
      <c r="G15" s="769"/>
      <c r="H15" s="769"/>
      <c r="I15" s="769"/>
      <c r="J15" s="769"/>
      <c r="K15" s="769"/>
      <c r="L15" s="769"/>
    </row>
    <row r="16" spans="1:12" ht="20.25" customHeight="1" outlineLevel="1" x14ac:dyDescent="0.25">
      <c r="A16" s="699" t="s">
        <v>1326</v>
      </c>
      <c r="B16" s="703"/>
      <c r="C16" s="703"/>
      <c r="D16" s="703"/>
      <c r="E16" s="703"/>
      <c r="F16" s="703"/>
      <c r="G16" s="703"/>
      <c r="H16" s="703"/>
      <c r="I16" s="703"/>
      <c r="J16" s="703"/>
      <c r="K16" s="703"/>
      <c r="L16" s="703"/>
    </row>
    <row r="17" spans="1:12" ht="20.25" customHeight="1" outlineLevel="1" x14ac:dyDescent="0.25">
      <c r="A17" s="658" t="s">
        <v>1327</v>
      </c>
      <c r="B17" s="703">
        <v>463</v>
      </c>
      <c r="C17" s="703"/>
      <c r="D17" s="703"/>
      <c r="E17" s="703"/>
      <c r="F17" s="703"/>
      <c r="G17" s="703"/>
      <c r="H17" s="703"/>
      <c r="I17" s="703"/>
      <c r="J17" s="703"/>
      <c r="K17" s="703"/>
      <c r="L17" s="703"/>
    </row>
    <row r="18" spans="1:12" ht="20.25" customHeight="1" outlineLevel="1" x14ac:dyDescent="0.25">
      <c r="A18" s="658" t="s">
        <v>1328</v>
      </c>
      <c r="B18" s="703">
        <v>24</v>
      </c>
      <c r="C18" s="703"/>
      <c r="D18" s="703" t="s">
        <v>1329</v>
      </c>
      <c r="E18" s="703"/>
      <c r="F18" s="703"/>
      <c r="G18" s="703"/>
      <c r="H18" s="703"/>
      <c r="I18" s="703"/>
      <c r="J18" s="703"/>
      <c r="K18" s="703"/>
      <c r="L18" s="703"/>
    </row>
    <row r="19" spans="1:12" ht="20.25" customHeight="1" outlineLevel="1" x14ac:dyDescent="0.25">
      <c r="A19" s="658" t="s">
        <v>1330</v>
      </c>
      <c r="B19" s="703">
        <v>0</v>
      </c>
      <c r="C19" s="703">
        <v>322</v>
      </c>
      <c r="D19" s="703"/>
      <c r="E19" s="703"/>
      <c r="F19" s="703"/>
      <c r="G19" s="703"/>
      <c r="H19" s="703"/>
      <c r="I19" s="703"/>
      <c r="J19" s="703"/>
      <c r="K19" s="703"/>
      <c r="L19" s="703"/>
    </row>
    <row r="20" spans="1:12" ht="20.25" customHeight="1" outlineLevel="1" x14ac:dyDescent="0.25">
      <c r="A20" s="658" t="s">
        <v>1331</v>
      </c>
      <c r="B20" s="703">
        <v>24</v>
      </c>
      <c r="C20" s="703"/>
      <c r="D20" s="703"/>
      <c r="E20" s="703"/>
      <c r="F20" s="703"/>
      <c r="G20" s="703"/>
      <c r="H20" s="703"/>
      <c r="I20" s="703"/>
      <c r="J20" s="703"/>
      <c r="K20" s="703"/>
      <c r="L20" s="703"/>
    </row>
    <row r="21" spans="1:12" ht="20.25" customHeight="1" outlineLevel="1" x14ac:dyDescent="0.25">
      <c r="A21" s="658" t="s">
        <v>1332</v>
      </c>
      <c r="B21" s="703">
        <v>56</v>
      </c>
      <c r="C21" s="703"/>
      <c r="D21" s="703"/>
      <c r="E21" s="703"/>
      <c r="F21" s="703"/>
      <c r="G21" s="703"/>
      <c r="H21" s="703"/>
      <c r="I21" s="703"/>
      <c r="J21" s="703"/>
      <c r="K21" s="703"/>
      <c r="L21" s="703"/>
    </row>
    <row r="22" spans="1:12" ht="20.25" customHeight="1" outlineLevel="1" x14ac:dyDescent="0.25">
      <c r="A22" s="658" t="s">
        <v>1333</v>
      </c>
      <c r="B22" s="703">
        <v>153</v>
      </c>
      <c r="C22" s="703"/>
      <c r="D22" s="703"/>
      <c r="E22" s="703"/>
      <c r="F22" s="703"/>
      <c r="G22" s="703"/>
      <c r="H22" s="703"/>
      <c r="I22" s="703"/>
      <c r="J22" s="703"/>
      <c r="K22" s="703"/>
      <c r="L22" s="703"/>
    </row>
    <row r="23" spans="1:12" ht="20.25" customHeight="1" outlineLevel="1" x14ac:dyDescent="0.25">
      <c r="A23" s="658" t="s">
        <v>1334</v>
      </c>
      <c r="B23" s="703">
        <v>40</v>
      </c>
      <c r="C23" s="703"/>
      <c r="D23" s="703"/>
      <c r="E23" s="703"/>
      <c r="F23" s="703"/>
      <c r="G23" s="703"/>
      <c r="H23" s="703"/>
      <c r="I23" s="703"/>
      <c r="J23" s="703"/>
      <c r="K23" s="703"/>
      <c r="L23" s="703"/>
    </row>
    <row r="24" spans="1:12" ht="20.25" customHeight="1" outlineLevel="1" x14ac:dyDescent="0.25">
      <c r="A24" s="658" t="s">
        <v>1335</v>
      </c>
      <c r="B24" s="703">
        <v>109</v>
      </c>
      <c r="C24" s="703"/>
      <c r="D24" s="703"/>
      <c r="E24" s="703"/>
      <c r="F24" s="703"/>
      <c r="G24" s="703"/>
      <c r="H24" s="703"/>
      <c r="I24" s="703"/>
      <c r="J24" s="703"/>
      <c r="K24" s="703"/>
      <c r="L24" s="703"/>
    </row>
    <row r="25" spans="1:12" ht="20.25" customHeight="1" outlineLevel="1" x14ac:dyDescent="0.25">
      <c r="A25" s="658" t="s">
        <v>1336</v>
      </c>
      <c r="B25" s="703">
        <v>0</v>
      </c>
      <c r="C25" s="703"/>
      <c r="D25" s="703"/>
      <c r="E25" s="703"/>
      <c r="F25" s="703"/>
      <c r="G25" s="703"/>
      <c r="H25" s="703"/>
      <c r="I25" s="703"/>
      <c r="J25" s="703"/>
      <c r="K25" s="703"/>
      <c r="L25" s="703"/>
    </row>
    <row r="26" spans="1:12" ht="20.25" customHeight="1" outlineLevel="1" x14ac:dyDescent="0.25">
      <c r="A26" s="658" t="s">
        <v>1337</v>
      </c>
      <c r="B26" s="703">
        <v>49</v>
      </c>
      <c r="C26" s="703"/>
      <c r="D26" s="703"/>
      <c r="E26" s="703"/>
      <c r="F26" s="703"/>
      <c r="G26" s="703"/>
      <c r="H26" s="703"/>
      <c r="I26" s="703"/>
      <c r="J26" s="703"/>
      <c r="K26" s="703"/>
      <c r="L26" s="703"/>
    </row>
    <row r="27" spans="1:12" ht="20.25" customHeight="1" outlineLevel="1" x14ac:dyDescent="0.25">
      <c r="A27" s="700" t="s">
        <v>1338</v>
      </c>
      <c r="B27" s="703">
        <v>745</v>
      </c>
      <c r="C27" s="703">
        <v>283.27</v>
      </c>
      <c r="D27" s="703" t="s">
        <v>1339</v>
      </c>
      <c r="E27" s="703" t="s">
        <v>1340</v>
      </c>
      <c r="F27" s="703"/>
      <c r="G27" s="703"/>
      <c r="H27" s="703"/>
      <c r="I27" s="703"/>
      <c r="J27" s="703"/>
      <c r="K27" s="703"/>
      <c r="L27" s="703"/>
    </row>
    <row r="28" spans="1:12" ht="20.25" customHeight="1" outlineLevel="1" x14ac:dyDescent="0.25">
      <c r="A28" s="700" t="s">
        <v>1341</v>
      </c>
      <c r="B28" s="703">
        <v>39510</v>
      </c>
      <c r="C28" s="703"/>
      <c r="D28" s="703"/>
      <c r="E28" s="703"/>
      <c r="F28" s="703"/>
      <c r="G28" s="703"/>
      <c r="H28" s="703"/>
      <c r="I28" s="703"/>
      <c r="J28" s="703"/>
      <c r="K28" s="703"/>
      <c r="L28" s="703"/>
    </row>
    <row r="29" spans="1:12" ht="20.25" customHeight="1" outlineLevel="1" x14ac:dyDescent="0.25">
      <c r="A29" s="700" t="s">
        <v>1342</v>
      </c>
      <c r="B29" s="703">
        <v>271809</v>
      </c>
      <c r="C29" s="703">
        <v>103396</v>
      </c>
      <c r="D29" s="703">
        <v>590</v>
      </c>
      <c r="E29" s="703"/>
      <c r="F29" s="703"/>
      <c r="G29" s="703"/>
      <c r="H29" s="703"/>
      <c r="I29" s="703"/>
      <c r="J29" s="703"/>
      <c r="K29" s="703"/>
      <c r="L29" s="703"/>
    </row>
    <row r="30" spans="1:12" ht="20.25" customHeight="1" outlineLevel="1" x14ac:dyDescent="0.25">
      <c r="A30" s="700" t="s">
        <v>1343</v>
      </c>
      <c r="B30" s="703">
        <v>403394</v>
      </c>
      <c r="C30" s="703"/>
      <c r="D30" s="703"/>
      <c r="E30" s="703"/>
      <c r="F30" s="703"/>
      <c r="G30" s="703"/>
      <c r="H30" s="703"/>
      <c r="I30" s="703"/>
      <c r="J30" s="703"/>
      <c r="K30" s="703"/>
      <c r="L30" s="703"/>
    </row>
    <row r="31" spans="1:12" ht="20.25" customHeight="1" outlineLevel="1" x14ac:dyDescent="0.25">
      <c r="A31" s="700" t="s">
        <v>1344</v>
      </c>
      <c r="B31" s="703">
        <v>17875</v>
      </c>
      <c r="C31" s="703"/>
      <c r="D31" s="703"/>
      <c r="E31" s="703"/>
      <c r="F31" s="703"/>
      <c r="G31" s="703"/>
      <c r="H31" s="703"/>
      <c r="I31" s="703"/>
      <c r="J31" s="703"/>
      <c r="K31" s="703"/>
      <c r="L31" s="703"/>
    </row>
    <row r="32" spans="1:12" ht="20.25" customHeight="1" outlineLevel="1" x14ac:dyDescent="0.25">
      <c r="A32" s="700" t="s">
        <v>1345</v>
      </c>
      <c r="B32" s="703">
        <v>148907</v>
      </c>
      <c r="C32" s="703"/>
      <c r="D32" s="703"/>
      <c r="E32" s="703"/>
      <c r="F32" s="703"/>
      <c r="G32" s="703"/>
      <c r="H32" s="703"/>
      <c r="I32" s="703"/>
      <c r="J32" s="703"/>
      <c r="K32" s="703"/>
      <c r="L32" s="703"/>
    </row>
    <row r="33" spans="1:12" ht="20.25" customHeight="1" outlineLevel="1" x14ac:dyDescent="0.25">
      <c r="A33" s="700" t="s">
        <v>1346</v>
      </c>
      <c r="B33" s="703">
        <v>7899</v>
      </c>
      <c r="C33" s="703"/>
      <c r="D33" s="703"/>
      <c r="E33" s="703"/>
      <c r="F33" s="703"/>
      <c r="G33" s="703"/>
      <c r="H33" s="703"/>
      <c r="I33" s="703"/>
      <c r="J33" s="703"/>
      <c r="K33" s="703"/>
      <c r="L33" s="703"/>
    </row>
    <row r="34" spans="1:12" ht="20.25" customHeight="1" outlineLevel="1" x14ac:dyDescent="0.25">
      <c r="A34" s="700" t="s">
        <v>1347</v>
      </c>
      <c r="B34" s="703">
        <v>9456</v>
      </c>
      <c r="C34" s="703"/>
      <c r="D34" s="703"/>
      <c r="E34" s="703"/>
      <c r="F34" s="703"/>
      <c r="G34" s="703"/>
      <c r="H34" s="703"/>
      <c r="I34" s="703"/>
      <c r="J34" s="703"/>
      <c r="K34" s="703"/>
      <c r="L34" s="703"/>
    </row>
    <row r="35" spans="1:12" ht="20.25" customHeight="1" outlineLevel="1" x14ac:dyDescent="0.25">
      <c r="A35" s="700" t="s">
        <v>1348</v>
      </c>
      <c r="B35" s="703">
        <v>3643</v>
      </c>
      <c r="C35" s="703"/>
      <c r="D35" s="703"/>
      <c r="E35" s="703"/>
      <c r="F35" s="703"/>
      <c r="G35" s="703"/>
      <c r="H35" s="703"/>
      <c r="I35" s="703"/>
      <c r="J35" s="703"/>
      <c r="K35" s="703"/>
      <c r="L35" s="703"/>
    </row>
    <row r="36" spans="1:12" ht="20.25" customHeight="1" outlineLevel="1" x14ac:dyDescent="0.25">
      <c r="A36" s="700" t="s">
        <v>1349</v>
      </c>
      <c r="B36" s="703">
        <v>6.82</v>
      </c>
      <c r="C36" s="703"/>
      <c r="D36" s="703" t="s">
        <v>1350</v>
      </c>
      <c r="E36" s="703" t="s">
        <v>1351</v>
      </c>
      <c r="F36" s="703"/>
      <c r="G36" s="703"/>
      <c r="H36" s="703"/>
      <c r="I36" s="703"/>
      <c r="J36" s="703"/>
      <c r="K36" s="703"/>
      <c r="L36" s="703"/>
    </row>
    <row r="37" spans="1:12" ht="20.25" customHeight="1" outlineLevel="1" x14ac:dyDescent="0.25">
      <c r="A37" s="700" t="s">
        <v>1352</v>
      </c>
      <c r="B37" s="703" t="s">
        <v>172</v>
      </c>
      <c r="C37" s="703"/>
      <c r="D37" s="703" t="s">
        <v>1353</v>
      </c>
      <c r="E37" s="703" t="s">
        <v>1353</v>
      </c>
      <c r="F37" s="703"/>
      <c r="G37" s="703"/>
      <c r="H37" s="703"/>
      <c r="I37" s="703"/>
      <c r="J37" s="703"/>
      <c r="K37" s="703"/>
      <c r="L37" s="703"/>
    </row>
    <row r="38" spans="1:12" ht="20.25" customHeight="1" outlineLevel="1" x14ac:dyDescent="0.25">
      <c r="A38" s="700" t="s">
        <v>1354</v>
      </c>
      <c r="B38" s="703"/>
      <c r="C38" s="703"/>
      <c r="D38" s="703"/>
      <c r="E38" s="703">
        <v>56</v>
      </c>
      <c r="F38" s="703"/>
      <c r="G38" s="703"/>
      <c r="H38" s="703"/>
      <c r="I38" s="703"/>
      <c r="J38" s="703"/>
      <c r="K38" s="703"/>
      <c r="L38" s="703"/>
    </row>
    <row r="39" spans="1:12" ht="20.25" customHeight="1" outlineLevel="1" x14ac:dyDescent="0.25">
      <c r="A39" s="698" t="s">
        <v>1355</v>
      </c>
      <c r="B39" s="767"/>
      <c r="C39" s="767"/>
      <c r="D39" s="767"/>
      <c r="E39" s="767"/>
      <c r="F39" s="767"/>
      <c r="G39" s="767"/>
      <c r="H39" s="767"/>
      <c r="I39" s="767"/>
      <c r="J39" s="767"/>
      <c r="K39" s="767"/>
      <c r="L39" s="767"/>
    </row>
    <row r="40" spans="1:12" ht="45.75" customHeight="1" outlineLevel="1" x14ac:dyDescent="0.25">
      <c r="A40" s="660" t="s">
        <v>1356</v>
      </c>
      <c r="B40" s="703" t="s">
        <v>1357</v>
      </c>
      <c r="C40" s="703" t="s">
        <v>1357</v>
      </c>
      <c r="D40" s="703" t="s">
        <v>1358</v>
      </c>
      <c r="E40" s="703" t="s">
        <v>1359</v>
      </c>
      <c r="F40" s="703"/>
      <c r="G40" s="703"/>
      <c r="H40" s="703"/>
      <c r="I40" s="703"/>
      <c r="J40" s="703"/>
      <c r="K40" s="703"/>
      <c r="L40" s="1016" t="s">
        <v>1360</v>
      </c>
    </row>
    <row r="41" spans="1:12" ht="20.25" customHeight="1" outlineLevel="1" x14ac:dyDescent="0.3">
      <c r="A41" s="676" t="s">
        <v>1361</v>
      </c>
      <c r="B41" s="703" t="s">
        <v>1362</v>
      </c>
      <c r="C41" s="703" t="s">
        <v>1362</v>
      </c>
      <c r="D41" s="703" t="s">
        <v>1363</v>
      </c>
      <c r="E41" s="703" t="s">
        <v>1363</v>
      </c>
      <c r="F41" s="703"/>
      <c r="G41" s="703"/>
      <c r="H41" s="703"/>
      <c r="I41" s="703"/>
      <c r="J41" s="703"/>
      <c r="K41" s="703"/>
      <c r="L41" s="703"/>
    </row>
    <row r="42" spans="1:12" ht="20.25" customHeight="1" outlineLevel="1" x14ac:dyDescent="0.3">
      <c r="A42" s="661" t="s">
        <v>1364</v>
      </c>
      <c r="B42" s="703"/>
      <c r="C42" s="703"/>
      <c r="D42" s="703" t="s">
        <v>1291</v>
      </c>
      <c r="E42" s="703" t="s">
        <v>1291</v>
      </c>
      <c r="F42" s="703"/>
      <c r="G42" s="703"/>
      <c r="H42" s="703"/>
      <c r="I42" s="703"/>
      <c r="J42" s="703"/>
      <c r="K42" s="703"/>
      <c r="L42" s="703"/>
    </row>
    <row r="43" spans="1:12" ht="20.25" customHeight="1" outlineLevel="1" x14ac:dyDescent="0.3">
      <c r="A43" s="661" t="s">
        <v>1365</v>
      </c>
      <c r="B43" s="703"/>
      <c r="C43" s="703"/>
      <c r="D43" s="703" t="s">
        <v>1291</v>
      </c>
      <c r="E43" s="703" t="s">
        <v>1291</v>
      </c>
      <c r="F43" s="703"/>
      <c r="G43" s="703"/>
      <c r="H43" s="703"/>
      <c r="I43" s="703"/>
      <c r="J43" s="703"/>
      <c r="K43" s="703"/>
      <c r="L43" s="703"/>
    </row>
    <row r="44" spans="1:12" ht="20.25" customHeight="1" outlineLevel="1" x14ac:dyDescent="0.3">
      <c r="A44" s="661" t="s">
        <v>1366</v>
      </c>
      <c r="B44" s="703"/>
      <c r="C44" s="703"/>
      <c r="D44" s="703" t="s">
        <v>1291</v>
      </c>
      <c r="E44" s="703" t="s">
        <v>1291</v>
      </c>
      <c r="F44" s="703"/>
      <c r="G44" s="703"/>
      <c r="H44" s="703"/>
      <c r="I44" s="703"/>
      <c r="J44" s="703"/>
      <c r="K44" s="703"/>
      <c r="L44" s="703"/>
    </row>
    <row r="45" spans="1:12" ht="20.25" customHeight="1" outlineLevel="1" x14ac:dyDescent="0.3">
      <c r="A45" s="661" t="s">
        <v>1367</v>
      </c>
      <c r="B45" s="703"/>
      <c r="C45" s="703"/>
      <c r="D45" s="703" t="s">
        <v>1291</v>
      </c>
      <c r="E45" s="703" t="s">
        <v>1291</v>
      </c>
      <c r="F45" s="703"/>
      <c r="G45" s="703"/>
      <c r="H45" s="703"/>
      <c r="I45" s="703"/>
      <c r="J45" s="703"/>
      <c r="K45" s="703"/>
      <c r="L45" s="703"/>
    </row>
    <row r="46" spans="1:12" ht="20.25" customHeight="1" outlineLevel="1" x14ac:dyDescent="0.3">
      <c r="A46" s="661" t="s">
        <v>1368</v>
      </c>
      <c r="B46" s="703" t="s">
        <v>1369</v>
      </c>
      <c r="C46" s="703" t="s">
        <v>1369</v>
      </c>
      <c r="D46" s="703" t="s">
        <v>1291</v>
      </c>
      <c r="E46" s="703" t="s">
        <v>1291</v>
      </c>
      <c r="F46" s="703"/>
      <c r="G46" s="703"/>
      <c r="H46" s="703"/>
      <c r="I46" s="703"/>
      <c r="J46" s="703"/>
      <c r="K46" s="703"/>
      <c r="L46" s="703"/>
    </row>
    <row r="47" spans="1:12" ht="20.25" customHeight="1" outlineLevel="1" x14ac:dyDescent="0.25">
      <c r="A47" s="662" t="s">
        <v>1370</v>
      </c>
      <c r="B47" s="703">
        <v>3</v>
      </c>
      <c r="C47" s="703">
        <v>3</v>
      </c>
      <c r="D47" s="703" t="s">
        <v>1371</v>
      </c>
      <c r="E47" s="703" t="s">
        <v>1371</v>
      </c>
      <c r="F47" s="703"/>
      <c r="G47" s="703"/>
      <c r="H47" s="703"/>
      <c r="I47" s="703"/>
      <c r="J47" s="703"/>
      <c r="K47" s="703"/>
      <c r="L47" s="703"/>
    </row>
    <row r="48" spans="1:12" ht="20.100000000000001" customHeight="1" outlineLevel="1" x14ac:dyDescent="0.25">
      <c r="A48" s="662" t="s">
        <v>1372</v>
      </c>
      <c r="B48" s="1018">
        <v>46387</v>
      </c>
      <c r="C48" s="1018">
        <v>46387</v>
      </c>
      <c r="D48" s="1018">
        <v>46022</v>
      </c>
      <c r="E48" s="1018">
        <v>46022</v>
      </c>
      <c r="F48" s="703"/>
      <c r="G48" s="703"/>
      <c r="H48" s="703"/>
      <c r="I48" s="703"/>
      <c r="J48" s="703"/>
      <c r="K48" s="703"/>
      <c r="L48" s="703"/>
    </row>
    <row r="49" spans="1:12" ht="20.25" customHeight="1" outlineLevel="1" x14ac:dyDescent="0.25">
      <c r="A49" s="662" t="s">
        <v>1373</v>
      </c>
      <c r="B49" s="703" t="s">
        <v>1374</v>
      </c>
      <c r="C49" s="703" t="s">
        <v>1374</v>
      </c>
      <c r="D49" s="703" t="s">
        <v>1374</v>
      </c>
      <c r="E49" s="703" t="s">
        <v>1374</v>
      </c>
      <c r="F49" s="703"/>
      <c r="G49" s="703"/>
      <c r="H49" s="703"/>
      <c r="I49" s="703"/>
      <c r="J49" s="703"/>
      <c r="K49" s="703"/>
      <c r="L49" s="703"/>
    </row>
    <row r="50" spans="1:12" ht="20.25" customHeight="1" outlineLevel="1" x14ac:dyDescent="0.25">
      <c r="A50" s="662" t="s">
        <v>1375</v>
      </c>
      <c r="B50" s="703" t="s">
        <v>1374</v>
      </c>
      <c r="C50" s="703" t="s">
        <v>1374</v>
      </c>
      <c r="D50" s="703" t="s">
        <v>1374</v>
      </c>
      <c r="E50" s="703" t="s">
        <v>1374</v>
      </c>
      <c r="F50" s="703"/>
      <c r="G50" s="703"/>
      <c r="H50" s="703"/>
      <c r="I50" s="703"/>
      <c r="J50" s="703"/>
      <c r="K50" s="703"/>
      <c r="L50" s="703"/>
    </row>
    <row r="51" spans="1:12" ht="20.25" customHeight="1" outlineLevel="1" x14ac:dyDescent="0.25">
      <c r="A51" s="662" t="s">
        <v>1376</v>
      </c>
      <c r="B51" s="703" t="s">
        <v>1374</v>
      </c>
      <c r="C51" s="703" t="s">
        <v>1374</v>
      </c>
      <c r="D51" s="703"/>
      <c r="E51" s="703"/>
      <c r="F51" s="703"/>
      <c r="G51" s="703"/>
      <c r="H51" s="703"/>
      <c r="I51" s="703"/>
      <c r="J51" s="703"/>
      <c r="K51" s="703"/>
      <c r="L51" s="703"/>
    </row>
    <row r="52" spans="1:12" ht="20.25" customHeight="1" outlineLevel="1" x14ac:dyDescent="0.25">
      <c r="A52" s="677" t="s">
        <v>1377</v>
      </c>
      <c r="B52" s="703">
        <f>167935+1028</f>
        <v>168963</v>
      </c>
      <c r="C52" s="703">
        <v>5990</v>
      </c>
      <c r="D52" s="703" t="s">
        <v>1291</v>
      </c>
      <c r="E52" s="703" t="s">
        <v>1291</v>
      </c>
      <c r="F52" s="703"/>
      <c r="G52" s="703"/>
      <c r="H52" s="703"/>
      <c r="I52" s="703"/>
      <c r="J52" s="703"/>
      <c r="K52" s="703"/>
      <c r="L52" s="703"/>
    </row>
    <row r="53" spans="1:12" ht="20.399999999999999" customHeight="1" outlineLevel="1" x14ac:dyDescent="0.25">
      <c r="A53" s="662" t="s">
        <v>1378</v>
      </c>
      <c r="B53" s="703" t="s">
        <v>1369</v>
      </c>
      <c r="C53" s="703" t="s">
        <v>1369</v>
      </c>
      <c r="D53" s="703" t="s">
        <v>1291</v>
      </c>
      <c r="E53" s="703" t="s">
        <v>1291</v>
      </c>
      <c r="F53" s="703"/>
      <c r="G53" s="703"/>
      <c r="H53" s="703"/>
      <c r="I53" s="703"/>
      <c r="J53" s="703"/>
      <c r="K53" s="703"/>
      <c r="L53" s="703"/>
    </row>
    <row r="54" spans="1:12" ht="20.25" customHeight="1" outlineLevel="1" x14ac:dyDescent="0.25">
      <c r="A54" s="662" t="s">
        <v>1379</v>
      </c>
      <c r="B54" s="1017">
        <v>3.5000000000000003E-2</v>
      </c>
      <c r="C54" s="1017">
        <v>3.5000000000000003E-2</v>
      </c>
      <c r="D54" s="703" t="s">
        <v>1291</v>
      </c>
      <c r="E54" s="703" t="s">
        <v>1291</v>
      </c>
      <c r="F54" s="703"/>
      <c r="G54" s="703"/>
      <c r="H54" s="703"/>
      <c r="I54" s="703"/>
      <c r="J54" s="703"/>
      <c r="K54" s="703"/>
      <c r="L54" s="703"/>
    </row>
    <row r="55" spans="1:12" ht="20.25" customHeight="1" outlineLevel="1" x14ac:dyDescent="0.25">
      <c r="A55" s="662" t="s">
        <v>1380</v>
      </c>
      <c r="B55" s="703" t="s">
        <v>1381</v>
      </c>
      <c r="C55" s="703" t="s">
        <v>1381</v>
      </c>
      <c r="D55" s="706">
        <v>0.03</v>
      </c>
      <c r="E55" s="706">
        <v>0.03</v>
      </c>
      <c r="F55" s="703"/>
      <c r="G55" s="703"/>
      <c r="H55" s="703"/>
      <c r="I55" s="703"/>
      <c r="J55" s="703"/>
      <c r="K55" s="703"/>
      <c r="L55" s="703"/>
    </row>
    <row r="56" spans="1:12" ht="20.25" customHeight="1" outlineLevel="1" x14ac:dyDescent="0.3">
      <c r="A56" s="705" t="s">
        <v>1382</v>
      </c>
      <c r="B56" s="703" t="s">
        <v>1362</v>
      </c>
      <c r="C56" s="703" t="s">
        <v>1362</v>
      </c>
      <c r="D56" s="703" t="s">
        <v>1363</v>
      </c>
      <c r="E56" s="703" t="s">
        <v>1363</v>
      </c>
      <c r="F56" s="703"/>
      <c r="G56" s="703"/>
      <c r="H56" s="703"/>
      <c r="I56" s="703"/>
      <c r="J56" s="703"/>
      <c r="K56" s="703"/>
      <c r="L56" s="703"/>
    </row>
    <row r="57" spans="1:12" ht="20.25" customHeight="1" outlineLevel="1" x14ac:dyDescent="0.3">
      <c r="A57" s="663" t="s">
        <v>1383</v>
      </c>
      <c r="B57" s="703"/>
      <c r="C57" s="703"/>
      <c r="D57" s="703"/>
      <c r="E57" s="703"/>
      <c r="F57" s="703"/>
      <c r="G57" s="703"/>
      <c r="H57" s="703"/>
      <c r="I57" s="703"/>
      <c r="J57" s="703"/>
      <c r="K57" s="703"/>
      <c r="L57" s="703"/>
    </row>
    <row r="58" spans="1:12" ht="20.25" customHeight="1" outlineLevel="1" x14ac:dyDescent="0.3">
      <c r="A58" s="678" t="s">
        <v>1384</v>
      </c>
      <c r="B58" s="703"/>
      <c r="C58" s="703"/>
      <c r="D58" s="703"/>
      <c r="E58" s="703"/>
      <c r="F58" s="703"/>
      <c r="G58" s="703"/>
      <c r="H58" s="703"/>
      <c r="I58" s="703"/>
      <c r="J58" s="703"/>
      <c r="K58" s="703"/>
      <c r="L58" s="703"/>
    </row>
    <row r="59" spans="1:12" ht="20.25" customHeight="1" outlineLevel="1" x14ac:dyDescent="0.3">
      <c r="A59" s="678" t="s">
        <v>1385</v>
      </c>
      <c r="B59" s="703"/>
      <c r="C59" s="703"/>
      <c r="D59" s="703"/>
      <c r="E59" s="703"/>
      <c r="F59" s="703"/>
      <c r="G59" s="703"/>
      <c r="H59" s="703"/>
      <c r="I59" s="703"/>
      <c r="J59" s="703"/>
      <c r="K59" s="703"/>
      <c r="L59" s="703"/>
    </row>
    <row r="60" spans="1:12" ht="20.25" customHeight="1" outlineLevel="1" x14ac:dyDescent="0.3">
      <c r="A60" s="678" t="s">
        <v>1386</v>
      </c>
      <c r="B60" s="703">
        <v>2.93</v>
      </c>
      <c r="C60" s="703">
        <v>2.89</v>
      </c>
      <c r="D60" s="703"/>
      <c r="E60" s="703"/>
      <c r="F60" s="703"/>
      <c r="G60" s="703"/>
      <c r="H60" s="703"/>
      <c r="I60" s="703"/>
      <c r="J60" s="703"/>
      <c r="K60" s="703"/>
      <c r="L60" s="703"/>
    </row>
    <row r="61" spans="1:12" ht="20.25" customHeight="1" outlineLevel="1" x14ac:dyDescent="0.3">
      <c r="A61" s="663" t="s">
        <v>1387</v>
      </c>
      <c r="B61" s="703" t="s">
        <v>1388</v>
      </c>
      <c r="C61" s="703" t="s">
        <v>1388</v>
      </c>
      <c r="D61" s="703"/>
      <c r="E61" s="703"/>
      <c r="F61" s="703"/>
      <c r="G61" s="703"/>
      <c r="H61" s="703"/>
      <c r="I61" s="703"/>
      <c r="J61" s="703"/>
      <c r="K61" s="703"/>
      <c r="L61" s="703"/>
    </row>
    <row r="62" spans="1:12" ht="20.25" customHeight="1" outlineLevel="1" x14ac:dyDescent="0.3">
      <c r="A62" s="679" t="s">
        <v>1389</v>
      </c>
      <c r="B62" s="703" t="s">
        <v>1390</v>
      </c>
      <c r="C62" s="703" t="s">
        <v>1391</v>
      </c>
      <c r="D62" s="703"/>
      <c r="E62" s="703"/>
      <c r="F62" s="703"/>
      <c r="G62" s="703"/>
      <c r="H62" s="703"/>
      <c r="I62" s="703"/>
      <c r="J62" s="703"/>
      <c r="K62" s="703"/>
      <c r="L62" s="703"/>
    </row>
    <row r="63" spans="1:12" ht="20.25" customHeight="1" outlineLevel="1" x14ac:dyDescent="0.25">
      <c r="A63" s="662" t="s">
        <v>1392</v>
      </c>
      <c r="B63" s="703" t="s">
        <v>172</v>
      </c>
      <c r="C63" s="703" t="s">
        <v>172</v>
      </c>
      <c r="D63" s="703"/>
      <c r="E63" s="703"/>
      <c r="F63" s="703"/>
      <c r="G63" s="703"/>
      <c r="H63" s="703"/>
      <c r="I63" s="703"/>
      <c r="J63" s="703"/>
      <c r="K63" s="703"/>
      <c r="L63" s="703"/>
    </row>
    <row r="64" spans="1:12" ht="20.25" customHeight="1" outlineLevel="1" x14ac:dyDescent="0.25">
      <c r="A64" s="662" t="s">
        <v>1393</v>
      </c>
      <c r="B64" s="703" t="s">
        <v>172</v>
      </c>
      <c r="C64" s="703" t="s">
        <v>172</v>
      </c>
      <c r="D64" s="703"/>
      <c r="E64" s="703"/>
      <c r="F64" s="703"/>
      <c r="G64" s="703"/>
      <c r="H64" s="703"/>
      <c r="I64" s="703"/>
      <c r="J64" s="703"/>
      <c r="K64" s="703"/>
      <c r="L64" s="703"/>
    </row>
    <row r="65" spans="1:12" ht="20.25" customHeight="1" outlineLevel="1" x14ac:dyDescent="0.25">
      <c r="A65" s="662" t="s">
        <v>1394</v>
      </c>
      <c r="B65" s="703" t="s">
        <v>172</v>
      </c>
      <c r="C65" s="703" t="s">
        <v>172</v>
      </c>
      <c r="D65" s="703"/>
      <c r="E65" s="703"/>
      <c r="F65" s="703"/>
      <c r="G65" s="703"/>
      <c r="H65" s="703"/>
      <c r="I65" s="703"/>
      <c r="J65" s="703"/>
      <c r="K65" s="703"/>
      <c r="L65" s="703"/>
    </row>
    <row r="66" spans="1:12" ht="20.25" customHeight="1" outlineLevel="1" x14ac:dyDescent="0.25">
      <c r="A66" s="662" t="s">
        <v>1395</v>
      </c>
      <c r="B66" s="703" t="s">
        <v>172</v>
      </c>
      <c r="C66" s="703" t="s">
        <v>172</v>
      </c>
      <c r="D66" s="703"/>
      <c r="E66" s="703"/>
      <c r="F66" s="703"/>
      <c r="G66" s="703"/>
      <c r="H66" s="703"/>
      <c r="I66" s="703"/>
      <c r="J66" s="703"/>
      <c r="K66" s="703"/>
      <c r="L66" s="703"/>
    </row>
    <row r="67" spans="1:12" ht="20.25" customHeight="1" x14ac:dyDescent="0.25">
      <c r="A67" s="696" t="s">
        <v>1396</v>
      </c>
      <c r="B67" s="770"/>
      <c r="C67" s="770"/>
      <c r="D67" s="770"/>
      <c r="E67" s="770"/>
      <c r="F67" s="770"/>
      <c r="G67" s="770"/>
      <c r="H67" s="770"/>
      <c r="I67" s="770"/>
      <c r="J67" s="770"/>
      <c r="K67" s="770"/>
      <c r="L67" s="770"/>
    </row>
    <row r="68" spans="1:12" ht="20.100000000000001" customHeight="1" x14ac:dyDescent="0.25">
      <c r="A68" s="662" t="s">
        <v>1397</v>
      </c>
      <c r="B68" s="703" t="s">
        <v>1398</v>
      </c>
      <c r="C68" s="703" t="s">
        <v>1398</v>
      </c>
      <c r="D68" s="703" t="s">
        <v>1398</v>
      </c>
      <c r="E68" s="703"/>
      <c r="F68" s="703"/>
      <c r="G68" s="703"/>
      <c r="H68" s="703"/>
      <c r="I68" s="703"/>
      <c r="J68" s="703"/>
      <c r="K68" s="703"/>
      <c r="L68" s="703"/>
    </row>
    <row r="69" spans="1:12" ht="20.100000000000001" customHeight="1" x14ac:dyDescent="0.25">
      <c r="A69" s="662" t="s">
        <v>1399</v>
      </c>
      <c r="B69" s="703" t="s">
        <v>1400</v>
      </c>
      <c r="C69" s="703" t="s">
        <v>1401</v>
      </c>
      <c r="D69" s="703" t="s">
        <v>2277</v>
      </c>
      <c r="E69" s="703" t="s">
        <v>2277</v>
      </c>
      <c r="F69" s="703"/>
      <c r="G69" s="703"/>
      <c r="H69" s="703"/>
      <c r="I69" s="703"/>
      <c r="J69" s="703"/>
      <c r="K69" s="703"/>
      <c r="L69" s="703"/>
    </row>
    <row r="70" spans="1:12" ht="20.100000000000001" customHeight="1" x14ac:dyDescent="0.25">
      <c r="A70" s="662" t="s">
        <v>1402</v>
      </c>
      <c r="B70" s="703" t="s">
        <v>1403</v>
      </c>
      <c r="C70" s="703" t="s">
        <v>1403</v>
      </c>
      <c r="D70" s="703"/>
      <c r="E70" s="703"/>
      <c r="F70" s="703"/>
      <c r="G70" s="703"/>
      <c r="H70" s="703"/>
      <c r="I70" s="703"/>
      <c r="J70" s="703"/>
      <c r="K70" s="703"/>
      <c r="L70" s="703"/>
    </row>
    <row r="71" spans="1:12" ht="20.100000000000001" customHeight="1" x14ac:dyDescent="0.25">
      <c r="A71" s="662" t="s">
        <v>1404</v>
      </c>
      <c r="B71" s="703" t="s">
        <v>1405</v>
      </c>
      <c r="C71" s="703" t="s">
        <v>1406</v>
      </c>
      <c r="D71" s="703"/>
      <c r="E71" s="703"/>
      <c r="F71" s="703"/>
      <c r="G71" s="703"/>
      <c r="H71" s="703"/>
      <c r="I71" s="703"/>
      <c r="J71" s="703"/>
      <c r="K71" s="703"/>
      <c r="L71" s="703"/>
    </row>
    <row r="72" spans="1:12" ht="20.100000000000001" customHeight="1" x14ac:dyDescent="0.25">
      <c r="A72" s="662" t="s">
        <v>1407</v>
      </c>
      <c r="B72" s="703" t="s">
        <v>171</v>
      </c>
      <c r="C72" s="703"/>
      <c r="D72" s="703"/>
      <c r="E72" s="703"/>
      <c r="F72" s="703"/>
      <c r="G72" s="703"/>
      <c r="H72" s="703"/>
      <c r="I72" s="703"/>
      <c r="J72" s="703"/>
      <c r="K72" s="703"/>
      <c r="L72" s="703"/>
    </row>
    <row r="73" spans="1:12" ht="33.75" customHeight="1" x14ac:dyDescent="0.25">
      <c r="A73" s="683" t="s">
        <v>1408</v>
      </c>
      <c r="B73" s="703">
        <v>740234</v>
      </c>
      <c r="C73" s="1037">
        <v>310323</v>
      </c>
      <c r="D73" s="1044">
        <v>15165</v>
      </c>
      <c r="E73" s="703">
        <v>18827.310000000001</v>
      </c>
      <c r="F73" s="703"/>
      <c r="G73" s="703"/>
      <c r="H73" s="703"/>
      <c r="I73" s="703"/>
      <c r="J73" s="703"/>
      <c r="K73" s="703"/>
      <c r="L73" s="1016" t="s">
        <v>2278</v>
      </c>
    </row>
    <row r="74" spans="1:12" ht="20.100000000000001" customHeight="1" x14ac:dyDescent="0.25">
      <c r="A74" s="683" t="s">
        <v>1409</v>
      </c>
      <c r="B74" s="703">
        <v>100779</v>
      </c>
      <c r="C74" s="703" t="s">
        <v>1291</v>
      </c>
      <c r="D74" s="703"/>
      <c r="E74" s="703"/>
      <c r="F74" s="703"/>
      <c r="G74" s="703"/>
      <c r="H74" s="703"/>
      <c r="I74" s="703"/>
      <c r="J74" s="703"/>
      <c r="K74" s="703"/>
      <c r="L74" s="703"/>
    </row>
    <row r="75" spans="1:12" ht="20.100000000000001" customHeight="1" x14ac:dyDescent="0.25">
      <c r="A75" s="684" t="s">
        <v>1410</v>
      </c>
      <c r="B75" s="703" t="s">
        <v>1362</v>
      </c>
      <c r="C75" s="703"/>
      <c r="D75" s="703"/>
      <c r="E75" s="703"/>
      <c r="F75" s="703"/>
      <c r="G75" s="703"/>
      <c r="H75" s="703"/>
      <c r="I75" s="703"/>
      <c r="J75" s="703"/>
      <c r="K75" s="703"/>
      <c r="L75" s="703"/>
    </row>
    <row r="76" spans="1:12" ht="20.100000000000001" customHeight="1" x14ac:dyDescent="0.25">
      <c r="A76" s="685" t="s">
        <v>1411</v>
      </c>
      <c r="B76" s="703"/>
      <c r="C76" s="703"/>
      <c r="D76" s="703"/>
      <c r="E76" s="703"/>
      <c r="F76" s="703"/>
      <c r="G76" s="703"/>
      <c r="H76" s="703"/>
      <c r="I76" s="703"/>
      <c r="J76" s="703"/>
      <c r="K76" s="703"/>
      <c r="L76" s="703"/>
    </row>
    <row r="77" spans="1:12" ht="20.100000000000001" customHeight="1" x14ac:dyDescent="0.25">
      <c r="A77" s="686" t="s">
        <v>1412</v>
      </c>
      <c r="B77" s="703" t="s">
        <v>1413</v>
      </c>
      <c r="C77" s="703" t="s">
        <v>1406</v>
      </c>
      <c r="D77" s="703" t="s">
        <v>1291</v>
      </c>
      <c r="E77" s="703" t="s">
        <v>1291</v>
      </c>
      <c r="F77" s="703"/>
      <c r="G77" s="703"/>
      <c r="H77" s="703"/>
      <c r="I77" s="703"/>
      <c r="J77" s="703"/>
      <c r="K77" s="703"/>
      <c r="L77" s="703"/>
    </row>
    <row r="78" spans="1:12" ht="20.100000000000001" customHeight="1" x14ac:dyDescent="0.25">
      <c r="A78" s="687" t="s">
        <v>1414</v>
      </c>
      <c r="B78" s="703">
        <v>568127</v>
      </c>
      <c r="C78" s="703"/>
      <c r="D78" s="703"/>
      <c r="E78" s="703"/>
      <c r="F78" s="703"/>
      <c r="G78" s="703"/>
      <c r="H78" s="703"/>
      <c r="I78" s="703"/>
      <c r="J78" s="703"/>
      <c r="K78" s="703"/>
      <c r="L78" s="703"/>
    </row>
    <row r="79" spans="1:12" ht="20.100000000000001" customHeight="1" x14ac:dyDescent="0.25">
      <c r="A79" s="688" t="s">
        <v>1415</v>
      </c>
      <c r="B79" s="1036">
        <v>4428522</v>
      </c>
      <c r="C79" s="703"/>
      <c r="D79" s="703"/>
      <c r="E79" s="703"/>
      <c r="F79" s="703"/>
      <c r="G79" s="703"/>
      <c r="H79" s="703"/>
      <c r="I79" s="703"/>
      <c r="J79" s="703"/>
      <c r="K79" s="703"/>
      <c r="L79" s="703"/>
    </row>
    <row r="80" spans="1:12" ht="20.100000000000001" customHeight="1" x14ac:dyDescent="0.25">
      <c r="A80" s="688" t="s">
        <v>1416</v>
      </c>
      <c r="B80" s="1019">
        <v>0.45</v>
      </c>
      <c r="C80" s="703"/>
      <c r="D80" s="703"/>
      <c r="E80" s="703"/>
      <c r="F80" s="703"/>
      <c r="G80" s="703"/>
      <c r="H80" s="703"/>
      <c r="I80" s="703"/>
      <c r="J80" s="703"/>
      <c r="K80" s="703"/>
      <c r="L80" s="703"/>
    </row>
    <row r="81" spans="1:12" ht="20.100000000000001" customHeight="1" x14ac:dyDescent="0.25">
      <c r="A81" s="686" t="s">
        <v>1417</v>
      </c>
      <c r="B81" s="703" t="s">
        <v>1418</v>
      </c>
      <c r="C81" s="703"/>
      <c r="D81" s="703"/>
      <c r="E81" s="703"/>
      <c r="F81" s="703"/>
      <c r="G81" s="703"/>
      <c r="H81" s="703"/>
      <c r="I81" s="703"/>
      <c r="J81" s="703"/>
      <c r="K81" s="703"/>
      <c r="L81" s="703"/>
    </row>
    <row r="82" spans="1:12" ht="20.100000000000001" customHeight="1" x14ac:dyDescent="0.25">
      <c r="A82" s="687" t="s">
        <v>1419</v>
      </c>
      <c r="B82" s="703">
        <v>422426</v>
      </c>
      <c r="C82" s="703"/>
      <c r="D82" s="703"/>
      <c r="E82" s="703"/>
      <c r="F82" s="703"/>
      <c r="G82" s="703"/>
      <c r="H82" s="703"/>
      <c r="I82" s="703"/>
      <c r="J82" s="703"/>
      <c r="K82" s="703"/>
      <c r="L82" s="703"/>
    </row>
    <row r="83" spans="1:12" ht="20.100000000000001" customHeight="1" x14ac:dyDescent="0.25">
      <c r="A83" s="688" t="s">
        <v>1415</v>
      </c>
      <c r="B83" s="1036">
        <v>3406080</v>
      </c>
      <c r="C83" s="703"/>
      <c r="D83" s="703"/>
      <c r="E83" s="703"/>
      <c r="F83" s="703"/>
      <c r="G83" s="703"/>
      <c r="H83" s="703"/>
      <c r="I83" s="703"/>
      <c r="J83" s="703"/>
      <c r="K83" s="703"/>
      <c r="L83" s="703"/>
    </row>
    <row r="84" spans="1:12" ht="20.100000000000001" customHeight="1" x14ac:dyDescent="0.25">
      <c r="A84" s="688" t="s">
        <v>1416</v>
      </c>
      <c r="B84" s="706">
        <v>0.36</v>
      </c>
      <c r="C84" s="703"/>
      <c r="D84" s="703"/>
      <c r="E84" s="703"/>
      <c r="F84" s="703"/>
      <c r="G84" s="703"/>
      <c r="H84" s="703"/>
      <c r="I84" s="703"/>
      <c r="J84" s="703"/>
      <c r="K84" s="703"/>
      <c r="L84" s="703"/>
    </row>
    <row r="85" spans="1:12" ht="20.100000000000001" hidden="1" customHeight="1" x14ac:dyDescent="0.25">
      <c r="A85" s="686" t="s">
        <v>1420</v>
      </c>
      <c r="B85" s="703" t="s">
        <v>1421</v>
      </c>
      <c r="C85" s="703"/>
      <c r="D85" s="703"/>
      <c r="E85" s="703"/>
      <c r="F85" s="703"/>
      <c r="G85" s="703"/>
      <c r="H85" s="703"/>
      <c r="I85" s="703"/>
      <c r="J85" s="703"/>
      <c r="K85" s="703"/>
      <c r="L85" s="703"/>
    </row>
    <row r="86" spans="1:12" ht="20.100000000000001" hidden="1" customHeight="1" x14ac:dyDescent="0.25">
      <c r="A86" s="687" t="s">
        <v>1419</v>
      </c>
      <c r="B86" s="703">
        <v>17282</v>
      </c>
      <c r="C86" s="703"/>
      <c r="D86" s="703"/>
      <c r="E86" s="703"/>
      <c r="F86" s="703"/>
      <c r="G86" s="703"/>
      <c r="H86" s="703"/>
      <c r="I86" s="703"/>
      <c r="J86" s="703"/>
      <c r="K86" s="703"/>
      <c r="L86" s="703"/>
    </row>
    <row r="87" spans="1:12" ht="20.100000000000001" hidden="1" customHeight="1" x14ac:dyDescent="0.25">
      <c r="A87" s="688" t="s">
        <v>1415</v>
      </c>
      <c r="B87" s="1036">
        <v>107750</v>
      </c>
      <c r="C87" s="703"/>
      <c r="D87" s="703"/>
      <c r="E87" s="703"/>
      <c r="F87" s="703"/>
      <c r="G87" s="703"/>
      <c r="H87" s="703"/>
      <c r="I87" s="703"/>
      <c r="J87" s="703"/>
      <c r="K87" s="703"/>
      <c r="L87" s="703"/>
    </row>
    <row r="88" spans="1:12" ht="20.100000000000001" hidden="1" customHeight="1" x14ac:dyDescent="0.25">
      <c r="A88" s="688" t="s">
        <v>1416</v>
      </c>
      <c r="B88" s="1019">
        <v>0.45</v>
      </c>
      <c r="C88" s="703"/>
      <c r="D88" s="703"/>
      <c r="E88" s="703"/>
      <c r="F88" s="703"/>
      <c r="G88" s="703"/>
      <c r="H88" s="703"/>
      <c r="I88" s="703"/>
      <c r="J88" s="703"/>
      <c r="K88" s="703"/>
      <c r="L88" s="703"/>
    </row>
    <row r="89" spans="1:12" ht="20.100000000000001" hidden="1" customHeight="1" x14ac:dyDescent="0.25">
      <c r="A89" s="686" t="s">
        <v>1422</v>
      </c>
      <c r="B89" s="703"/>
      <c r="C89" s="703"/>
      <c r="D89" s="703"/>
      <c r="E89" s="703"/>
      <c r="F89" s="703"/>
      <c r="G89" s="703"/>
      <c r="H89" s="703"/>
      <c r="I89" s="703"/>
      <c r="J89" s="703"/>
      <c r="K89" s="703"/>
      <c r="L89" s="703"/>
    </row>
    <row r="90" spans="1:12" ht="20.100000000000001" hidden="1" customHeight="1" x14ac:dyDescent="0.25">
      <c r="A90" s="687" t="s">
        <v>1414</v>
      </c>
      <c r="B90" s="703"/>
      <c r="C90" s="703"/>
      <c r="D90" s="703"/>
      <c r="E90" s="703"/>
      <c r="F90" s="703"/>
      <c r="G90" s="703"/>
      <c r="H90" s="703"/>
      <c r="I90" s="703"/>
      <c r="J90" s="703"/>
      <c r="K90" s="703"/>
      <c r="L90" s="703"/>
    </row>
    <row r="91" spans="1:12" ht="20.100000000000001" hidden="1" customHeight="1" x14ac:dyDescent="0.25">
      <c r="A91" s="688" t="s">
        <v>1415</v>
      </c>
      <c r="B91" s="703"/>
      <c r="C91" s="703"/>
      <c r="D91" s="703"/>
      <c r="E91" s="703"/>
      <c r="F91" s="703"/>
      <c r="G91" s="703"/>
      <c r="H91" s="703"/>
      <c r="I91" s="703"/>
      <c r="J91" s="703"/>
      <c r="K91" s="703"/>
      <c r="L91" s="703"/>
    </row>
    <row r="92" spans="1:12" ht="20.100000000000001" hidden="1" customHeight="1" x14ac:dyDescent="0.25">
      <c r="A92" s="688" t="s">
        <v>1416</v>
      </c>
      <c r="B92" s="703"/>
      <c r="C92" s="703"/>
      <c r="D92" s="703"/>
      <c r="E92" s="703"/>
      <c r="F92" s="703"/>
      <c r="G92" s="703"/>
      <c r="H92" s="703"/>
      <c r="I92" s="703"/>
      <c r="J92" s="703"/>
      <c r="K92" s="703"/>
      <c r="L92" s="703"/>
    </row>
    <row r="93" spans="1:12" ht="20.100000000000001" hidden="1" customHeight="1" x14ac:dyDescent="0.25">
      <c r="A93" s="686" t="s">
        <v>1423</v>
      </c>
      <c r="B93" s="703"/>
      <c r="C93" s="703"/>
      <c r="D93" s="703"/>
      <c r="E93" s="703"/>
      <c r="F93" s="703"/>
      <c r="G93" s="703"/>
      <c r="H93" s="703"/>
      <c r="I93" s="703"/>
      <c r="J93" s="703"/>
      <c r="K93" s="703"/>
      <c r="L93" s="703"/>
    </row>
    <row r="94" spans="1:12" ht="20.100000000000001" hidden="1" customHeight="1" x14ac:dyDescent="0.25">
      <c r="A94" s="687" t="s">
        <v>1419</v>
      </c>
      <c r="B94" s="703"/>
      <c r="C94" s="703"/>
      <c r="D94" s="703"/>
      <c r="E94" s="703"/>
      <c r="F94" s="703"/>
      <c r="G94" s="703"/>
      <c r="H94" s="703"/>
      <c r="I94" s="703"/>
      <c r="J94" s="703"/>
      <c r="K94" s="703"/>
      <c r="L94" s="703"/>
    </row>
    <row r="95" spans="1:12" ht="20.100000000000001" hidden="1" customHeight="1" x14ac:dyDescent="0.25">
      <c r="A95" s="687" t="s">
        <v>1415</v>
      </c>
      <c r="B95" s="703"/>
      <c r="C95" s="703"/>
      <c r="D95" s="703"/>
      <c r="E95" s="703"/>
      <c r="F95" s="703"/>
      <c r="G95" s="703"/>
      <c r="H95" s="703"/>
      <c r="I95" s="703"/>
      <c r="J95" s="703"/>
      <c r="K95" s="703"/>
      <c r="L95" s="703"/>
    </row>
    <row r="96" spans="1:12" ht="20.100000000000001" hidden="1" customHeight="1" x14ac:dyDescent="0.25">
      <c r="A96" s="687" t="s">
        <v>1416</v>
      </c>
      <c r="B96" s="703"/>
      <c r="C96" s="703"/>
      <c r="D96" s="703"/>
      <c r="E96" s="703"/>
      <c r="F96" s="703"/>
      <c r="G96" s="703"/>
      <c r="H96" s="703"/>
      <c r="I96" s="703"/>
      <c r="J96" s="703"/>
      <c r="K96" s="703"/>
      <c r="L96" s="703"/>
    </row>
    <row r="97" spans="1:12" ht="20.100000000000001" customHeight="1" x14ac:dyDescent="0.25">
      <c r="A97" s="689" t="s">
        <v>1424</v>
      </c>
      <c r="B97" s="703"/>
      <c r="C97" s="703"/>
      <c r="D97" s="703"/>
      <c r="E97" s="703"/>
      <c r="F97" s="703"/>
      <c r="G97" s="703"/>
      <c r="H97" s="703"/>
      <c r="I97" s="703"/>
      <c r="J97" s="703"/>
      <c r="K97" s="703"/>
      <c r="L97" s="703"/>
    </row>
    <row r="98" spans="1:12" ht="20.100000000000001" customHeight="1" x14ac:dyDescent="0.25">
      <c r="A98" s="689" t="s">
        <v>1425</v>
      </c>
      <c r="B98" s="703"/>
      <c r="C98" s="703"/>
      <c r="D98" s="703"/>
      <c r="E98" s="703"/>
      <c r="F98" s="703"/>
      <c r="G98" s="703"/>
      <c r="H98" s="703"/>
      <c r="I98" s="703"/>
      <c r="J98" s="703"/>
      <c r="K98" s="703"/>
      <c r="L98" s="703"/>
    </row>
    <row r="99" spans="1:12" ht="20.25" customHeight="1" x14ac:dyDescent="0.25">
      <c r="A99" s="689" t="s">
        <v>1426</v>
      </c>
      <c r="B99" s="706">
        <v>0.2</v>
      </c>
      <c r="C99" s="703"/>
      <c r="D99" s="703"/>
      <c r="E99" s="703"/>
      <c r="F99" s="703"/>
      <c r="G99" s="703"/>
      <c r="H99" s="703"/>
      <c r="I99" s="703"/>
      <c r="J99" s="703"/>
      <c r="K99" s="703"/>
      <c r="L99" s="703"/>
    </row>
    <row r="100" spans="1:12" ht="19.5" customHeight="1" x14ac:dyDescent="0.25">
      <c r="A100" s="689" t="s">
        <v>1427</v>
      </c>
      <c r="B100" s="1019">
        <v>0.09</v>
      </c>
      <c r="C100" s="1019">
        <v>0.09</v>
      </c>
      <c r="D100" s="703"/>
      <c r="E100" s="703"/>
      <c r="F100" s="703"/>
      <c r="G100" s="703"/>
      <c r="H100" s="703"/>
      <c r="I100" s="703"/>
      <c r="J100" s="703"/>
      <c r="K100" s="703"/>
      <c r="L100" s="703"/>
    </row>
    <row r="101" spans="1:12" ht="20.25" customHeight="1" x14ac:dyDescent="0.25">
      <c r="A101" s="689" t="s">
        <v>1428</v>
      </c>
      <c r="B101" s="703" t="s">
        <v>171</v>
      </c>
      <c r="C101" s="703"/>
      <c r="D101" s="703"/>
      <c r="E101" s="703"/>
      <c r="F101" s="703"/>
      <c r="G101" s="703"/>
      <c r="H101" s="703"/>
      <c r="I101" s="703"/>
      <c r="J101" s="703"/>
      <c r="K101" s="703"/>
      <c r="L101" s="703"/>
    </row>
    <row r="102" spans="1:12" ht="20.25" customHeight="1" x14ac:dyDescent="0.25">
      <c r="A102" s="689" t="s">
        <v>1429</v>
      </c>
      <c r="B102" s="703" t="s">
        <v>172</v>
      </c>
      <c r="C102" s="703"/>
      <c r="D102" s="703"/>
      <c r="E102" s="703"/>
      <c r="F102" s="703"/>
      <c r="G102" s="703"/>
      <c r="H102" s="703"/>
      <c r="I102" s="703"/>
      <c r="J102" s="703"/>
      <c r="K102" s="703"/>
      <c r="L102" s="703"/>
    </row>
    <row r="103" spans="1:12" ht="20.25" customHeight="1" x14ac:dyDescent="0.25">
      <c r="A103" s="689" t="s">
        <v>1430</v>
      </c>
      <c r="B103" s="1020" t="s">
        <v>171</v>
      </c>
      <c r="C103" s="703"/>
      <c r="D103" s="703"/>
      <c r="E103" s="703"/>
      <c r="F103" s="703"/>
      <c r="G103" s="703"/>
      <c r="H103" s="703"/>
      <c r="I103" s="703"/>
      <c r="J103" s="703"/>
      <c r="K103" s="703"/>
      <c r="L103" s="703"/>
    </row>
    <row r="104" spans="1:12" ht="20.25" customHeight="1" x14ac:dyDescent="0.25">
      <c r="A104" s="689" t="s">
        <v>1431</v>
      </c>
      <c r="B104" s="1020" t="s">
        <v>171</v>
      </c>
      <c r="C104" s="703"/>
      <c r="D104" s="703"/>
      <c r="E104" s="703"/>
      <c r="F104" s="703"/>
      <c r="G104" s="703"/>
      <c r="H104" s="703"/>
      <c r="I104" s="703"/>
      <c r="J104" s="703"/>
      <c r="K104" s="703"/>
      <c r="L104" s="703"/>
    </row>
    <row r="105" spans="1:12" ht="20.25" customHeight="1" x14ac:dyDescent="0.25">
      <c r="A105" s="689" t="s">
        <v>1432</v>
      </c>
      <c r="B105" s="1020" t="s">
        <v>171</v>
      </c>
      <c r="C105" s="703"/>
      <c r="D105" s="703"/>
      <c r="E105" s="703"/>
      <c r="F105" s="703"/>
      <c r="G105" s="703"/>
      <c r="H105" s="703"/>
      <c r="I105" s="703"/>
      <c r="J105" s="703"/>
      <c r="K105" s="703"/>
      <c r="L105" s="703"/>
    </row>
    <row r="106" spans="1:12" ht="20.25" customHeight="1" x14ac:dyDescent="0.25">
      <c r="A106" s="689" t="s">
        <v>1433</v>
      </c>
      <c r="B106" s="1020" t="s">
        <v>171</v>
      </c>
      <c r="C106" s="703"/>
      <c r="D106" s="703"/>
      <c r="E106" s="703"/>
      <c r="F106" s="703"/>
      <c r="G106" s="703"/>
      <c r="H106" s="703"/>
      <c r="I106" s="703"/>
      <c r="J106" s="703"/>
      <c r="K106" s="703"/>
      <c r="L106" s="703"/>
    </row>
    <row r="107" spans="1:12" ht="20.25" customHeight="1" x14ac:dyDescent="0.25">
      <c r="A107" s="689" t="s">
        <v>1434</v>
      </c>
      <c r="B107" s="1020" t="s">
        <v>172</v>
      </c>
      <c r="C107" s="703"/>
      <c r="D107" s="703"/>
      <c r="E107" s="703"/>
      <c r="F107" s="703"/>
      <c r="G107" s="703"/>
      <c r="H107" s="703"/>
      <c r="I107" s="703"/>
      <c r="J107" s="703"/>
      <c r="K107" s="703"/>
      <c r="L107" s="703"/>
    </row>
    <row r="108" spans="1:12" ht="20.25" customHeight="1" x14ac:dyDescent="0.25">
      <c r="A108" s="689" t="s">
        <v>1435</v>
      </c>
      <c r="B108" s="1020" t="s">
        <v>172</v>
      </c>
      <c r="C108" s="703"/>
      <c r="D108" s="703"/>
      <c r="E108" s="703"/>
      <c r="F108" s="703"/>
      <c r="G108" s="703"/>
      <c r="H108" s="703"/>
      <c r="I108" s="703"/>
      <c r="J108" s="703"/>
      <c r="K108" s="703"/>
      <c r="L108" s="703"/>
    </row>
    <row r="109" spans="1:12" ht="20.25" customHeight="1" x14ac:dyDescent="0.25">
      <c r="A109" s="689" t="s">
        <v>1436</v>
      </c>
      <c r="B109" s="1020" t="s">
        <v>1437</v>
      </c>
      <c r="C109" s="1020" t="s">
        <v>1437</v>
      </c>
      <c r="D109" s="703"/>
      <c r="E109" s="703"/>
      <c r="F109" s="703"/>
      <c r="G109" s="703"/>
      <c r="H109" s="703"/>
      <c r="I109" s="703"/>
      <c r="J109" s="703"/>
      <c r="K109" s="703"/>
      <c r="L109" s="703"/>
    </row>
    <row r="110" spans="1:12" ht="20.25" customHeight="1" x14ac:dyDescent="0.25">
      <c r="A110" s="696" t="s">
        <v>1438</v>
      </c>
      <c r="B110" s="770"/>
      <c r="C110" s="770"/>
      <c r="D110" s="770"/>
      <c r="E110" s="770"/>
      <c r="F110" s="770"/>
      <c r="G110" s="770"/>
      <c r="H110" s="770"/>
      <c r="I110" s="770"/>
      <c r="J110" s="770"/>
      <c r="K110" s="770"/>
      <c r="L110" s="770"/>
    </row>
    <row r="111" spans="1:12" ht="20.100000000000001" customHeight="1" x14ac:dyDescent="0.25">
      <c r="A111" s="683" t="s">
        <v>1439</v>
      </c>
      <c r="B111" s="703">
        <v>402450</v>
      </c>
      <c r="C111" s="703"/>
      <c r="D111" s="703"/>
      <c r="E111" s="703"/>
      <c r="F111" s="703"/>
      <c r="G111" s="703"/>
      <c r="H111" s="703"/>
      <c r="I111" s="703"/>
      <c r="J111" s="703"/>
      <c r="K111" s="703"/>
      <c r="L111" s="703"/>
    </row>
    <row r="112" spans="1:12" ht="20.100000000000001" customHeight="1" x14ac:dyDescent="0.25">
      <c r="A112" s="683" t="s">
        <v>1440</v>
      </c>
      <c r="B112" s="703">
        <v>1156806</v>
      </c>
      <c r="C112" s="703">
        <v>15103</v>
      </c>
      <c r="D112" s="1045">
        <v>9147.6</v>
      </c>
      <c r="E112" s="1045">
        <v>22050.34</v>
      </c>
      <c r="F112" s="703"/>
      <c r="G112" s="703"/>
      <c r="H112" s="703"/>
      <c r="I112" s="703"/>
      <c r="J112" s="703"/>
      <c r="K112" s="703"/>
      <c r="L112" s="703"/>
    </row>
    <row r="113" spans="1:12" ht="20.100000000000001" customHeight="1" x14ac:dyDescent="0.25">
      <c r="A113" s="683" t="s">
        <v>1441</v>
      </c>
      <c r="B113" s="703"/>
      <c r="C113" s="703">
        <v>9552</v>
      </c>
      <c r="D113" s="703"/>
      <c r="E113" s="703"/>
      <c r="F113" s="703"/>
      <c r="G113" s="703"/>
      <c r="H113" s="703"/>
      <c r="I113" s="703"/>
      <c r="J113" s="703"/>
      <c r="K113" s="703"/>
      <c r="L113" s="703"/>
    </row>
    <row r="114" spans="1:12" ht="20.100000000000001" customHeight="1" x14ac:dyDescent="0.25">
      <c r="A114" s="683" t="s">
        <v>1442</v>
      </c>
      <c r="B114" s="703"/>
      <c r="C114" s="703"/>
      <c r="D114" s="703"/>
      <c r="E114" s="703"/>
      <c r="F114" s="703"/>
      <c r="G114" s="703"/>
      <c r="H114" s="703"/>
      <c r="I114" s="703"/>
      <c r="J114" s="703"/>
      <c r="K114" s="703"/>
      <c r="L114" s="703"/>
    </row>
    <row r="115" spans="1:12" ht="20.100000000000001" customHeight="1" x14ac:dyDescent="0.25">
      <c r="A115" s="683" t="s">
        <v>1443</v>
      </c>
      <c r="B115" s="703">
        <v>273471</v>
      </c>
      <c r="C115" s="703">
        <v>65771</v>
      </c>
      <c r="D115" s="703"/>
      <c r="E115" s="703"/>
      <c r="F115" s="703"/>
      <c r="G115" s="703"/>
      <c r="H115" s="703"/>
      <c r="I115" s="703"/>
      <c r="J115" s="703"/>
      <c r="K115" s="703"/>
      <c r="L115" s="703"/>
    </row>
    <row r="116" spans="1:12" ht="20.100000000000001" customHeight="1" x14ac:dyDescent="0.25">
      <c r="A116" s="683" t="s">
        <v>1444</v>
      </c>
      <c r="B116" s="703"/>
      <c r="C116" s="703"/>
      <c r="D116" s="703"/>
      <c r="E116" s="703"/>
      <c r="F116" s="703"/>
      <c r="G116" s="703"/>
      <c r="H116" s="703"/>
      <c r="I116" s="703"/>
      <c r="J116" s="703"/>
      <c r="K116" s="703"/>
      <c r="L116" s="703"/>
    </row>
    <row r="117" spans="1:12" ht="20.100000000000001" customHeight="1" x14ac:dyDescent="0.25">
      <c r="A117" s="683" t="s">
        <v>1445</v>
      </c>
      <c r="B117" s="703"/>
      <c r="C117" s="703">
        <v>56297</v>
      </c>
      <c r="D117" s="703"/>
      <c r="E117" s="703"/>
      <c r="F117" s="703"/>
      <c r="G117" s="703"/>
      <c r="H117" s="703"/>
      <c r="I117" s="703"/>
      <c r="J117" s="703"/>
      <c r="K117" s="703"/>
      <c r="L117" s="703"/>
    </row>
    <row r="118" spans="1:12" ht="20.100000000000001" customHeight="1" x14ac:dyDescent="0.25">
      <c r="A118" s="683" t="s">
        <v>1446</v>
      </c>
      <c r="B118" s="703"/>
      <c r="C118" s="703"/>
      <c r="D118" s="703"/>
      <c r="E118" s="703"/>
      <c r="F118" s="703"/>
      <c r="G118" s="703"/>
      <c r="H118" s="703"/>
      <c r="I118" s="703"/>
      <c r="J118" s="703"/>
      <c r="K118" s="703"/>
      <c r="L118" s="703"/>
    </row>
    <row r="119" spans="1:12" ht="20.100000000000001" customHeight="1" x14ac:dyDescent="0.25">
      <c r="A119" s="683" t="s">
        <v>1447</v>
      </c>
      <c r="B119" s="703"/>
      <c r="C119" s="703"/>
      <c r="D119" s="703"/>
      <c r="E119" s="703"/>
      <c r="F119" s="703"/>
      <c r="G119" s="703"/>
      <c r="H119" s="703"/>
      <c r="I119" s="703"/>
      <c r="J119" s="703"/>
      <c r="K119" s="703"/>
      <c r="L119" s="703"/>
    </row>
    <row r="120" spans="1:12" ht="20.100000000000001" customHeight="1" x14ac:dyDescent="0.25">
      <c r="A120" s="683" t="s">
        <v>1448</v>
      </c>
      <c r="B120" s="703"/>
      <c r="C120" s="703">
        <v>40474</v>
      </c>
      <c r="D120" s="703"/>
      <c r="E120" s="703"/>
      <c r="F120" s="703"/>
      <c r="G120" s="703"/>
      <c r="H120" s="703"/>
      <c r="I120" s="703"/>
      <c r="J120" s="703"/>
      <c r="K120" s="703"/>
      <c r="L120" s="703"/>
    </row>
    <row r="121" spans="1:12" ht="20.100000000000001" customHeight="1" x14ac:dyDescent="0.25">
      <c r="A121" s="683" t="s">
        <v>1449</v>
      </c>
      <c r="B121" s="703">
        <v>4611</v>
      </c>
      <c r="C121" s="703"/>
      <c r="D121" s="703"/>
      <c r="E121" s="703"/>
      <c r="F121" s="703"/>
      <c r="G121" s="703"/>
      <c r="H121" s="703"/>
      <c r="I121" s="703"/>
      <c r="J121" s="703"/>
      <c r="K121" s="703"/>
      <c r="L121" s="703"/>
    </row>
    <row r="122" spans="1:12" ht="20.100000000000001" customHeight="1" x14ac:dyDescent="0.25">
      <c r="A122" s="683" t="s">
        <v>1450</v>
      </c>
      <c r="B122" s="703">
        <v>83178</v>
      </c>
      <c r="C122" s="703"/>
      <c r="D122" s="703"/>
      <c r="E122" s="703"/>
      <c r="F122" s="703"/>
      <c r="G122" s="703"/>
      <c r="H122" s="703"/>
      <c r="I122" s="703"/>
      <c r="J122" s="703"/>
      <c r="K122" s="703"/>
      <c r="L122" s="703"/>
    </row>
    <row r="123" spans="1:12" ht="20.100000000000001" customHeight="1" x14ac:dyDescent="0.25">
      <c r="A123" s="683" t="s">
        <v>1451</v>
      </c>
      <c r="B123" s="703">
        <v>152807</v>
      </c>
      <c r="C123" s="703"/>
      <c r="D123" s="703"/>
      <c r="E123" s="703"/>
      <c r="F123" s="703"/>
      <c r="G123" s="703"/>
      <c r="H123" s="703"/>
      <c r="I123" s="703"/>
      <c r="J123" s="703"/>
      <c r="K123" s="703"/>
      <c r="L123" s="703"/>
    </row>
    <row r="124" spans="1:12" ht="20.100000000000001" customHeight="1" x14ac:dyDescent="0.25">
      <c r="A124" s="683" t="s">
        <v>1452</v>
      </c>
      <c r="B124" s="703"/>
      <c r="C124" s="703"/>
      <c r="D124" s="703"/>
      <c r="E124" s="703"/>
      <c r="F124" s="703"/>
      <c r="G124" s="703"/>
      <c r="H124" s="703"/>
      <c r="I124" s="703"/>
      <c r="J124" s="703"/>
      <c r="K124" s="703"/>
      <c r="L124" s="703"/>
    </row>
    <row r="125" spans="1:12" ht="20.100000000000001" customHeight="1" x14ac:dyDescent="0.25">
      <c r="A125" s="683" t="s">
        <v>1453</v>
      </c>
      <c r="B125" s="703"/>
      <c r="C125" s="703">
        <v>33554</v>
      </c>
      <c r="D125" s="703"/>
      <c r="E125" s="703"/>
      <c r="F125" s="703"/>
      <c r="G125" s="703"/>
      <c r="H125" s="703"/>
      <c r="I125" s="703"/>
      <c r="J125" s="703"/>
      <c r="K125" s="703"/>
      <c r="L125" s="703"/>
    </row>
    <row r="126" spans="1:12" ht="20.100000000000001" customHeight="1" x14ac:dyDescent="0.25">
      <c r="A126" s="683" t="s">
        <v>1454</v>
      </c>
      <c r="B126" s="703">
        <v>140647</v>
      </c>
      <c r="C126" s="703"/>
      <c r="D126" s="703"/>
      <c r="E126" s="703"/>
      <c r="F126" s="703"/>
      <c r="G126" s="703"/>
      <c r="H126" s="703"/>
      <c r="I126" s="703"/>
      <c r="J126" s="703"/>
      <c r="K126" s="703"/>
      <c r="L126" s="703"/>
    </row>
    <row r="127" spans="1:12" ht="20.100000000000001" customHeight="1" x14ac:dyDescent="0.25">
      <c r="A127" s="683" t="s">
        <v>1455</v>
      </c>
      <c r="B127" s="703"/>
      <c r="C127" s="703"/>
      <c r="D127" s="703"/>
      <c r="E127" s="703"/>
      <c r="F127" s="703"/>
      <c r="G127" s="703"/>
      <c r="H127" s="703"/>
      <c r="I127" s="703"/>
      <c r="J127" s="703"/>
      <c r="K127" s="703"/>
      <c r="L127" s="703"/>
    </row>
    <row r="128" spans="1:12" ht="20.100000000000001" customHeight="1" x14ac:dyDescent="0.25">
      <c r="A128" s="683" t="s">
        <v>1456</v>
      </c>
      <c r="B128" s="1021" t="s">
        <v>171</v>
      </c>
      <c r="C128" s="703" t="s">
        <v>1457</v>
      </c>
      <c r="D128" s="703"/>
      <c r="E128" s="703"/>
      <c r="F128" s="703"/>
      <c r="G128" s="703"/>
      <c r="H128" s="703"/>
      <c r="I128" s="703"/>
      <c r="J128" s="703"/>
      <c r="K128" s="703"/>
      <c r="L128" s="703"/>
    </row>
    <row r="129" spans="1:12" ht="20.100000000000001" customHeight="1" x14ac:dyDescent="0.25">
      <c r="A129" s="683" t="s">
        <v>1458</v>
      </c>
      <c r="B129" s="1021" t="s">
        <v>172</v>
      </c>
      <c r="C129" s="703" t="s">
        <v>1369</v>
      </c>
      <c r="D129" s="703"/>
      <c r="E129" s="703"/>
      <c r="F129" s="703"/>
      <c r="G129" s="703"/>
      <c r="H129" s="703"/>
      <c r="I129" s="703"/>
      <c r="J129" s="703"/>
      <c r="K129" s="703"/>
      <c r="L129" s="703"/>
    </row>
    <row r="130" spans="1:12" ht="20.100000000000001" customHeight="1" x14ac:dyDescent="0.25">
      <c r="A130" s="683" t="s">
        <v>1459</v>
      </c>
      <c r="B130" s="1022" t="s">
        <v>1457</v>
      </c>
      <c r="C130" s="703" t="s">
        <v>1374</v>
      </c>
      <c r="D130" s="703"/>
      <c r="E130" s="703"/>
      <c r="F130" s="703"/>
      <c r="G130" s="703"/>
      <c r="H130" s="703"/>
      <c r="I130" s="703"/>
      <c r="J130" s="703"/>
      <c r="K130" s="703"/>
      <c r="L130" s="703"/>
    </row>
    <row r="131" spans="1:12" ht="20.25" customHeight="1" x14ac:dyDescent="0.25">
      <c r="A131" s="695" t="s">
        <v>1460</v>
      </c>
      <c r="B131" s="771"/>
      <c r="C131" s="771"/>
      <c r="D131" s="771"/>
      <c r="E131" s="771"/>
      <c r="F131" s="771"/>
      <c r="G131" s="771"/>
      <c r="H131" s="771"/>
      <c r="I131" s="771"/>
      <c r="J131" s="771"/>
      <c r="K131" s="771"/>
      <c r="L131" s="771"/>
    </row>
    <row r="132" spans="1:12" ht="20.100000000000001" customHeight="1" x14ac:dyDescent="0.25">
      <c r="A132" s="690" t="s">
        <v>1461</v>
      </c>
      <c r="B132" s="703" t="s">
        <v>1462</v>
      </c>
      <c r="C132" s="703" t="s">
        <v>1463</v>
      </c>
      <c r="D132" s="703"/>
      <c r="E132" s="703"/>
      <c r="F132" s="703"/>
      <c r="G132" s="703"/>
      <c r="H132" s="703"/>
      <c r="I132" s="703"/>
      <c r="J132" s="703"/>
      <c r="K132" s="703"/>
      <c r="L132" s="703"/>
    </row>
    <row r="133" spans="1:12" ht="20.100000000000001" customHeight="1" x14ac:dyDescent="0.25">
      <c r="A133" s="690" t="s">
        <v>1464</v>
      </c>
      <c r="B133" s="703" t="s">
        <v>1465</v>
      </c>
      <c r="C133" s="703" t="s">
        <v>1466</v>
      </c>
      <c r="D133" s="703" t="s">
        <v>1467</v>
      </c>
      <c r="E133" s="703"/>
      <c r="F133" s="703"/>
      <c r="G133" s="703"/>
      <c r="H133" s="703"/>
      <c r="I133" s="703"/>
      <c r="J133" s="703"/>
      <c r="K133" s="703"/>
      <c r="L133" s="703"/>
    </row>
    <row r="134" spans="1:12" ht="20.100000000000001" customHeight="1" x14ac:dyDescent="0.25">
      <c r="A134" s="690" t="s">
        <v>1468</v>
      </c>
      <c r="B134" s="703" t="s">
        <v>1469</v>
      </c>
      <c r="C134" s="703" t="s">
        <v>1469</v>
      </c>
      <c r="D134" s="703" t="s">
        <v>1469</v>
      </c>
      <c r="E134" s="703" t="s">
        <v>1469</v>
      </c>
      <c r="F134" s="703"/>
      <c r="G134" s="703"/>
      <c r="H134" s="703"/>
      <c r="I134" s="703"/>
      <c r="J134" s="703"/>
      <c r="K134" s="703"/>
      <c r="L134" s="703"/>
    </row>
    <row r="135" spans="1:12" ht="20.100000000000001" customHeight="1" x14ac:dyDescent="0.25">
      <c r="A135" s="690" t="s">
        <v>1470</v>
      </c>
      <c r="B135" s="703" t="s">
        <v>1369</v>
      </c>
      <c r="C135" s="703" t="s">
        <v>1471</v>
      </c>
      <c r="D135" s="703"/>
      <c r="E135" s="703"/>
      <c r="F135" s="703"/>
      <c r="G135" s="703"/>
      <c r="H135" s="703"/>
      <c r="I135" s="703"/>
      <c r="J135" s="703"/>
      <c r="K135" s="703"/>
      <c r="L135" s="703"/>
    </row>
    <row r="136" spans="1:12" ht="20.100000000000001" customHeight="1" x14ac:dyDescent="0.25">
      <c r="A136" s="690" t="s">
        <v>1472</v>
      </c>
      <c r="B136" s="703" t="s">
        <v>1369</v>
      </c>
      <c r="C136" s="703" t="s">
        <v>1369</v>
      </c>
      <c r="D136" s="703"/>
      <c r="E136" s="703"/>
      <c r="F136" s="703"/>
      <c r="G136" s="703"/>
      <c r="H136" s="703"/>
      <c r="I136" s="703"/>
      <c r="J136" s="703"/>
      <c r="K136" s="703"/>
      <c r="L136" s="703"/>
    </row>
    <row r="137" spans="1:12" ht="20.100000000000001" customHeight="1" x14ac:dyDescent="0.25">
      <c r="A137" s="690" t="s">
        <v>1473</v>
      </c>
      <c r="B137" s="703" t="s">
        <v>1474</v>
      </c>
      <c r="C137" s="703" t="s">
        <v>1474</v>
      </c>
      <c r="D137" s="703" t="s">
        <v>1474</v>
      </c>
      <c r="E137" s="703" t="s">
        <v>1475</v>
      </c>
      <c r="F137" s="703"/>
      <c r="G137" s="703"/>
      <c r="H137" s="703"/>
      <c r="I137" s="703"/>
      <c r="J137" s="703"/>
      <c r="K137" s="703"/>
      <c r="L137" s="703"/>
    </row>
    <row r="138" spans="1:12" ht="20.100000000000001" customHeight="1" x14ac:dyDescent="0.25">
      <c r="A138" s="690" t="s">
        <v>1476</v>
      </c>
      <c r="B138" s="703" t="s">
        <v>1400</v>
      </c>
      <c r="C138" s="703" t="s">
        <v>1401</v>
      </c>
      <c r="D138" s="703" t="s">
        <v>1291</v>
      </c>
      <c r="E138" s="703" t="s">
        <v>1291</v>
      </c>
      <c r="F138" s="703"/>
      <c r="G138" s="703"/>
      <c r="H138" s="703"/>
      <c r="I138" s="703"/>
      <c r="J138" s="703"/>
      <c r="K138" s="703"/>
      <c r="L138" s="703"/>
    </row>
    <row r="139" spans="1:12" ht="20.100000000000001" customHeight="1" x14ac:dyDescent="0.25">
      <c r="A139" s="690" t="s">
        <v>1477</v>
      </c>
      <c r="B139" s="703" t="s">
        <v>1374</v>
      </c>
      <c r="C139" s="703" t="s">
        <v>1374</v>
      </c>
      <c r="D139" s="703"/>
      <c r="E139" s="703"/>
      <c r="F139" s="703"/>
      <c r="G139" s="703"/>
      <c r="H139" s="703"/>
      <c r="I139" s="703"/>
      <c r="J139" s="703"/>
      <c r="K139" s="703"/>
      <c r="L139" s="703"/>
    </row>
    <row r="140" spans="1:12" ht="20.100000000000001" customHeight="1" x14ac:dyDescent="0.25">
      <c r="A140" s="690" t="s">
        <v>1478</v>
      </c>
      <c r="B140" s="703" t="s">
        <v>1369</v>
      </c>
      <c r="C140" s="703" t="s">
        <v>1374</v>
      </c>
      <c r="D140" s="703"/>
      <c r="E140" s="703"/>
      <c r="F140" s="703"/>
      <c r="G140" s="703"/>
      <c r="H140" s="703"/>
      <c r="I140" s="703"/>
      <c r="J140" s="703"/>
      <c r="K140" s="703"/>
      <c r="L140" s="703"/>
    </row>
    <row r="141" spans="1:12" ht="20.100000000000001" customHeight="1" x14ac:dyDescent="0.25">
      <c r="A141" s="690" t="s">
        <v>1479</v>
      </c>
      <c r="B141" s="703" t="s">
        <v>1369</v>
      </c>
      <c r="C141" s="703" t="s">
        <v>1369</v>
      </c>
      <c r="D141" s="703"/>
      <c r="E141" s="703"/>
      <c r="F141" s="703"/>
      <c r="G141" s="703"/>
      <c r="H141" s="703"/>
      <c r="I141" s="703"/>
      <c r="J141" s="703"/>
      <c r="K141" s="703"/>
      <c r="L141" s="703"/>
    </row>
    <row r="142" spans="1:12" ht="20.100000000000001" customHeight="1" x14ac:dyDescent="0.25">
      <c r="A142" s="690" t="s">
        <v>1480</v>
      </c>
      <c r="B142" s="703" t="s">
        <v>1374</v>
      </c>
      <c r="C142" s="703" t="s">
        <v>1374</v>
      </c>
      <c r="D142" s="703"/>
      <c r="E142" s="703"/>
      <c r="F142" s="703"/>
      <c r="G142" s="703"/>
      <c r="H142" s="703"/>
      <c r="I142" s="703"/>
      <c r="J142" s="703"/>
      <c r="K142" s="703"/>
      <c r="L142" s="703"/>
    </row>
    <row r="143" spans="1:12" ht="20.100000000000001" customHeight="1" x14ac:dyDescent="0.25">
      <c r="A143" s="690" t="s">
        <v>1481</v>
      </c>
      <c r="B143" s="703" t="s">
        <v>1374</v>
      </c>
      <c r="C143" s="703" t="s">
        <v>1374</v>
      </c>
      <c r="D143" s="703"/>
      <c r="E143" s="703"/>
      <c r="F143" s="703"/>
      <c r="G143" s="703"/>
      <c r="H143" s="703"/>
      <c r="I143" s="703"/>
      <c r="J143" s="703"/>
      <c r="K143" s="703"/>
      <c r="L143" s="703"/>
    </row>
    <row r="144" spans="1:12" ht="20.100000000000001" customHeight="1" x14ac:dyDescent="0.25">
      <c r="A144" s="690" t="s">
        <v>1482</v>
      </c>
      <c r="B144" s="703" t="s">
        <v>1483</v>
      </c>
      <c r="C144" s="703" t="s">
        <v>1291</v>
      </c>
      <c r="D144" s="703"/>
      <c r="E144" s="703"/>
      <c r="F144" s="703"/>
      <c r="G144" s="703"/>
      <c r="H144" s="703"/>
      <c r="I144" s="703"/>
      <c r="J144" s="703"/>
      <c r="K144" s="703"/>
      <c r="L144" s="703"/>
    </row>
    <row r="145" spans="1:12" ht="20.100000000000001" customHeight="1" x14ac:dyDescent="0.25">
      <c r="A145" s="690" t="s">
        <v>1484</v>
      </c>
      <c r="B145" s="703"/>
      <c r="C145" s="703"/>
      <c r="D145" s="703"/>
      <c r="E145" s="703"/>
      <c r="F145" s="703"/>
      <c r="G145" s="703"/>
      <c r="H145" s="703"/>
      <c r="I145" s="703"/>
      <c r="J145" s="703"/>
      <c r="K145" s="703"/>
      <c r="L145" s="703"/>
    </row>
    <row r="146" spans="1:12" ht="20.100000000000001" customHeight="1" x14ac:dyDescent="0.25">
      <c r="A146" s="690" t="s">
        <v>1485</v>
      </c>
      <c r="B146" s="703"/>
      <c r="C146" s="703"/>
      <c r="D146" s="703"/>
      <c r="E146" s="703"/>
      <c r="F146" s="703"/>
      <c r="G146" s="703"/>
      <c r="H146" s="703"/>
      <c r="I146" s="703"/>
      <c r="J146" s="703"/>
      <c r="K146" s="703"/>
      <c r="L146" s="703"/>
    </row>
    <row r="147" spans="1:12" ht="20.100000000000001" customHeight="1" x14ac:dyDescent="0.25">
      <c r="A147" s="690" t="s">
        <v>1486</v>
      </c>
      <c r="B147" s="703"/>
      <c r="C147" s="703"/>
      <c r="D147" s="703"/>
      <c r="E147" s="703"/>
      <c r="F147" s="703"/>
      <c r="G147" s="703"/>
      <c r="H147" s="703"/>
      <c r="I147" s="703"/>
      <c r="J147" s="703"/>
      <c r="K147" s="703"/>
      <c r="L147" s="703"/>
    </row>
    <row r="148" spans="1:12" ht="20.100000000000001" customHeight="1" x14ac:dyDescent="0.25">
      <c r="A148" s="690" t="s">
        <v>1487</v>
      </c>
      <c r="B148" s="703"/>
      <c r="C148" s="703"/>
      <c r="D148" s="703"/>
      <c r="E148" s="703"/>
      <c r="F148" s="703"/>
      <c r="G148" s="703"/>
      <c r="H148" s="703"/>
      <c r="I148" s="703"/>
      <c r="J148" s="703"/>
      <c r="K148" s="703"/>
      <c r="L148" s="703"/>
    </row>
    <row r="149" spans="1:12" ht="20.25" customHeight="1" x14ac:dyDescent="0.3">
      <c r="A149" s="661"/>
      <c r="B149" s="703"/>
      <c r="C149" s="703"/>
      <c r="D149" s="703"/>
      <c r="E149" s="703"/>
      <c r="F149" s="703"/>
      <c r="G149" s="703"/>
      <c r="H149" s="703"/>
      <c r="I149" s="703"/>
      <c r="J149" s="703"/>
      <c r="K149" s="703"/>
      <c r="L149" s="703"/>
    </row>
    <row r="150" spans="1:12" ht="15.6" x14ac:dyDescent="0.3">
      <c r="A150" s="655" t="s">
        <v>1488</v>
      </c>
      <c r="B150" s="767"/>
      <c r="C150" s="767"/>
      <c r="D150" s="767"/>
      <c r="E150" s="767"/>
      <c r="F150" s="767"/>
      <c r="G150" s="767"/>
      <c r="H150" s="767"/>
      <c r="I150" s="767"/>
      <c r="J150" s="767"/>
      <c r="K150" s="767"/>
      <c r="L150" s="767"/>
    </row>
    <row r="151" spans="1:12" ht="20.100000000000001" customHeight="1" x14ac:dyDescent="0.25">
      <c r="A151" s="691" t="s">
        <v>1489</v>
      </c>
      <c r="B151" s="703" t="s">
        <v>1374</v>
      </c>
      <c r="C151" s="703" t="s">
        <v>1369</v>
      </c>
      <c r="D151" s="703"/>
      <c r="E151" s="703"/>
      <c r="F151" s="703"/>
      <c r="G151" s="703"/>
      <c r="H151" s="703"/>
      <c r="I151" s="703"/>
      <c r="J151" s="703"/>
      <c r="K151" s="703"/>
      <c r="L151" s="703"/>
    </row>
    <row r="152" spans="1:12" ht="20.100000000000001" customHeight="1" x14ac:dyDescent="0.25">
      <c r="A152" s="691" t="s">
        <v>1490</v>
      </c>
      <c r="B152" s="703" t="s">
        <v>1291</v>
      </c>
      <c r="C152" s="703" t="s">
        <v>1374</v>
      </c>
      <c r="D152" s="703"/>
      <c r="E152" s="703"/>
      <c r="F152" s="703"/>
      <c r="G152" s="703"/>
      <c r="H152" s="703"/>
      <c r="I152" s="703"/>
      <c r="J152" s="703"/>
      <c r="K152" s="703"/>
      <c r="L152" s="703"/>
    </row>
    <row r="153" spans="1:12" ht="20.100000000000001" customHeight="1" x14ac:dyDescent="0.25">
      <c r="A153" s="691" t="s">
        <v>1491</v>
      </c>
      <c r="B153" s="703" t="s">
        <v>1291</v>
      </c>
      <c r="C153" s="703" t="s">
        <v>1374</v>
      </c>
      <c r="D153" s="703"/>
      <c r="E153" s="703"/>
      <c r="F153" s="703"/>
      <c r="G153" s="703"/>
      <c r="H153" s="703"/>
      <c r="I153" s="703"/>
      <c r="J153" s="703"/>
      <c r="K153" s="703"/>
      <c r="L153" s="703"/>
    </row>
    <row r="154" spans="1:12" ht="20.100000000000001" customHeight="1" x14ac:dyDescent="0.25">
      <c r="A154" s="691" t="s">
        <v>1492</v>
      </c>
      <c r="B154" s="703" t="s">
        <v>1291</v>
      </c>
      <c r="C154" s="703" t="s">
        <v>1374</v>
      </c>
      <c r="D154" s="703"/>
      <c r="E154" s="703"/>
      <c r="F154" s="703"/>
      <c r="G154" s="703"/>
      <c r="H154" s="703"/>
      <c r="I154" s="703"/>
      <c r="J154" s="703"/>
      <c r="K154" s="703"/>
      <c r="L154" s="703"/>
    </row>
    <row r="155" spans="1:12" ht="20.100000000000001" customHeight="1" x14ac:dyDescent="0.25">
      <c r="A155" s="691" t="s">
        <v>1493</v>
      </c>
      <c r="B155" s="703" t="s">
        <v>1291</v>
      </c>
      <c r="C155" s="703" t="s">
        <v>1374</v>
      </c>
      <c r="D155" s="703"/>
      <c r="E155" s="703"/>
      <c r="F155" s="703"/>
      <c r="G155" s="703"/>
      <c r="H155" s="703"/>
      <c r="I155" s="703"/>
      <c r="J155" s="703"/>
      <c r="K155" s="703"/>
      <c r="L155" s="703"/>
    </row>
    <row r="156" spans="1:12" ht="20.100000000000001" customHeight="1" x14ac:dyDescent="0.25">
      <c r="A156" s="691" t="s">
        <v>1494</v>
      </c>
      <c r="B156" s="703" t="s">
        <v>1291</v>
      </c>
      <c r="C156" s="703" t="s">
        <v>1369</v>
      </c>
      <c r="D156" s="703"/>
      <c r="E156" s="703"/>
      <c r="F156" s="703"/>
      <c r="G156" s="703"/>
      <c r="H156" s="703"/>
      <c r="I156" s="703"/>
      <c r="J156" s="703"/>
      <c r="K156" s="703"/>
      <c r="L156" s="703"/>
    </row>
    <row r="157" spans="1:12" ht="15.6" x14ac:dyDescent="0.25">
      <c r="A157" s="696" t="s">
        <v>1495</v>
      </c>
      <c r="B157" s="772"/>
      <c r="C157" s="772"/>
      <c r="D157" s="772"/>
      <c r="E157" s="772"/>
      <c r="F157" s="772"/>
      <c r="G157" s="772"/>
      <c r="H157" s="772"/>
      <c r="I157" s="772"/>
      <c r="J157" s="772"/>
      <c r="K157" s="772"/>
      <c r="L157" s="772"/>
    </row>
    <row r="158" spans="1:12" ht="15.6" x14ac:dyDescent="0.25">
      <c r="A158" s="664" t="s">
        <v>1496</v>
      </c>
      <c r="B158" s="703">
        <v>40</v>
      </c>
      <c r="C158" s="703">
        <v>40</v>
      </c>
      <c r="D158" s="703" t="s">
        <v>1291</v>
      </c>
      <c r="E158" s="703" t="s">
        <v>1291</v>
      </c>
      <c r="F158" s="703"/>
      <c r="G158" s="703"/>
      <c r="H158" s="703"/>
      <c r="I158" s="703"/>
      <c r="J158" s="703"/>
      <c r="K158" s="703"/>
      <c r="L158" s="703"/>
    </row>
    <row r="159" spans="1:12" ht="15.6" x14ac:dyDescent="0.25">
      <c r="A159" s="664" t="s">
        <v>1497</v>
      </c>
      <c r="B159" s="703">
        <f>154+12.35+18.36</f>
        <v>184.70999999999998</v>
      </c>
      <c r="C159" s="703">
        <v>2.2200000000000002</v>
      </c>
      <c r="D159" s="703"/>
      <c r="E159" s="703"/>
      <c r="F159" s="703"/>
      <c r="G159" s="703"/>
      <c r="H159" s="703"/>
      <c r="I159" s="703"/>
      <c r="J159" s="703"/>
      <c r="K159" s="703"/>
      <c r="L159" s="703"/>
    </row>
    <row r="160" spans="1:12" ht="15.6" x14ac:dyDescent="0.25">
      <c r="A160" s="664" t="s">
        <v>1498</v>
      </c>
      <c r="B160" s="703">
        <v>12.5</v>
      </c>
      <c r="C160" s="703">
        <v>1</v>
      </c>
      <c r="D160" s="703"/>
      <c r="E160" s="703"/>
      <c r="F160" s="703"/>
      <c r="G160" s="703"/>
      <c r="H160" s="703"/>
      <c r="I160" s="703"/>
      <c r="J160" s="703"/>
      <c r="K160" s="703"/>
      <c r="L160" s="703"/>
    </row>
    <row r="161" spans="1:12" ht="15.6" x14ac:dyDescent="0.25">
      <c r="A161" s="664" t="s">
        <v>1499</v>
      </c>
      <c r="B161" s="703"/>
      <c r="C161" s="703">
        <v>3</v>
      </c>
      <c r="D161" s="703"/>
      <c r="E161" s="703"/>
      <c r="F161" s="703"/>
      <c r="G161" s="703"/>
      <c r="H161" s="703"/>
      <c r="I161" s="703"/>
      <c r="J161" s="703"/>
      <c r="K161" s="703"/>
      <c r="L161" s="703"/>
    </row>
    <row r="162" spans="1:12" ht="15.6" x14ac:dyDescent="0.25">
      <c r="A162" s="665" t="s">
        <v>1500</v>
      </c>
      <c r="B162" s="703"/>
      <c r="C162" s="703"/>
      <c r="D162" s="703"/>
      <c r="E162" s="703"/>
      <c r="F162" s="703"/>
      <c r="G162" s="703"/>
      <c r="H162" s="703"/>
      <c r="I162" s="703"/>
      <c r="J162" s="703"/>
      <c r="K162" s="703"/>
      <c r="L162" s="703"/>
    </row>
    <row r="163" spans="1:12" ht="15.6" x14ac:dyDescent="0.25">
      <c r="A163" s="665" t="s">
        <v>1501</v>
      </c>
      <c r="B163" s="703"/>
      <c r="C163" s="703"/>
      <c r="D163" s="703"/>
      <c r="E163" s="703"/>
      <c r="F163" s="703"/>
      <c r="G163" s="703"/>
      <c r="H163" s="703"/>
      <c r="I163" s="703"/>
      <c r="J163" s="703"/>
      <c r="K163" s="703"/>
      <c r="L163" s="703"/>
    </row>
    <row r="164" spans="1:12" ht="15.6" x14ac:dyDescent="0.25">
      <c r="A164" s="664" t="s">
        <v>1502</v>
      </c>
      <c r="B164" s="703"/>
      <c r="C164" s="703"/>
      <c r="D164" s="703"/>
      <c r="E164" s="703"/>
      <c r="F164" s="703"/>
      <c r="G164" s="703"/>
      <c r="H164" s="703"/>
      <c r="I164" s="703"/>
      <c r="J164" s="703"/>
      <c r="K164" s="703"/>
      <c r="L164" s="703"/>
    </row>
    <row r="165" spans="1:12" ht="15.6" x14ac:dyDescent="0.25">
      <c r="A165" s="665" t="s">
        <v>1500</v>
      </c>
      <c r="B165" s="703"/>
      <c r="C165" s="703"/>
      <c r="D165" s="703"/>
      <c r="E165" s="703"/>
      <c r="F165" s="703"/>
      <c r="G165" s="703"/>
      <c r="H165" s="703"/>
      <c r="I165" s="703"/>
      <c r="J165" s="703"/>
      <c r="K165" s="703"/>
      <c r="L165" s="703"/>
    </row>
    <row r="166" spans="1:12" ht="15.6" x14ac:dyDescent="0.25">
      <c r="A166" s="665" t="s">
        <v>1501</v>
      </c>
      <c r="B166" s="703"/>
      <c r="C166" s="703"/>
      <c r="D166" s="703"/>
      <c r="E166" s="703"/>
      <c r="F166" s="703"/>
      <c r="G166" s="703"/>
      <c r="H166" s="703"/>
      <c r="I166" s="703"/>
      <c r="J166" s="703"/>
      <c r="K166" s="703"/>
      <c r="L166" s="703"/>
    </row>
    <row r="167" spans="1:12" ht="15.6" x14ac:dyDescent="0.25">
      <c r="A167" s="692" t="s">
        <v>1503</v>
      </c>
      <c r="B167" s="703" t="s">
        <v>1504</v>
      </c>
      <c r="C167" s="703">
        <v>18.57</v>
      </c>
      <c r="D167" s="703"/>
      <c r="E167" s="703"/>
      <c r="F167" s="703"/>
      <c r="G167" s="703"/>
      <c r="H167" s="703"/>
      <c r="I167" s="703"/>
      <c r="J167" s="703"/>
      <c r="K167" s="703"/>
      <c r="L167" s="703"/>
    </row>
    <row r="168" spans="1:12" ht="15.6" x14ac:dyDescent="0.25">
      <c r="A168" s="693" t="s">
        <v>1505</v>
      </c>
      <c r="B168" s="703">
        <v>1.25</v>
      </c>
      <c r="C168" s="703">
        <v>1.25</v>
      </c>
      <c r="D168" s="703"/>
      <c r="E168" s="703"/>
      <c r="F168" s="703"/>
      <c r="G168" s="703"/>
      <c r="H168" s="703"/>
      <c r="I168" s="703"/>
      <c r="J168" s="703"/>
      <c r="K168" s="703"/>
      <c r="L168" s="703"/>
    </row>
    <row r="169" spans="1:12" ht="15.6" x14ac:dyDescent="0.25">
      <c r="A169" s="693" t="s">
        <v>1506</v>
      </c>
      <c r="B169" s="703">
        <v>1.6</v>
      </c>
      <c r="C169" s="703">
        <v>1.6</v>
      </c>
      <c r="D169" s="703"/>
      <c r="E169" s="703"/>
      <c r="F169" s="703"/>
      <c r="G169" s="703"/>
      <c r="H169" s="703"/>
      <c r="I169" s="703"/>
      <c r="J169" s="703"/>
      <c r="K169" s="703"/>
      <c r="L169" s="703"/>
    </row>
    <row r="170" spans="1:12" ht="15.6" x14ac:dyDescent="0.25">
      <c r="A170" s="693" t="s">
        <v>1507</v>
      </c>
      <c r="B170" s="703">
        <v>0.5</v>
      </c>
      <c r="C170" s="703">
        <v>0.5</v>
      </c>
      <c r="D170" s="703"/>
      <c r="E170" s="703"/>
      <c r="F170" s="703"/>
      <c r="G170" s="703"/>
      <c r="H170" s="703"/>
      <c r="I170" s="703"/>
      <c r="J170" s="703"/>
      <c r="K170" s="703"/>
      <c r="L170" s="703"/>
    </row>
    <row r="171" spans="1:12" ht="15.6" x14ac:dyDescent="0.25">
      <c r="A171" s="693" t="s">
        <v>1508</v>
      </c>
      <c r="B171" s="704"/>
      <c r="C171" s="704"/>
      <c r="D171" s="704"/>
      <c r="E171" s="704"/>
      <c r="F171" s="704"/>
      <c r="G171" s="704"/>
      <c r="H171" s="704"/>
      <c r="I171" s="704"/>
      <c r="J171" s="704"/>
      <c r="K171" s="704"/>
      <c r="L171" s="704"/>
    </row>
    <row r="172" spans="1:12" ht="15.6" x14ac:dyDescent="0.25">
      <c r="A172" s="693" t="s">
        <v>1509</v>
      </c>
      <c r="B172" s="703"/>
      <c r="C172" s="703"/>
      <c r="D172" s="703"/>
      <c r="E172" s="703"/>
      <c r="F172" s="703"/>
      <c r="G172" s="703"/>
      <c r="H172" s="703"/>
      <c r="I172" s="703"/>
      <c r="J172" s="703"/>
      <c r="K172" s="703"/>
      <c r="L172" s="703"/>
    </row>
    <row r="173" spans="1:12" ht="15.6" x14ac:dyDescent="0.25">
      <c r="A173" s="693" t="s">
        <v>1510</v>
      </c>
      <c r="B173" s="706">
        <v>1.4999999999999999E-2</v>
      </c>
      <c r="C173" s="706">
        <v>0.05</v>
      </c>
      <c r="D173" s="706"/>
      <c r="E173" s="706"/>
      <c r="F173" s="706"/>
      <c r="G173" s="706"/>
      <c r="H173" s="706"/>
      <c r="I173" s="706"/>
      <c r="J173" s="706"/>
      <c r="K173" s="706"/>
      <c r="L173" s="706"/>
    </row>
    <row r="174" spans="1:12" ht="15.6" x14ac:dyDescent="0.3">
      <c r="A174" s="1024" t="s">
        <v>1511</v>
      </c>
      <c r="B174" s="1025"/>
      <c r="C174" s="1025"/>
      <c r="D174" s="1026"/>
      <c r="E174" s="1025"/>
      <c r="F174" s="1026"/>
      <c r="G174" s="1025"/>
      <c r="H174" s="1026"/>
      <c r="I174" s="1025"/>
      <c r="J174" s="706"/>
      <c r="K174" s="706"/>
      <c r="L174" s="773"/>
    </row>
    <row r="175" spans="1:12" ht="15.6" x14ac:dyDescent="0.25">
      <c r="A175" s="1027" t="s">
        <v>1512</v>
      </c>
      <c r="B175" s="1028" t="s">
        <v>1513</v>
      </c>
      <c r="C175" s="1038" t="s">
        <v>1291</v>
      </c>
      <c r="D175" s="1039" t="s">
        <v>1291</v>
      </c>
      <c r="E175" s="1039" t="s">
        <v>1291</v>
      </c>
      <c r="F175" s="1031"/>
      <c r="G175" s="1030"/>
      <c r="H175" s="1031"/>
      <c r="I175" s="1032"/>
      <c r="J175" s="706"/>
      <c r="K175" s="706"/>
      <c r="L175" s="706"/>
    </row>
    <row r="176" spans="1:12" ht="15.6" x14ac:dyDescent="0.3">
      <c r="A176" s="1033" t="s">
        <v>1514</v>
      </c>
      <c r="B176" s="1028" t="s">
        <v>1515</v>
      </c>
      <c r="C176" s="1038"/>
      <c r="D176" s="1029"/>
      <c r="E176" s="1030"/>
      <c r="F176" s="1031"/>
      <c r="G176" s="1030"/>
      <c r="H176" s="1031"/>
      <c r="I176" s="1032"/>
      <c r="J176" s="706"/>
      <c r="K176" s="706"/>
      <c r="L176" s="706"/>
    </row>
    <row r="177" spans="1:12" ht="15.6" x14ac:dyDescent="0.3">
      <c r="A177" s="1033" t="s">
        <v>1516</v>
      </c>
      <c r="B177" s="1028" t="s">
        <v>1517</v>
      </c>
      <c r="C177" s="1038"/>
      <c r="D177" s="1029"/>
      <c r="E177" s="1030"/>
      <c r="F177" s="1031"/>
      <c r="G177" s="1030"/>
      <c r="H177" s="1031"/>
      <c r="I177" s="1032"/>
      <c r="J177" s="706"/>
      <c r="K177" s="706"/>
      <c r="L177" s="706"/>
    </row>
    <row r="178" spans="1:12" ht="15.6" x14ac:dyDescent="0.3">
      <c r="A178" s="1033" t="s">
        <v>1518</v>
      </c>
      <c r="B178" s="1028" t="s">
        <v>1519</v>
      </c>
      <c r="C178" s="1038"/>
      <c r="D178" s="1029"/>
      <c r="E178" s="1030"/>
      <c r="F178" s="1031"/>
      <c r="G178" s="1030"/>
      <c r="H178" s="1031"/>
      <c r="I178" s="1032"/>
      <c r="J178" s="706"/>
      <c r="K178" s="706"/>
      <c r="L178" s="706"/>
    </row>
    <row r="179" spans="1:12" ht="15.6" x14ac:dyDescent="0.3">
      <c r="A179" s="1034" t="s">
        <v>1520</v>
      </c>
      <c r="B179" s="1028" t="s">
        <v>1521</v>
      </c>
      <c r="C179" s="1038"/>
      <c r="D179" s="1029"/>
      <c r="E179" s="1030"/>
      <c r="F179" s="1031"/>
      <c r="G179" s="1030"/>
      <c r="H179" s="1031"/>
      <c r="I179" s="1032"/>
      <c r="J179" s="706"/>
      <c r="K179" s="706"/>
      <c r="L179" s="706"/>
    </row>
    <row r="180" spans="1:12" ht="15.6" x14ac:dyDescent="0.3">
      <c r="A180" s="1034" t="s">
        <v>1522</v>
      </c>
      <c r="B180" s="1028" t="s">
        <v>1517</v>
      </c>
      <c r="C180" s="1038"/>
      <c r="D180" s="1029"/>
      <c r="E180" s="1030"/>
      <c r="F180" s="1031"/>
      <c r="G180" s="1030"/>
      <c r="H180" s="1031"/>
      <c r="I180" s="1032"/>
      <c r="J180" s="706"/>
      <c r="K180" s="706"/>
      <c r="L180" s="706"/>
    </row>
    <row r="181" spans="1:12" ht="15.6" x14ac:dyDescent="0.25">
      <c r="A181" s="1035" t="s">
        <v>1523</v>
      </c>
      <c r="B181" s="1028" t="s">
        <v>1517</v>
      </c>
      <c r="C181" s="1038"/>
      <c r="D181" s="1029"/>
      <c r="E181" s="1030"/>
      <c r="F181" s="1031"/>
      <c r="G181" s="1030"/>
      <c r="H181" s="1031"/>
      <c r="I181" s="1032"/>
      <c r="J181" s="773"/>
      <c r="K181" s="773"/>
      <c r="L181" s="703"/>
    </row>
    <row r="182" spans="1:12" ht="15.6" x14ac:dyDescent="0.3">
      <c r="A182" s="1024" t="s">
        <v>1524</v>
      </c>
      <c r="B182" s="1025"/>
      <c r="C182" s="1025"/>
      <c r="D182" s="1026"/>
      <c r="E182" s="1025"/>
      <c r="F182" s="1026"/>
      <c r="G182" s="1025"/>
      <c r="H182" s="1026"/>
      <c r="I182" s="1025"/>
      <c r="J182" s="773"/>
      <c r="K182" s="773"/>
      <c r="L182" s="773"/>
    </row>
    <row r="183" spans="1:12" ht="20.399999999999999" customHeight="1" x14ac:dyDescent="0.25">
      <c r="A183" s="693" t="s">
        <v>1512</v>
      </c>
      <c r="B183" s="703" t="s">
        <v>1525</v>
      </c>
      <c r="C183" s="703" t="s">
        <v>1526</v>
      </c>
      <c r="D183" s="703" t="s">
        <v>2270</v>
      </c>
      <c r="E183" s="703" t="s">
        <v>2273</v>
      </c>
      <c r="F183" s="703"/>
      <c r="G183" s="703"/>
      <c r="H183" s="703"/>
      <c r="I183" s="703"/>
      <c r="J183" s="703"/>
      <c r="K183" s="703"/>
      <c r="L183" s="703"/>
    </row>
    <row r="184" spans="1:12" ht="20.399999999999999" customHeight="1" x14ac:dyDescent="0.25">
      <c r="A184" s="693" t="s">
        <v>1527</v>
      </c>
      <c r="B184" s="703" t="s">
        <v>1528</v>
      </c>
      <c r="C184" s="703" t="s">
        <v>1529</v>
      </c>
      <c r="D184" s="703" t="s">
        <v>2271</v>
      </c>
      <c r="E184" s="703"/>
      <c r="F184" s="703"/>
      <c r="G184" s="703"/>
      <c r="H184" s="703"/>
      <c r="I184" s="703"/>
      <c r="J184" s="703"/>
      <c r="K184" s="703"/>
      <c r="L184" s="703"/>
    </row>
    <row r="185" spans="1:12" ht="20.399999999999999" customHeight="1" x14ac:dyDescent="0.25">
      <c r="A185" s="693" t="s">
        <v>1518</v>
      </c>
      <c r="B185" s="703" t="s">
        <v>1530</v>
      </c>
      <c r="C185" s="703" t="s">
        <v>1531</v>
      </c>
      <c r="D185" s="703" t="s">
        <v>2272</v>
      </c>
      <c r="E185" s="703"/>
      <c r="F185" s="703"/>
      <c r="G185" s="703"/>
      <c r="H185" s="703"/>
      <c r="I185" s="703"/>
      <c r="J185" s="703"/>
      <c r="K185" s="703"/>
      <c r="L185" s="703"/>
    </row>
    <row r="186" spans="1:12" ht="20.399999999999999" customHeight="1" x14ac:dyDescent="0.25">
      <c r="A186" s="693"/>
      <c r="B186" s="703"/>
      <c r="C186" s="703"/>
      <c r="D186" s="703"/>
      <c r="E186" s="703"/>
      <c r="F186" s="703"/>
      <c r="G186" s="703"/>
      <c r="H186" s="703"/>
      <c r="I186" s="703"/>
      <c r="J186" s="703"/>
      <c r="K186" s="703"/>
      <c r="L186" s="703"/>
    </row>
    <row r="187" spans="1:12" ht="20.399999999999999" customHeight="1" x14ac:dyDescent="0.25">
      <c r="A187" s="666"/>
      <c r="B187" s="703"/>
      <c r="C187" s="703"/>
      <c r="D187" s="703"/>
      <c r="E187" s="703"/>
      <c r="F187" s="703"/>
      <c r="G187" s="703"/>
      <c r="H187" s="703"/>
      <c r="I187" s="703"/>
      <c r="J187" s="703"/>
      <c r="K187" s="703"/>
      <c r="L187" s="703"/>
    </row>
    <row r="188" spans="1:12" ht="20.399999999999999" customHeight="1" x14ac:dyDescent="0.25">
      <c r="A188" s="666"/>
      <c r="B188" s="703"/>
      <c r="C188" s="703"/>
      <c r="D188" s="703"/>
      <c r="E188" s="703"/>
      <c r="F188" s="703"/>
      <c r="G188" s="703"/>
      <c r="H188" s="703"/>
      <c r="I188" s="703"/>
      <c r="J188" s="703"/>
      <c r="K188" s="703"/>
      <c r="L188" s="703"/>
    </row>
    <row r="189" spans="1:12" ht="20.399999999999999" customHeight="1" x14ac:dyDescent="0.25">
      <c r="A189" s="697" t="s">
        <v>1532</v>
      </c>
      <c r="B189" s="773"/>
      <c r="C189" s="773"/>
      <c r="D189" s="773"/>
      <c r="E189" s="773"/>
      <c r="F189" s="773"/>
      <c r="G189" s="773"/>
      <c r="H189" s="773"/>
      <c r="I189" s="773"/>
      <c r="J189" s="773"/>
      <c r="K189" s="773"/>
      <c r="L189" s="773"/>
    </row>
    <row r="190" spans="1:12" ht="20.399999999999999" customHeight="1" x14ac:dyDescent="0.3">
      <c r="A190" s="667"/>
      <c r="B190" s="703" t="s">
        <v>1533</v>
      </c>
      <c r="C190" s="703"/>
      <c r="D190" s="703"/>
      <c r="E190" s="703"/>
      <c r="F190" s="703"/>
      <c r="G190" s="703"/>
      <c r="H190" s="703"/>
      <c r="I190" s="703"/>
      <c r="J190" s="703"/>
      <c r="K190" s="703"/>
      <c r="L190" s="703"/>
    </row>
    <row r="191" spans="1:12" ht="20.399999999999999" customHeight="1" x14ac:dyDescent="0.3">
      <c r="A191" s="668"/>
      <c r="B191" s="703" t="s">
        <v>1534</v>
      </c>
      <c r="C191" s="703"/>
      <c r="D191" s="703"/>
      <c r="E191" s="703"/>
      <c r="F191" s="703"/>
      <c r="G191" s="703"/>
      <c r="H191" s="703"/>
      <c r="I191" s="703"/>
      <c r="J191" s="703"/>
      <c r="K191" s="703"/>
      <c r="L191" s="703"/>
    </row>
    <row r="192" spans="1:12" ht="20.399999999999999" customHeight="1" x14ac:dyDescent="0.25">
      <c r="A192" s="697" t="s">
        <v>1535</v>
      </c>
      <c r="B192" s="773"/>
      <c r="C192" s="773"/>
      <c r="D192" s="773"/>
      <c r="E192" s="773"/>
      <c r="F192" s="773"/>
      <c r="G192" s="773"/>
      <c r="H192" s="773"/>
      <c r="I192" s="773"/>
      <c r="J192" s="773"/>
      <c r="K192" s="773"/>
      <c r="L192" s="773"/>
    </row>
    <row r="193" spans="1:12" ht="20.399999999999999" customHeight="1" x14ac:dyDescent="0.3">
      <c r="A193" s="679" t="s">
        <v>1536</v>
      </c>
      <c r="B193" s="1023">
        <v>239067</v>
      </c>
      <c r="C193" s="1023">
        <v>153084</v>
      </c>
      <c r="D193" s="703"/>
      <c r="E193" s="703"/>
      <c r="F193" s="703"/>
      <c r="G193" s="703"/>
      <c r="H193" s="703"/>
      <c r="I193" s="703"/>
      <c r="J193" s="703"/>
      <c r="K193" s="703"/>
      <c r="L193" s="703"/>
    </row>
    <row r="194" spans="1:12" ht="20.399999999999999" customHeight="1" x14ac:dyDescent="0.3">
      <c r="A194" s="663"/>
      <c r="B194" s="703"/>
      <c r="C194" s="703"/>
      <c r="D194" s="703"/>
      <c r="E194" s="703"/>
      <c r="F194" s="703"/>
      <c r="G194" s="703"/>
      <c r="H194" s="703"/>
      <c r="I194" s="703"/>
      <c r="J194" s="703"/>
      <c r="K194" s="703"/>
      <c r="L194" s="703"/>
    </row>
    <row r="195" spans="1:12" ht="20.399999999999999" customHeight="1" x14ac:dyDescent="0.3">
      <c r="A195" s="663"/>
      <c r="B195" s="703"/>
      <c r="C195" s="703"/>
      <c r="D195" s="703"/>
      <c r="E195" s="703"/>
      <c r="F195" s="703"/>
      <c r="G195" s="703"/>
      <c r="H195" s="703"/>
      <c r="I195" s="703"/>
      <c r="J195" s="703"/>
      <c r="K195" s="703"/>
      <c r="L195" s="703"/>
    </row>
    <row r="196" spans="1:12" ht="20.399999999999999" customHeight="1" x14ac:dyDescent="0.25">
      <c r="A196" s="695" t="s">
        <v>1537</v>
      </c>
      <c r="B196" s="771"/>
      <c r="C196" s="771"/>
      <c r="D196" s="771"/>
      <c r="E196" s="771"/>
      <c r="F196" s="771"/>
      <c r="G196" s="771"/>
      <c r="H196" s="771"/>
      <c r="I196" s="771"/>
      <c r="J196" s="771"/>
      <c r="K196" s="771"/>
      <c r="L196" s="771"/>
    </row>
    <row r="197" spans="1:12" ht="20.399999999999999" customHeight="1" x14ac:dyDescent="0.25">
      <c r="A197" s="693" t="s">
        <v>78</v>
      </c>
      <c r="B197" s="703"/>
      <c r="C197" s="703"/>
      <c r="D197" s="703"/>
      <c r="E197" s="703"/>
      <c r="F197" s="703"/>
      <c r="G197" s="703"/>
      <c r="H197" s="703"/>
      <c r="I197" s="703"/>
      <c r="J197" s="703"/>
      <c r="K197" s="703"/>
      <c r="L197" s="703"/>
    </row>
    <row r="198" spans="1:12" ht="20.399999999999999" customHeight="1" x14ac:dyDescent="0.25">
      <c r="A198" s="693" t="s">
        <v>1538</v>
      </c>
      <c r="B198" s="703"/>
      <c r="C198" s="703"/>
      <c r="D198" s="703"/>
      <c r="E198" s="703"/>
      <c r="F198" s="703"/>
      <c r="G198" s="703"/>
      <c r="H198" s="703"/>
      <c r="I198" s="703"/>
      <c r="J198" s="703"/>
      <c r="K198" s="703"/>
      <c r="L198" s="703"/>
    </row>
    <row r="199" spans="1:12" ht="20.399999999999999" customHeight="1" x14ac:dyDescent="0.25">
      <c r="A199" s="693" t="s">
        <v>1539</v>
      </c>
      <c r="B199" s="703"/>
      <c r="C199" s="703"/>
      <c r="D199" s="703"/>
      <c r="E199" s="703"/>
      <c r="F199" s="703"/>
      <c r="G199" s="703"/>
      <c r="H199" s="703"/>
      <c r="I199" s="703"/>
      <c r="J199" s="703"/>
      <c r="K199" s="703"/>
      <c r="L199" s="703"/>
    </row>
    <row r="200" spans="1:12" ht="20.399999999999999" customHeight="1" x14ac:dyDescent="0.25">
      <c r="A200" s="693" t="s">
        <v>182</v>
      </c>
      <c r="B200" s="703"/>
      <c r="C200" s="703"/>
      <c r="D200" s="703"/>
      <c r="E200" s="703"/>
      <c r="F200" s="703"/>
      <c r="G200" s="703"/>
      <c r="H200" s="703"/>
      <c r="I200" s="703"/>
      <c r="J200" s="703"/>
      <c r="K200" s="703"/>
      <c r="L200" s="703"/>
    </row>
    <row r="201" spans="1:12" ht="20.399999999999999" hidden="1" customHeight="1" x14ac:dyDescent="0.25">
      <c r="A201" s="695" t="s">
        <v>1537</v>
      </c>
      <c r="B201" s="771"/>
      <c r="C201" s="771"/>
      <c r="D201" s="771"/>
      <c r="E201" s="771"/>
      <c r="F201" s="771"/>
      <c r="G201" s="771"/>
      <c r="H201" s="771"/>
      <c r="I201" s="771"/>
      <c r="J201" s="771"/>
      <c r="K201" s="771"/>
      <c r="L201" s="771"/>
    </row>
    <row r="202" spans="1:12" ht="20.399999999999999" hidden="1" customHeight="1" x14ac:dyDescent="0.25">
      <c r="A202" s="693" t="s">
        <v>78</v>
      </c>
      <c r="B202" s="703"/>
      <c r="C202" s="703"/>
      <c r="D202" s="703"/>
      <c r="E202" s="703"/>
      <c r="F202" s="703"/>
      <c r="G202" s="703"/>
      <c r="H202" s="703"/>
      <c r="I202" s="703"/>
      <c r="J202" s="703"/>
      <c r="K202" s="703"/>
      <c r="L202" s="703"/>
    </row>
    <row r="203" spans="1:12" ht="20.399999999999999" hidden="1" customHeight="1" x14ac:dyDescent="0.25">
      <c r="A203" s="693" t="s">
        <v>1538</v>
      </c>
      <c r="B203" s="703"/>
      <c r="C203" s="703"/>
      <c r="D203" s="703"/>
      <c r="E203" s="703"/>
      <c r="F203" s="703"/>
      <c r="G203" s="703"/>
      <c r="H203" s="703"/>
      <c r="I203" s="703"/>
      <c r="J203" s="703"/>
      <c r="K203" s="703"/>
      <c r="L203" s="703"/>
    </row>
    <row r="204" spans="1:12" ht="20.399999999999999" hidden="1" customHeight="1" x14ac:dyDescent="0.25">
      <c r="A204" s="693" t="s">
        <v>1539</v>
      </c>
      <c r="B204" s="703"/>
      <c r="C204" s="703"/>
      <c r="D204" s="703"/>
      <c r="E204" s="703"/>
      <c r="F204" s="703"/>
      <c r="G204" s="703"/>
      <c r="H204" s="703"/>
      <c r="I204" s="703"/>
      <c r="J204" s="703"/>
      <c r="K204" s="703"/>
      <c r="L204" s="703"/>
    </row>
    <row r="205" spans="1:12" ht="20.399999999999999" hidden="1" customHeight="1" x14ac:dyDescent="0.25">
      <c r="A205" s="693" t="s">
        <v>182</v>
      </c>
      <c r="B205" s="703"/>
      <c r="C205" s="703"/>
      <c r="D205" s="703"/>
      <c r="E205" s="703"/>
      <c r="F205" s="703"/>
      <c r="G205" s="703"/>
      <c r="H205" s="703"/>
      <c r="I205" s="703"/>
      <c r="J205" s="703"/>
      <c r="K205" s="703"/>
      <c r="L205" s="703"/>
    </row>
    <row r="206" spans="1:12" ht="20.399999999999999" hidden="1" customHeight="1" x14ac:dyDescent="0.25">
      <c r="A206" s="694" t="s">
        <v>1537</v>
      </c>
      <c r="B206" s="771"/>
      <c r="C206" s="771"/>
      <c r="D206" s="771"/>
      <c r="E206" s="771"/>
      <c r="F206" s="771"/>
      <c r="G206" s="771"/>
      <c r="H206" s="771"/>
      <c r="I206" s="771"/>
      <c r="J206" s="771"/>
      <c r="K206" s="771"/>
      <c r="L206" s="771"/>
    </row>
    <row r="207" spans="1:12" ht="20.399999999999999" hidden="1" customHeight="1" x14ac:dyDescent="0.25">
      <c r="A207" s="693" t="s">
        <v>78</v>
      </c>
      <c r="B207" s="703"/>
      <c r="C207" s="703"/>
      <c r="D207" s="703"/>
      <c r="E207" s="703"/>
      <c r="F207" s="703"/>
      <c r="G207" s="703"/>
      <c r="H207" s="703"/>
      <c r="I207" s="703"/>
      <c r="J207" s="703"/>
      <c r="K207" s="703"/>
      <c r="L207" s="703"/>
    </row>
    <row r="208" spans="1:12" ht="20.399999999999999" hidden="1" customHeight="1" x14ac:dyDescent="0.25">
      <c r="A208" s="693" t="s">
        <v>1538</v>
      </c>
      <c r="B208" s="703"/>
      <c r="C208" s="703"/>
      <c r="D208" s="703"/>
      <c r="E208" s="703"/>
      <c r="F208" s="703"/>
      <c r="G208" s="703"/>
      <c r="H208" s="703"/>
      <c r="I208" s="703"/>
      <c r="J208" s="703"/>
      <c r="K208" s="703"/>
      <c r="L208" s="703"/>
    </row>
    <row r="209" spans="1:12" ht="20.399999999999999" hidden="1" customHeight="1" x14ac:dyDescent="0.25">
      <c r="A209" s="693" t="s">
        <v>1539</v>
      </c>
      <c r="B209" s="703"/>
      <c r="C209" s="703"/>
      <c r="D209" s="703"/>
      <c r="E209" s="703"/>
      <c r="F209" s="703"/>
      <c r="G209" s="703"/>
      <c r="H209" s="703"/>
      <c r="I209" s="703"/>
      <c r="J209" s="703"/>
      <c r="K209" s="703"/>
      <c r="L209" s="703"/>
    </row>
    <row r="210" spans="1:12" ht="20.399999999999999" hidden="1" customHeight="1" x14ac:dyDescent="0.25">
      <c r="A210" s="693" t="s">
        <v>182</v>
      </c>
      <c r="B210" s="703"/>
      <c r="C210" s="703"/>
      <c r="D210" s="703"/>
      <c r="E210" s="703"/>
      <c r="F210" s="703"/>
      <c r="G210" s="703"/>
      <c r="H210" s="703"/>
      <c r="I210" s="703"/>
      <c r="J210" s="703"/>
      <c r="K210" s="703"/>
      <c r="L210" s="703"/>
    </row>
    <row r="211" spans="1:12" ht="20.399999999999999" hidden="1" customHeight="1" x14ac:dyDescent="0.25">
      <c r="A211" s="695" t="s">
        <v>1537</v>
      </c>
      <c r="B211" s="771"/>
      <c r="C211" s="771"/>
      <c r="D211" s="771"/>
      <c r="E211" s="771"/>
      <c r="F211" s="771"/>
      <c r="G211" s="771"/>
      <c r="H211" s="771"/>
      <c r="I211" s="771"/>
      <c r="J211" s="771"/>
      <c r="K211" s="771"/>
      <c r="L211" s="771"/>
    </row>
    <row r="212" spans="1:12" ht="20.399999999999999" hidden="1" customHeight="1" x14ac:dyDescent="0.25">
      <c r="A212" s="693" t="s">
        <v>78</v>
      </c>
      <c r="B212" s="703"/>
      <c r="C212" s="703"/>
      <c r="D212" s="703"/>
      <c r="E212" s="703"/>
      <c r="F212" s="703"/>
      <c r="G212" s="703"/>
      <c r="H212" s="703"/>
      <c r="I212" s="703"/>
      <c r="J212" s="703"/>
      <c r="K212" s="703"/>
      <c r="L212" s="703"/>
    </row>
    <row r="213" spans="1:12" ht="20.399999999999999" hidden="1" customHeight="1" x14ac:dyDescent="0.25">
      <c r="A213" s="693" t="s">
        <v>1538</v>
      </c>
      <c r="B213" s="703"/>
      <c r="C213" s="703"/>
      <c r="D213" s="703"/>
      <c r="E213" s="703"/>
      <c r="F213" s="703"/>
      <c r="G213" s="703"/>
      <c r="H213" s="703"/>
      <c r="I213" s="703"/>
      <c r="J213" s="703"/>
      <c r="K213" s="703"/>
      <c r="L213" s="703"/>
    </row>
    <row r="214" spans="1:12" ht="20.399999999999999" hidden="1" customHeight="1" x14ac:dyDescent="0.25">
      <c r="A214" s="693" t="s">
        <v>1539</v>
      </c>
      <c r="B214" s="703"/>
      <c r="C214" s="703"/>
      <c r="D214" s="703"/>
      <c r="E214" s="703"/>
      <c r="F214" s="703"/>
      <c r="G214" s="703"/>
      <c r="H214" s="703"/>
      <c r="I214" s="703"/>
      <c r="J214" s="703"/>
      <c r="K214" s="703"/>
      <c r="L214" s="703"/>
    </row>
    <row r="215" spans="1:12" ht="20.399999999999999" hidden="1" customHeight="1" x14ac:dyDescent="0.25">
      <c r="A215" s="693" t="s">
        <v>182</v>
      </c>
      <c r="B215" s="703"/>
      <c r="C215" s="703"/>
      <c r="D215" s="703"/>
      <c r="E215" s="703"/>
      <c r="F215" s="703"/>
      <c r="G215" s="703"/>
      <c r="H215" s="703"/>
      <c r="I215" s="703"/>
      <c r="J215" s="703"/>
      <c r="K215" s="703"/>
      <c r="L215" s="703"/>
    </row>
    <row r="216" spans="1:12" ht="20.399999999999999" customHeight="1" x14ac:dyDescent="0.25">
      <c r="A216" s="695" t="s">
        <v>1540</v>
      </c>
      <c r="B216" s="774"/>
      <c r="C216" s="774"/>
      <c r="D216" s="774"/>
      <c r="E216" s="774"/>
      <c r="F216" s="774"/>
      <c r="G216" s="774"/>
      <c r="H216" s="774"/>
      <c r="I216" s="774"/>
      <c r="J216" s="774"/>
      <c r="K216" s="774"/>
      <c r="L216" s="774"/>
    </row>
    <row r="217" spans="1:12" ht="20.399999999999999" customHeight="1" x14ac:dyDescent="0.25">
      <c r="A217" s="683" t="s">
        <v>1541</v>
      </c>
      <c r="B217" s="703" t="s">
        <v>1374</v>
      </c>
      <c r="C217" s="703" t="s">
        <v>1374</v>
      </c>
      <c r="D217" s="703"/>
      <c r="E217" s="703"/>
      <c r="F217" s="703"/>
      <c r="G217" s="703"/>
      <c r="H217" s="703"/>
      <c r="I217" s="703"/>
      <c r="J217" s="703"/>
      <c r="K217" s="703"/>
      <c r="L217" s="703"/>
    </row>
    <row r="218" spans="1:12" ht="20.399999999999999" customHeight="1" x14ac:dyDescent="0.25">
      <c r="A218" s="683" t="s">
        <v>1542</v>
      </c>
      <c r="B218" s="703"/>
      <c r="C218" s="703"/>
      <c r="D218" s="703"/>
      <c r="E218" s="703"/>
      <c r="F218" s="703"/>
      <c r="G218" s="703"/>
      <c r="H218" s="703"/>
      <c r="I218" s="703"/>
      <c r="J218" s="703"/>
      <c r="K218" s="703"/>
      <c r="L218" s="703"/>
    </row>
    <row r="219" spans="1:12" ht="20.399999999999999" customHeight="1" x14ac:dyDescent="0.25">
      <c r="A219" s="707" t="s">
        <v>1543</v>
      </c>
      <c r="B219" s="774"/>
      <c r="C219" s="774"/>
      <c r="D219" s="774"/>
      <c r="E219" s="774"/>
      <c r="F219" s="774"/>
      <c r="G219" s="774"/>
      <c r="H219" s="774"/>
      <c r="I219" s="774"/>
      <c r="J219" s="774"/>
      <c r="K219" s="774"/>
      <c r="L219" s="774"/>
    </row>
    <row r="220" spans="1:12" ht="20.399999999999999" customHeight="1" x14ac:dyDescent="0.25">
      <c r="A220" s="708"/>
      <c r="B220" s="703"/>
      <c r="C220" s="703"/>
      <c r="D220" s="703"/>
      <c r="E220" s="703"/>
      <c r="F220" s="703"/>
      <c r="G220" s="703"/>
      <c r="H220" s="703"/>
      <c r="I220" s="703"/>
      <c r="J220" s="703"/>
      <c r="K220" s="703"/>
      <c r="L220" s="703"/>
    </row>
    <row r="221" spans="1:12" ht="20.399999999999999" customHeight="1" x14ac:dyDescent="0.3">
      <c r="A221" s="702"/>
      <c r="B221" s="703"/>
      <c r="C221" s="703"/>
      <c r="D221" s="703"/>
      <c r="E221" s="703"/>
      <c r="F221" s="703"/>
      <c r="G221" s="703"/>
      <c r="H221" s="703"/>
      <c r="I221" s="703"/>
      <c r="J221" s="703"/>
      <c r="K221" s="703"/>
      <c r="L221" s="703"/>
    </row>
  </sheetData>
  <phoneticPr fontId="30" type="noConversion"/>
  <dataValidations count="1">
    <dataValidation type="list" allowBlank="1" showInputMessage="1" showErrorMessage="1" sqref="B128:B129" xr:uid="{6A644026-2B9F-4B41-8F88-B01E9545DB01}">
      <formula1>$N$71:$N$72</formula1>
    </dataValidation>
  </dataValidations>
  <pageMargins left="0.7" right="0.7" top="1.1437499999999998" bottom="1.1437499999999998" header="0.75" footer="0.75"/>
  <pageSetup scale="17" fitToWidth="0" fitToHeight="0"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330FC-1971-450F-92D2-D0C65B95729C}">
  <sheetPr>
    <tabColor theme="3" tint="0.39997558519241921"/>
  </sheetPr>
  <dimension ref="B1:BV48"/>
  <sheetViews>
    <sheetView showGridLines="0" topLeftCell="B1" workbookViewId="0">
      <selection activeCell="G4" sqref="G4"/>
    </sheetView>
  </sheetViews>
  <sheetFormatPr defaultColWidth="9" defaultRowHeight="14.4" x14ac:dyDescent="0.3"/>
  <cols>
    <col min="1" max="1" width="4" customWidth="1"/>
    <col min="2" max="3" width="64" customWidth="1"/>
    <col min="4" max="4" width="14" customWidth="1"/>
    <col min="5" max="6" width="9" customWidth="1"/>
  </cols>
  <sheetData>
    <row r="1" spans="2:36" ht="15" customHeight="1" x14ac:dyDescent="0.3"/>
    <row r="2" spans="2:36" ht="30.75" customHeight="1" x14ac:dyDescent="0.3">
      <c r="B2" s="1074" t="s">
        <v>9</v>
      </c>
      <c r="C2" s="1074"/>
    </row>
    <row r="3" spans="2:36" ht="75" customHeight="1" x14ac:dyDescent="0.3">
      <c r="B3" s="1075" t="str">
        <f>'1-Cover'!B20 &amp; " is seeking a service partner in Food and Nutrition Services to strategically assist in centralizing system-wide service contracts among the facilities in scope. In addition " &amp; '1-Cover'!B20 &amp; " is seeking a Food Services partner in non-patient retail spaces. We will seek from each participating service vendor a multi-faceted proposal with varying degrees of supplemental support within these areas. " &amp; '1-Cover'!B20 &amp; " reserves the right to adjust the parameters of this RFI upon review of proposals." &amp; CHAR(10)</f>
        <v xml:space="preserve">Grady Health System is seeking a service partner in Food and Nutrition Services to strategically assist in centralizing system-wide service contracts among the facilities in scope. In addition Grady Health System is seeking a Food Services partner in non-patient retail spaces. We will seek from each participating service vendor a multi-faceted proposal with varying degrees of supplemental support within these areas. Grady Health System reserves the right to adjust the parameters of this RFI upon review of proposals.
</v>
      </c>
      <c r="C3" s="1075"/>
    </row>
    <row r="4" spans="2:36" ht="275.25" customHeight="1" x14ac:dyDescent="0.3">
      <c r="B4" s="1076" t="s">
        <v>10</v>
      </c>
      <c r="C4" s="1077"/>
    </row>
    <row r="5" spans="2:36" ht="60.75" customHeight="1" x14ac:dyDescent="0.3">
      <c r="B5" s="1075" t="s">
        <v>11</v>
      </c>
      <c r="C5" s="1075"/>
    </row>
    <row r="6" spans="2:36" ht="61.5" customHeight="1" x14ac:dyDescent="0.3">
      <c r="B6" s="1076" t="str">
        <f>'1-Cover'!B20 &amp; " will have one primary supplier option with all Service Employees and all Management Employees at " &amp; '1-Cover'!B20 &amp; " will be on a supplier payroll with supplier benefits packages."</f>
        <v>Grady Health System will have one primary supplier option with all Service Employees and all Management Employees at Grady Health System will be on a supplier payroll with supplier benefits packages.</v>
      </c>
      <c r="C6" s="1077"/>
    </row>
    <row r="7" spans="2:36" ht="11.85" customHeight="1" x14ac:dyDescent="0.3"/>
    <row r="16" spans="2:36" ht="55.5" customHeight="1" x14ac:dyDescent="0.3">
      <c r="C16" s="830"/>
      <c r="D16" s="23"/>
      <c r="E16" s="23"/>
      <c r="F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row>
    <row r="17" spans="2:36" ht="55.5" customHeight="1" x14ac:dyDescent="0.3">
      <c r="B17" s="828"/>
      <c r="C17" s="830"/>
      <c r="D17" s="23"/>
      <c r="E17" s="23"/>
      <c r="F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row>
    <row r="18" spans="2:36" ht="55.5" customHeight="1" x14ac:dyDescent="0.3">
      <c r="B18" s="831"/>
      <c r="C18" s="830"/>
      <c r="D18" s="23"/>
      <c r="E18" s="23"/>
      <c r="F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row>
    <row r="19" spans="2:36" ht="55.5" customHeight="1" x14ac:dyDescent="0.3">
      <c r="D19" s="23"/>
      <c r="E19" s="23"/>
      <c r="F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row>
    <row r="20" spans="2:36" ht="55.5" customHeight="1" x14ac:dyDescent="0.3">
      <c r="B20" s="829"/>
      <c r="C20" s="830"/>
      <c r="D20" s="23"/>
      <c r="E20" s="23"/>
      <c r="F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row>
    <row r="21" spans="2:36" ht="55.5" customHeight="1" x14ac:dyDescent="0.3">
      <c r="B21" s="830"/>
      <c r="C21" s="830"/>
      <c r="D21" s="23"/>
      <c r="E21" s="23"/>
      <c r="F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row>
    <row r="22" spans="2:36" ht="55.5" customHeight="1" x14ac:dyDescent="0.3">
      <c r="B22" s="830"/>
      <c r="C22" s="830"/>
      <c r="D22" s="23"/>
      <c r="E22" s="23"/>
      <c r="F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row>
    <row r="23" spans="2:36" ht="55.5" customHeight="1" x14ac:dyDescent="0.3">
      <c r="B23" s="830"/>
      <c r="C23" s="830"/>
      <c r="D23" s="23"/>
      <c r="E23" s="23"/>
      <c r="F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row>
    <row r="24" spans="2:36" ht="55.5" customHeight="1" x14ac:dyDescent="0.3">
      <c r="B24" s="830"/>
      <c r="C24" s="830"/>
      <c r="D24" s="23"/>
      <c r="E24" s="23"/>
      <c r="F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row>
    <row r="25" spans="2:36" ht="17.850000000000001" customHeight="1" x14ac:dyDescent="0.3">
      <c r="B25" s="23"/>
      <c r="C25" s="23"/>
      <c r="D25" s="23"/>
      <c r="E25" s="23"/>
      <c r="F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row>
    <row r="26" spans="2:36" ht="27" customHeight="1" x14ac:dyDescent="0.3">
      <c r="B26" s="1062" t="s">
        <v>12</v>
      </c>
      <c r="C26" s="1063"/>
      <c r="D26" s="23"/>
      <c r="E26" s="23"/>
      <c r="F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row>
    <row r="27" spans="2:36" ht="18" customHeight="1" x14ac:dyDescent="0.3">
      <c r="B27" s="1064" t="str">
        <f>'1-Cover'!B20 &amp; " retains the right to negotiate the final contract terms and conditions."</f>
        <v>Grady Health System retains the right to negotiate the final contract terms and conditions.</v>
      </c>
      <c r="C27" s="1065"/>
      <c r="D27" s="23"/>
      <c r="E27" s="23"/>
      <c r="F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row>
    <row r="28" spans="2:36" ht="50.25" customHeight="1" x14ac:dyDescent="0.3">
      <c r="B28" s="1066" t="str">
        <f>'1-Cover'!B20 &amp; " reserves the right to request clarification, to conduct discussions with Suppliers, to request revisions of proposals, and to negotiate price changes or waive" &amp; " minor informalities.  During the discussion period, no information will be disclosed regarding either the contents of proposals or discussions."</f>
        <v>Grady Health System reserves the right to request clarification, to conduct discussions with Suppliers, to request revisions of proposals, and to negotiate price changes or waive minor informalities.  During the discussion period, no information will be disclosed regarding either the contents of proposals or discussions.</v>
      </c>
      <c r="C28" s="1067"/>
      <c r="D28" s="23"/>
      <c r="E28" s="23"/>
      <c r="F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row>
    <row r="29" spans="2:36" ht="29.25" customHeight="1" x14ac:dyDescent="0.3">
      <c r="B29" s="1078" t="s">
        <v>13</v>
      </c>
      <c r="C29" s="1079"/>
      <c r="D29" s="23"/>
      <c r="E29" s="23"/>
      <c r="F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row>
    <row r="30" spans="2:36" ht="53.85" customHeight="1" x14ac:dyDescent="0.3">
      <c r="B30" s="1080" t="str">
        <f>'1-Cover'!B20 &amp; " may issue a written request for Best and Final Offers (BAFO).  The request shall set forth the date, time, and place for the submission of the BAFO.  The " &amp; "request for a BAFO shall inform Suppliers that if they do not submit a notice of withdrawal or a BAFO, their immediate previous offer will be construed as their Best and Final Offer."</f>
        <v>Grady Health System may issue a written request for Best and Final Offers (BAFO).  The request shall set forth the date, time, and place for the submission of the BAFO.  The request for a BAFO shall inform Suppliers that if they do not submit a notice of withdrawal or a BAFO, their immediate previous offer will be construed as their Best and Final Offer.</v>
      </c>
      <c r="C30" s="1081"/>
      <c r="D30" s="23"/>
      <c r="E30" s="23"/>
      <c r="F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row>
    <row r="31" spans="2:36" x14ac:dyDescent="0.3">
      <c r="B31" s="66"/>
      <c r="C31" s="67"/>
      <c r="D31" s="23"/>
      <c r="E31" s="23"/>
      <c r="F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row>
    <row r="32" spans="2:36" ht="29.85" customHeight="1" x14ac:dyDescent="0.3">
      <c r="B32" s="1082" t="s">
        <v>14</v>
      </c>
      <c r="C32" s="1083"/>
      <c r="D32" s="23"/>
      <c r="E32" s="23"/>
      <c r="F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row>
    <row r="33" spans="2:74" ht="31.5" customHeight="1" x14ac:dyDescent="0.3">
      <c r="B33" s="1064" t="str">
        <f>"Contract Awards will be made to the Supplier whose proposal has been deemed most advantageous to " &amp; '1-Cover'!B20 &amp; " in accordance with the evaluation criteria contained in this RFI."</f>
        <v>Contract Awards will be made to the Supplier whose proposal has been deemed most advantageous to Grady Health System in accordance with the evaluation criteria contained in this RFI.</v>
      </c>
      <c r="C33" s="1065"/>
      <c r="D33" s="23"/>
      <c r="E33" s="23"/>
      <c r="F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row>
    <row r="34" spans="2:74" ht="15.6" x14ac:dyDescent="0.3">
      <c r="B34" s="1084" t="s">
        <v>15</v>
      </c>
      <c r="C34" s="1085"/>
      <c r="D34" s="23"/>
      <c r="E34" s="23"/>
      <c r="F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row>
    <row r="35" spans="2:74" ht="15.6" x14ac:dyDescent="0.3">
      <c r="B35" s="1068" t="s">
        <v>16</v>
      </c>
      <c r="C35" s="1069"/>
    </row>
    <row r="36" spans="2:74" ht="66" customHeight="1" x14ac:dyDescent="0.3">
      <c r="B36" s="1064" t="str">
        <f>"This document is distributed to you for your express use only.  It is not to be duplicated or distributed in any form to any other company without prior written permission of " &amp; '1-Cover'!B20 &amp;".  All responses will be held in strictest confidence throughout the RFI process until an award is made or the RFI is cancelled.  At the conclusion of the RFI " &amp; "process, to the extent permitted by applicable law, " &amp; '1-Cover'!B20 &amp; " will maintain the confidentiality of Trade Secrets and Confidential Information contained in proposals."</f>
        <v>This document is distributed to you for your express use only.  It is not to be duplicated or distributed in any form to any other company without prior written permission of Grady Health System.  All responses will be held in strictest confidence throughout the RFI process until an award is made or the RFI is cancelled.  At the conclusion of the RFI process, to the extent permitted by applicable law, Grady Health System will maintain the confidentiality of Trade Secrets and Confidential Information contained in proposals.</v>
      </c>
      <c r="C36" s="1065"/>
    </row>
    <row r="37" spans="2:74" ht="14.85" customHeight="1" x14ac:dyDescent="0.3">
      <c r="B37" s="1068" t="s">
        <v>17</v>
      </c>
      <c r="C37" s="1069"/>
    </row>
    <row r="38" spans="2:74" ht="66.75" customHeight="1" x14ac:dyDescent="0.3">
      <c r="B38" s="1070" t="str">
        <f>'1-Cover'!B20 &amp; " is not liable for any costs incurred by you in responding to this RFI, including any presentations, demonstrations, or travel expenses.  In addition, " &amp; '1-Cover'!B20 &amp; " is not liable to any broker, consultant, or other entity acting on your behalf for any brokerage or other fee or payment related directly or indirectly to the RFI " &amp; "proposal submission or to the selection of a supplier for the project, whether or not a contract is awarded and executed."</f>
        <v>Grady Health System is not liable for any costs incurred by you in responding to this RFI, including any presentations, demonstrations, or travel expenses.  In addition, Grady Health System is not liable to any broker, consultant, or other entity acting on your behalf for any brokerage or other fee or payment related directly or indirectly to the RFI proposal submission or to the selection of a supplier for the project, whether or not a contract is awarded and executed.</v>
      </c>
      <c r="C38" s="1071"/>
    </row>
    <row r="39" spans="2:74" ht="15.6" x14ac:dyDescent="0.3">
      <c r="B39" s="1068" t="s">
        <v>18</v>
      </c>
      <c r="C39" s="1069"/>
    </row>
    <row r="40" spans="2:74" ht="80.849999999999994" customHeight="1" x14ac:dyDescent="0.3">
      <c r="B40" s="1072" t="str">
        <f>"All RFI participants submitting a proposal acknowledge by virtue of submission that their current proposal supersedes any and all Food and Nutrition and Environmental/service-specific " &amp; "contracts that they may have in place with any " &amp; '1-Cover'!B20 &amp; " entity if their proposal is selected and mutually executed. RFI Participants with " &amp; "purchasing, service, leasing, etc. contracts in other service lines will not have those affected by this RFI. Participants are welcomed to inquire which of their contracts may or may not be affected by this RFI, specifically."</f>
        <v>All RFI participants submitting a proposal acknowledge by virtue of submission that their current proposal supersedes any and all Food and Nutrition and Environmental/service-specific contracts that they may have in place with any Grady Health System entity if their proposal is selected and mutually executed. RFI Participants with purchasing, service, leasing, etc. contracts in other service lines will not have those affected by this RFI. Participants are welcomed to inquire which of their contracts may or may not be affected by this RFI, specifically.</v>
      </c>
      <c r="C40" s="1073"/>
    </row>
    <row r="41" spans="2:74" ht="15.6" x14ac:dyDescent="0.3">
      <c r="B41" s="1068" t="s">
        <v>19</v>
      </c>
      <c r="C41" s="1069"/>
    </row>
    <row r="42" spans="2:74" ht="69" customHeight="1" x14ac:dyDescent="0.3">
      <c r="B42" s="1072" t="str">
        <f>'1-Cover'!B20 &amp; " reserves the right to accept or reject, in whole or in part, all proposals submitted and/or to postpone, reissue, or cancel this announcement.  " &amp; '1-Cover'!B20 &amp; " reserves the right to award more than one contract based upon the Proposal(s) most advantageous to " &amp; '1-Cover'!B20 &amp; ", price and other factors considered. " &amp; '1-Cover'!B20 &amp; " reserves the right to award this contract in whole or in part to one or more Suppliers."</f>
        <v>Grady Health System reserves the right to accept or reject, in whole or in part, all proposals submitted and/or to postpone, reissue, or cancel this announcement.  Grady Health System reserves the right to award more than one contract based upon the Proposal(s) most advantageous to Grady Health System, price and other factors considered. Grady Health System reserves the right to award this contract in whole or in part to one or more Suppliers.</v>
      </c>
      <c r="C42" s="107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row>
    <row r="43" spans="2:74" x14ac:dyDescent="0.3">
      <c r="B43" s="68"/>
    </row>
    <row r="44" spans="2:74" x14ac:dyDescent="0.3">
      <c r="B44" s="68"/>
    </row>
    <row r="45" spans="2:74" x14ac:dyDescent="0.3">
      <c r="B45" s="69"/>
    </row>
    <row r="46" spans="2:74" x14ac:dyDescent="0.3">
      <c r="B46" s="68"/>
    </row>
    <row r="47" spans="2:74" x14ac:dyDescent="0.3">
      <c r="B47" s="68"/>
    </row>
    <row r="48" spans="2:74" x14ac:dyDescent="0.3">
      <c r="B48" s="61"/>
    </row>
  </sheetData>
  <mergeCells count="21">
    <mergeCell ref="B42:C42"/>
    <mergeCell ref="B41:C41"/>
    <mergeCell ref="B2:C2"/>
    <mergeCell ref="B3:C3"/>
    <mergeCell ref="B5:C5"/>
    <mergeCell ref="B6:C6"/>
    <mergeCell ref="B29:C29"/>
    <mergeCell ref="B4:C4"/>
    <mergeCell ref="B39:C39"/>
    <mergeCell ref="B40:C40"/>
    <mergeCell ref="B30:C30"/>
    <mergeCell ref="B32:C32"/>
    <mergeCell ref="B33:C33"/>
    <mergeCell ref="B34:C34"/>
    <mergeCell ref="B35:C35"/>
    <mergeCell ref="B36:C36"/>
    <mergeCell ref="B26:C26"/>
    <mergeCell ref="B27:C27"/>
    <mergeCell ref="B28:C28"/>
    <mergeCell ref="B37:C37"/>
    <mergeCell ref="B38:C38"/>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077EA-8066-43E2-959A-61825B9DA718}">
  <sheetPr>
    <tabColor theme="9" tint="0.39997558519241921"/>
  </sheetPr>
  <dimension ref="A1:AP191"/>
  <sheetViews>
    <sheetView showGridLines="0" topLeftCell="A11" workbookViewId="0">
      <selection activeCell="B13" sqref="B13:K13"/>
    </sheetView>
  </sheetViews>
  <sheetFormatPr defaultColWidth="9.109375" defaultRowHeight="13.8" outlineLevelRow="1" x14ac:dyDescent="0.25"/>
  <cols>
    <col min="1" max="1" width="110.88671875" style="586" customWidth="1"/>
    <col min="2" max="11" width="25.109375" style="586" customWidth="1"/>
    <col min="12" max="12" width="41.109375" style="586" customWidth="1"/>
    <col min="13" max="16" width="9.109375" style="586"/>
    <col min="17" max="17" width="9.109375" style="586" hidden="1" customWidth="1"/>
    <col min="18" max="16384" width="9.109375" style="586"/>
  </cols>
  <sheetData>
    <row r="1" spans="1:37" ht="18" x14ac:dyDescent="0.25">
      <c r="A1" s="816" t="s">
        <v>1299</v>
      </c>
    </row>
    <row r="2" spans="1:37" ht="20.399999999999999" customHeight="1" x14ac:dyDescent="0.25">
      <c r="A2" s="817" t="s">
        <v>1544</v>
      </c>
    </row>
    <row r="3" spans="1:37" ht="20.399999999999999" customHeight="1" x14ac:dyDescent="0.3">
      <c r="A3" s="818" t="s">
        <v>1301</v>
      </c>
    </row>
    <row r="4" spans="1:37" ht="20.399999999999999" customHeight="1" x14ac:dyDescent="0.3">
      <c r="A4" s="701" t="s">
        <v>1302</v>
      </c>
    </row>
    <row r="5" spans="1:37" ht="20.399999999999999" customHeight="1" x14ac:dyDescent="0.3">
      <c r="A5" s="701" t="s">
        <v>1303</v>
      </c>
    </row>
    <row r="6" spans="1:37" ht="20.399999999999999" customHeight="1" x14ac:dyDescent="0.3">
      <c r="A6" s="701" t="s">
        <v>1304</v>
      </c>
      <c r="B6" s="591"/>
    </row>
    <row r="7" spans="1:37" ht="20.399999999999999" customHeight="1" x14ac:dyDescent="0.25">
      <c r="A7" s="776" t="s">
        <v>1305</v>
      </c>
      <c r="B7" s="814" t="s">
        <v>1545</v>
      </c>
      <c r="C7" s="814" t="s">
        <v>1546</v>
      </c>
      <c r="D7" s="814" t="s">
        <v>1547</v>
      </c>
      <c r="E7" s="814" t="s">
        <v>1548</v>
      </c>
      <c r="F7" s="814" t="s">
        <v>1306</v>
      </c>
      <c r="G7" s="814" t="s">
        <v>1307</v>
      </c>
      <c r="H7" s="814" t="s">
        <v>1308</v>
      </c>
      <c r="I7" s="814" t="s">
        <v>1309</v>
      </c>
      <c r="J7" s="814" t="s">
        <v>1310</v>
      </c>
      <c r="K7" s="814" t="s">
        <v>1311</v>
      </c>
      <c r="L7" s="814" t="s">
        <v>1312</v>
      </c>
    </row>
    <row r="8" spans="1:37" ht="20.399999999999999" customHeight="1" x14ac:dyDescent="0.3">
      <c r="A8" s="777" t="s">
        <v>1313</v>
      </c>
      <c r="B8" s="815"/>
      <c r="C8" s="815"/>
      <c r="D8" s="815"/>
      <c r="E8" s="815"/>
      <c r="F8" s="815"/>
      <c r="G8" s="815"/>
      <c r="H8" s="815"/>
      <c r="I8" s="815"/>
      <c r="J8" s="815"/>
      <c r="K8" s="815"/>
      <c r="L8" s="819"/>
      <c r="M8" s="591"/>
      <c r="N8" s="591"/>
      <c r="O8" s="591"/>
      <c r="P8" s="591"/>
      <c r="Q8" s="591"/>
      <c r="R8" s="591"/>
      <c r="S8" s="591"/>
      <c r="T8" s="591"/>
      <c r="U8" s="591"/>
      <c r="V8" s="591"/>
      <c r="W8" s="591"/>
      <c r="X8" s="591"/>
      <c r="Y8" s="591"/>
      <c r="Z8" s="591"/>
      <c r="AA8" s="591"/>
      <c r="AB8" s="591"/>
    </row>
    <row r="9" spans="1:37" ht="20.399999999999999" customHeight="1" x14ac:dyDescent="0.3">
      <c r="A9" s="778" t="s">
        <v>81</v>
      </c>
      <c r="B9" s="815"/>
      <c r="C9" s="815"/>
      <c r="D9" s="815"/>
      <c r="E9" s="815"/>
      <c r="F9" s="815"/>
      <c r="G9" s="815"/>
      <c r="H9" s="815"/>
      <c r="I9" s="815"/>
      <c r="J9" s="815"/>
      <c r="K9" s="815"/>
      <c r="L9" s="819"/>
      <c r="M9" s="591"/>
      <c r="N9" s="591"/>
      <c r="O9" s="591"/>
      <c r="P9" s="591"/>
      <c r="Q9" s="591"/>
      <c r="R9" s="591"/>
      <c r="S9" s="591"/>
      <c r="T9" s="591"/>
      <c r="U9" s="591"/>
      <c r="V9" s="591"/>
      <c r="W9" s="591"/>
      <c r="X9" s="591"/>
      <c r="Y9" s="591"/>
      <c r="Z9" s="591"/>
      <c r="AA9" s="591"/>
      <c r="AB9" s="591"/>
    </row>
    <row r="10" spans="1:37" ht="20.399999999999999" customHeight="1" x14ac:dyDescent="0.3">
      <c r="A10" s="779" t="s">
        <v>1314</v>
      </c>
      <c r="B10" s="815"/>
      <c r="C10" s="815"/>
      <c r="D10" s="815"/>
      <c r="E10" s="815"/>
      <c r="F10" s="815"/>
      <c r="G10" s="815"/>
      <c r="H10" s="815"/>
      <c r="I10" s="815"/>
      <c r="J10" s="815"/>
      <c r="K10" s="815"/>
      <c r="L10" s="819"/>
      <c r="M10" s="591"/>
      <c r="N10" s="591"/>
      <c r="O10" s="591"/>
      <c r="P10" s="591"/>
      <c r="Q10" s="591" t="s">
        <v>171</v>
      </c>
      <c r="R10" s="591"/>
      <c r="S10" s="591"/>
      <c r="T10" s="591"/>
      <c r="U10" s="591"/>
      <c r="V10" s="591"/>
      <c r="W10" s="591"/>
      <c r="X10" s="591"/>
      <c r="Y10" s="591"/>
      <c r="Z10" s="591"/>
      <c r="AA10" s="591"/>
      <c r="AB10" s="591"/>
    </row>
    <row r="11" spans="1:37" ht="20.399999999999999" customHeight="1" x14ac:dyDescent="0.3">
      <c r="A11" s="779" t="s">
        <v>1317</v>
      </c>
      <c r="B11" s="815"/>
      <c r="C11" s="815"/>
      <c r="D11" s="815"/>
      <c r="E11" s="815"/>
      <c r="F11" s="815"/>
      <c r="G11" s="815"/>
      <c r="H11" s="815"/>
      <c r="I11" s="815"/>
      <c r="J11" s="815"/>
      <c r="K11" s="815"/>
      <c r="L11" s="819"/>
      <c r="M11" s="591"/>
      <c r="N11" s="591"/>
      <c r="O11" s="591"/>
      <c r="P11" s="591"/>
      <c r="Q11" s="591" t="s">
        <v>172</v>
      </c>
      <c r="R11" s="591"/>
      <c r="S11" s="591"/>
      <c r="T11" s="591"/>
      <c r="U11" s="591"/>
      <c r="V11" s="591"/>
      <c r="W11" s="591"/>
      <c r="X11" s="591"/>
      <c r="Y11" s="591"/>
      <c r="Z11" s="591"/>
      <c r="AA11" s="591"/>
      <c r="AB11" s="591"/>
    </row>
    <row r="12" spans="1:37" ht="20.399999999999999" customHeight="1" x14ac:dyDescent="0.3">
      <c r="A12" s="779"/>
      <c r="B12" s="815"/>
      <c r="C12" s="815"/>
      <c r="D12" s="815"/>
      <c r="E12" s="815"/>
      <c r="F12" s="815"/>
      <c r="G12" s="815"/>
      <c r="H12" s="815"/>
      <c r="I12" s="815"/>
      <c r="J12" s="815"/>
      <c r="K12" s="815"/>
      <c r="L12" s="819"/>
      <c r="M12" s="591"/>
      <c r="N12" s="591"/>
      <c r="O12" s="591"/>
      <c r="P12" s="591"/>
      <c r="Q12" s="591"/>
      <c r="R12" s="591"/>
      <c r="S12" s="591"/>
      <c r="T12" s="591"/>
      <c r="U12" s="591"/>
      <c r="V12" s="591"/>
      <c r="W12" s="591"/>
      <c r="X12" s="591"/>
      <c r="Y12" s="591"/>
      <c r="Z12" s="591"/>
      <c r="AA12" s="591"/>
      <c r="AB12" s="591"/>
    </row>
    <row r="13" spans="1:37" ht="20.399999999999999" customHeight="1" x14ac:dyDescent="0.25">
      <c r="A13" s="788" t="s">
        <v>1323</v>
      </c>
      <c r="B13" s="814" t="s">
        <v>1324</v>
      </c>
      <c r="C13" s="814" t="s">
        <v>1324</v>
      </c>
      <c r="D13" s="814" t="s">
        <v>1324</v>
      </c>
      <c r="E13" s="814" t="s">
        <v>1324</v>
      </c>
      <c r="F13" s="814" t="s">
        <v>1324</v>
      </c>
      <c r="G13" s="814" t="s">
        <v>1324</v>
      </c>
      <c r="H13" s="814" t="s">
        <v>1324</v>
      </c>
      <c r="I13" s="814" t="s">
        <v>1324</v>
      </c>
      <c r="J13" s="814" t="s">
        <v>1324</v>
      </c>
      <c r="K13" s="814" t="s">
        <v>1324</v>
      </c>
      <c r="L13" s="814"/>
    </row>
    <row r="14" spans="1:37" ht="20.399999999999999" customHeight="1" x14ac:dyDescent="0.25">
      <c r="A14" s="780" t="s">
        <v>1325</v>
      </c>
      <c r="B14" s="820"/>
      <c r="C14" s="820"/>
      <c r="D14" s="820"/>
      <c r="E14" s="820"/>
      <c r="F14" s="820"/>
      <c r="G14" s="820"/>
      <c r="H14" s="820"/>
      <c r="I14" s="820"/>
      <c r="J14" s="820"/>
      <c r="K14" s="820"/>
      <c r="L14" s="82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1"/>
    </row>
    <row r="15" spans="1:37" ht="20.399999999999999" customHeight="1" x14ac:dyDescent="0.25">
      <c r="A15" s="781" t="s">
        <v>1326</v>
      </c>
      <c r="B15" s="820"/>
      <c r="C15" s="820"/>
      <c r="D15" s="820"/>
      <c r="E15" s="820"/>
      <c r="F15" s="820"/>
      <c r="G15" s="820"/>
      <c r="H15" s="820"/>
      <c r="I15" s="820"/>
      <c r="J15" s="820"/>
      <c r="K15" s="820"/>
      <c r="L15" s="82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591"/>
    </row>
    <row r="16" spans="1:37" ht="20.399999999999999" customHeight="1" x14ac:dyDescent="0.25">
      <c r="A16" s="659" t="s">
        <v>1338</v>
      </c>
      <c r="B16" s="820"/>
      <c r="C16" s="820"/>
      <c r="D16" s="820"/>
      <c r="E16" s="820"/>
      <c r="F16" s="820"/>
      <c r="G16" s="820"/>
      <c r="H16" s="820"/>
      <c r="I16" s="820"/>
      <c r="J16" s="820"/>
      <c r="K16" s="820"/>
      <c r="L16" s="82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591"/>
    </row>
    <row r="17" spans="1:37" ht="20.399999999999999" customHeight="1" x14ac:dyDescent="0.25">
      <c r="A17" s="659" t="s">
        <v>1341</v>
      </c>
      <c r="B17" s="820"/>
      <c r="C17" s="820"/>
      <c r="D17" s="820"/>
      <c r="E17" s="820"/>
      <c r="F17" s="820"/>
      <c r="G17" s="820"/>
      <c r="H17" s="820"/>
      <c r="I17" s="820"/>
      <c r="J17" s="820"/>
      <c r="K17" s="820"/>
      <c r="L17" s="821"/>
      <c r="M17" s="591"/>
      <c r="N17" s="591"/>
      <c r="O17" s="591"/>
      <c r="P17" s="591"/>
      <c r="Q17" s="591"/>
      <c r="R17" s="591"/>
      <c r="S17" s="591"/>
      <c r="T17" s="591"/>
      <c r="U17" s="591"/>
      <c r="V17" s="591"/>
      <c r="W17" s="591"/>
      <c r="X17" s="591"/>
      <c r="Y17" s="591"/>
      <c r="Z17" s="591"/>
      <c r="AA17" s="591"/>
      <c r="AB17" s="591"/>
      <c r="AC17" s="591"/>
      <c r="AD17" s="591"/>
      <c r="AE17" s="591"/>
      <c r="AF17" s="591"/>
      <c r="AG17" s="591"/>
      <c r="AH17" s="591"/>
      <c r="AI17" s="591"/>
      <c r="AJ17" s="591"/>
      <c r="AK17" s="591"/>
    </row>
    <row r="18" spans="1:37" ht="20.399999999999999" customHeight="1" x14ac:dyDescent="0.25">
      <c r="A18" s="657" t="s">
        <v>1342</v>
      </c>
      <c r="B18" s="820"/>
      <c r="C18" s="820"/>
      <c r="D18" s="820"/>
      <c r="E18" s="820"/>
      <c r="F18" s="820"/>
      <c r="G18" s="820"/>
      <c r="H18" s="820"/>
      <c r="I18" s="820"/>
      <c r="J18" s="820"/>
      <c r="K18" s="820"/>
      <c r="L18" s="821"/>
      <c r="M18" s="591"/>
      <c r="N18" s="591"/>
      <c r="O18" s="591"/>
      <c r="P18" s="591"/>
      <c r="Q18" s="591"/>
      <c r="R18" s="591"/>
      <c r="S18" s="591"/>
      <c r="T18" s="591"/>
      <c r="U18" s="591"/>
      <c r="V18" s="591"/>
      <c r="W18" s="591"/>
      <c r="X18" s="591"/>
      <c r="Y18" s="591"/>
      <c r="Z18" s="591"/>
      <c r="AA18" s="591"/>
      <c r="AB18" s="591"/>
      <c r="AC18" s="591"/>
      <c r="AD18" s="591"/>
      <c r="AE18" s="591"/>
      <c r="AF18" s="591"/>
      <c r="AG18" s="591"/>
      <c r="AH18" s="591"/>
      <c r="AI18" s="591"/>
      <c r="AJ18" s="591"/>
      <c r="AK18" s="591"/>
    </row>
    <row r="19" spans="1:37" ht="20.399999999999999" customHeight="1" x14ac:dyDescent="0.25">
      <c r="A19" s="657" t="s">
        <v>1343</v>
      </c>
      <c r="B19" s="820"/>
      <c r="C19" s="820"/>
      <c r="D19" s="820"/>
      <c r="E19" s="820"/>
      <c r="F19" s="820"/>
      <c r="G19" s="820"/>
      <c r="H19" s="820"/>
      <c r="I19" s="820"/>
      <c r="J19" s="820"/>
      <c r="K19" s="820"/>
      <c r="L19" s="821"/>
      <c r="M19" s="591"/>
      <c r="N19" s="591"/>
      <c r="O19" s="591"/>
      <c r="P19" s="591"/>
      <c r="Q19" s="591"/>
      <c r="R19" s="591"/>
      <c r="S19" s="591"/>
      <c r="T19" s="591"/>
      <c r="U19" s="591"/>
      <c r="V19" s="591"/>
      <c r="W19" s="591"/>
      <c r="X19" s="591"/>
      <c r="Y19" s="591"/>
      <c r="Z19" s="591"/>
      <c r="AA19" s="591"/>
      <c r="AB19" s="591"/>
      <c r="AC19" s="591"/>
      <c r="AD19" s="591"/>
      <c r="AE19" s="591"/>
      <c r="AF19" s="591"/>
      <c r="AG19" s="591"/>
      <c r="AH19" s="591"/>
      <c r="AI19" s="591"/>
      <c r="AJ19" s="591"/>
      <c r="AK19" s="591"/>
    </row>
    <row r="20" spans="1:37" ht="20.399999999999999" customHeight="1" x14ac:dyDescent="0.25">
      <c r="A20" s="657" t="s">
        <v>1344</v>
      </c>
      <c r="B20" s="820"/>
      <c r="C20" s="820"/>
      <c r="D20" s="820"/>
      <c r="E20" s="820"/>
      <c r="F20" s="820"/>
      <c r="G20" s="820"/>
      <c r="H20" s="820"/>
      <c r="I20" s="820"/>
      <c r="J20" s="820"/>
      <c r="K20" s="820"/>
      <c r="L20" s="821"/>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1"/>
      <c r="AJ20" s="591"/>
      <c r="AK20" s="591"/>
    </row>
    <row r="21" spans="1:37" ht="20.399999999999999" customHeight="1" x14ac:dyDescent="0.25">
      <c r="A21" s="782" t="s">
        <v>1345</v>
      </c>
      <c r="B21" s="820"/>
      <c r="C21" s="820"/>
      <c r="D21" s="820"/>
      <c r="E21" s="820"/>
      <c r="F21" s="820"/>
      <c r="G21" s="820"/>
      <c r="H21" s="820"/>
      <c r="I21" s="820"/>
      <c r="J21" s="820"/>
      <c r="K21" s="820"/>
      <c r="L21" s="821"/>
      <c r="N21" s="591"/>
      <c r="O21" s="591"/>
      <c r="P21" s="591"/>
      <c r="Q21" s="591"/>
      <c r="R21" s="591"/>
      <c r="S21" s="591"/>
      <c r="T21" s="591"/>
      <c r="U21" s="591"/>
      <c r="V21" s="591"/>
      <c r="W21" s="591"/>
      <c r="X21" s="591"/>
      <c r="Y21" s="591"/>
      <c r="Z21" s="591"/>
      <c r="AA21" s="591"/>
      <c r="AB21" s="591"/>
      <c r="AC21" s="591"/>
      <c r="AD21" s="591"/>
      <c r="AE21" s="591"/>
      <c r="AF21" s="591"/>
      <c r="AG21" s="591"/>
      <c r="AH21" s="591"/>
      <c r="AI21" s="591"/>
      <c r="AJ21" s="591"/>
      <c r="AK21" s="591"/>
    </row>
    <row r="22" spans="1:37" ht="20.399999999999999" customHeight="1" x14ac:dyDescent="0.25">
      <c r="A22" s="657" t="s">
        <v>1346</v>
      </c>
      <c r="B22" s="820"/>
      <c r="C22" s="820"/>
      <c r="D22" s="820"/>
      <c r="E22" s="820"/>
      <c r="F22" s="820"/>
      <c r="G22" s="820"/>
      <c r="H22" s="820"/>
      <c r="I22" s="820"/>
      <c r="J22" s="820"/>
      <c r="K22" s="820"/>
      <c r="L22" s="82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1"/>
      <c r="AJ22" s="591"/>
      <c r="AK22" s="591"/>
    </row>
    <row r="23" spans="1:37" ht="20.399999999999999" customHeight="1" x14ac:dyDescent="0.25">
      <c r="A23" s="657" t="s">
        <v>1347</v>
      </c>
      <c r="B23" s="820"/>
      <c r="C23" s="820"/>
      <c r="D23" s="820"/>
      <c r="E23" s="820"/>
      <c r="F23" s="820"/>
      <c r="G23" s="820"/>
      <c r="H23" s="820"/>
      <c r="I23" s="820"/>
      <c r="J23" s="820"/>
      <c r="K23" s="820"/>
      <c r="L23" s="821"/>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1"/>
      <c r="AJ23" s="591"/>
      <c r="AK23" s="591"/>
    </row>
    <row r="24" spans="1:37" ht="20.399999999999999" customHeight="1" x14ac:dyDescent="0.25">
      <c r="A24" s="657" t="s">
        <v>1348</v>
      </c>
      <c r="B24" s="820"/>
      <c r="C24" s="820"/>
      <c r="D24" s="820"/>
      <c r="E24" s="820"/>
      <c r="F24" s="820"/>
      <c r="G24" s="820"/>
      <c r="H24" s="820"/>
      <c r="I24" s="820"/>
      <c r="J24" s="820"/>
      <c r="K24" s="820"/>
      <c r="L24" s="821"/>
      <c r="M24" s="591"/>
      <c r="N24" s="591"/>
      <c r="O24" s="591"/>
      <c r="P24" s="591"/>
      <c r="Q24" s="591"/>
      <c r="R24" s="591"/>
      <c r="S24" s="591"/>
      <c r="T24" s="591"/>
      <c r="U24" s="591"/>
      <c r="V24" s="591"/>
      <c r="W24" s="591"/>
      <c r="X24" s="591"/>
      <c r="Y24" s="591"/>
      <c r="Z24" s="591"/>
      <c r="AA24" s="591"/>
      <c r="AB24" s="591"/>
      <c r="AC24" s="591"/>
      <c r="AD24" s="591"/>
      <c r="AE24" s="591"/>
      <c r="AF24" s="591"/>
      <c r="AG24" s="591"/>
      <c r="AH24" s="591"/>
      <c r="AI24" s="591"/>
      <c r="AJ24" s="591"/>
      <c r="AK24" s="591"/>
    </row>
    <row r="25" spans="1:37" ht="20.399999999999999" customHeight="1" x14ac:dyDescent="0.25">
      <c r="A25" s="657" t="s">
        <v>1349</v>
      </c>
      <c r="B25" s="820"/>
      <c r="C25" s="820"/>
      <c r="D25" s="820"/>
      <c r="E25" s="820"/>
      <c r="F25" s="820"/>
      <c r="G25" s="820"/>
      <c r="H25" s="820"/>
      <c r="I25" s="820"/>
      <c r="J25" s="820"/>
      <c r="K25" s="820"/>
      <c r="L25" s="82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1"/>
      <c r="AK25" s="591"/>
    </row>
    <row r="26" spans="1:37" ht="20.399999999999999" customHeight="1" x14ac:dyDescent="0.25">
      <c r="A26" s="657" t="s">
        <v>1352</v>
      </c>
      <c r="B26" s="820"/>
      <c r="C26" s="820"/>
      <c r="D26" s="820"/>
      <c r="E26" s="820"/>
      <c r="F26" s="820"/>
      <c r="G26" s="820"/>
      <c r="H26" s="820"/>
      <c r="I26" s="820"/>
      <c r="J26" s="820"/>
      <c r="K26" s="820"/>
      <c r="L26" s="821"/>
      <c r="M26" s="591"/>
      <c r="N26" s="591"/>
      <c r="O26" s="591"/>
      <c r="P26" s="591"/>
      <c r="Q26" s="591"/>
      <c r="R26" s="591"/>
      <c r="S26" s="591"/>
      <c r="T26" s="591"/>
      <c r="U26" s="591"/>
      <c r="V26" s="591"/>
      <c r="W26" s="591"/>
      <c r="X26" s="591"/>
      <c r="Y26" s="591"/>
      <c r="Z26" s="591"/>
      <c r="AA26" s="591"/>
      <c r="AB26" s="591"/>
      <c r="AC26" s="591"/>
      <c r="AD26" s="591"/>
      <c r="AE26" s="591"/>
      <c r="AF26" s="591"/>
      <c r="AG26" s="591"/>
      <c r="AH26" s="591"/>
      <c r="AI26" s="591"/>
      <c r="AJ26" s="591"/>
      <c r="AK26" s="591"/>
    </row>
    <row r="27" spans="1:37" ht="20.399999999999999" customHeight="1" x14ac:dyDescent="0.25">
      <c r="A27" s="783" t="s">
        <v>1549</v>
      </c>
      <c r="B27" s="820"/>
      <c r="C27" s="820"/>
      <c r="D27" s="820"/>
      <c r="E27" s="820"/>
      <c r="F27" s="820"/>
      <c r="G27" s="820"/>
      <c r="H27" s="820"/>
      <c r="I27" s="820"/>
      <c r="J27" s="820"/>
      <c r="K27" s="820"/>
      <c r="L27" s="821"/>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1"/>
    </row>
    <row r="28" spans="1:37" s="653" customFormat="1" ht="20.399999999999999" customHeight="1" outlineLevel="1" x14ac:dyDescent="0.25">
      <c r="A28" s="789" t="s">
        <v>1550</v>
      </c>
      <c r="B28" s="822"/>
      <c r="C28" s="822"/>
      <c r="D28" s="822"/>
      <c r="E28" s="822"/>
      <c r="F28" s="822"/>
      <c r="G28" s="822"/>
      <c r="H28" s="822"/>
      <c r="I28" s="822"/>
      <c r="J28" s="822"/>
      <c r="K28" s="822"/>
      <c r="L28" s="822"/>
    </row>
    <row r="29" spans="1:37" ht="20.399999999999999" customHeight="1" x14ac:dyDescent="0.25">
      <c r="A29" s="660" t="s">
        <v>1356</v>
      </c>
      <c r="B29" s="821"/>
      <c r="C29" s="821"/>
      <c r="D29" s="821"/>
      <c r="E29" s="821"/>
      <c r="F29" s="821"/>
      <c r="G29" s="821"/>
      <c r="H29" s="821"/>
      <c r="I29" s="821"/>
      <c r="J29" s="821"/>
      <c r="K29" s="821"/>
      <c r="L29" s="821"/>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row>
    <row r="30" spans="1:37" ht="20.399999999999999" customHeight="1" x14ac:dyDescent="0.25">
      <c r="A30" s="782" t="s">
        <v>1361</v>
      </c>
      <c r="B30" s="821"/>
      <c r="C30" s="821"/>
      <c r="D30" s="821"/>
      <c r="E30" s="821"/>
      <c r="F30" s="821"/>
      <c r="G30" s="821"/>
      <c r="H30" s="821"/>
      <c r="I30" s="821"/>
      <c r="J30" s="821"/>
      <c r="K30" s="821"/>
      <c r="L30" s="82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row>
    <row r="31" spans="1:37" ht="20.399999999999999" customHeight="1" x14ac:dyDescent="0.25">
      <c r="A31" s="782" t="s">
        <v>1551</v>
      </c>
      <c r="B31" s="821"/>
      <c r="C31" s="821"/>
      <c r="D31" s="821"/>
      <c r="E31" s="821"/>
      <c r="F31" s="821"/>
      <c r="G31" s="821"/>
      <c r="H31" s="821"/>
      <c r="I31" s="821"/>
      <c r="J31" s="821"/>
      <c r="K31" s="821"/>
      <c r="L31" s="821"/>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K31" s="591"/>
    </row>
    <row r="32" spans="1:37" ht="20.399999999999999" customHeight="1" x14ac:dyDescent="0.25">
      <c r="A32" s="782" t="s">
        <v>1365</v>
      </c>
      <c r="B32" s="821"/>
      <c r="C32" s="821"/>
      <c r="D32" s="821"/>
      <c r="E32" s="821"/>
      <c r="F32" s="821"/>
      <c r="G32" s="821"/>
      <c r="H32" s="821"/>
      <c r="I32" s="821"/>
      <c r="J32" s="821"/>
      <c r="K32" s="821"/>
      <c r="L32" s="821"/>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1"/>
    </row>
    <row r="33" spans="1:37" ht="20.399999999999999" customHeight="1" x14ac:dyDescent="0.25">
      <c r="A33" s="782" t="s">
        <v>1366</v>
      </c>
      <c r="B33" s="821"/>
      <c r="C33" s="821"/>
      <c r="D33" s="821"/>
      <c r="E33" s="821"/>
      <c r="F33" s="821"/>
      <c r="G33" s="821"/>
      <c r="H33" s="821"/>
      <c r="I33" s="821"/>
      <c r="J33" s="821"/>
      <c r="K33" s="821"/>
      <c r="L33" s="821"/>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591"/>
    </row>
    <row r="34" spans="1:37" ht="20.399999999999999" customHeight="1" x14ac:dyDescent="0.25">
      <c r="A34" s="782" t="s">
        <v>1367</v>
      </c>
      <c r="B34" s="821"/>
      <c r="C34" s="821"/>
      <c r="D34" s="821"/>
      <c r="E34" s="821"/>
      <c r="F34" s="821"/>
      <c r="G34" s="821"/>
      <c r="H34" s="821"/>
      <c r="I34" s="821"/>
      <c r="J34" s="821"/>
      <c r="K34" s="821"/>
      <c r="L34" s="821"/>
      <c r="M34" s="591"/>
      <c r="N34" s="591"/>
      <c r="O34" s="591"/>
      <c r="P34" s="591"/>
      <c r="Q34" s="591"/>
      <c r="R34" s="591"/>
      <c r="S34" s="591"/>
      <c r="T34" s="591"/>
      <c r="U34" s="591"/>
      <c r="V34" s="591"/>
      <c r="W34" s="591"/>
      <c r="X34" s="591"/>
      <c r="Y34" s="591"/>
      <c r="Z34" s="591"/>
      <c r="AA34" s="591"/>
      <c r="AB34" s="591"/>
      <c r="AC34" s="591"/>
      <c r="AD34" s="591"/>
      <c r="AE34" s="591"/>
      <c r="AF34" s="591"/>
      <c r="AG34" s="591"/>
      <c r="AH34" s="591"/>
      <c r="AI34" s="591"/>
      <c r="AJ34" s="591"/>
      <c r="AK34" s="591"/>
    </row>
    <row r="35" spans="1:37" ht="20.399999999999999" customHeight="1" x14ac:dyDescent="0.25">
      <c r="A35" s="782" t="s">
        <v>1370</v>
      </c>
      <c r="B35" s="821"/>
      <c r="C35" s="821"/>
      <c r="D35" s="821"/>
      <c r="E35" s="821"/>
      <c r="F35" s="821"/>
      <c r="G35" s="821"/>
      <c r="H35" s="821"/>
      <c r="I35" s="821"/>
      <c r="J35" s="821"/>
      <c r="K35" s="821"/>
      <c r="L35" s="821"/>
      <c r="M35" s="591"/>
      <c r="N35" s="591"/>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row>
    <row r="36" spans="1:37" ht="20.399999999999999" customHeight="1" x14ac:dyDescent="0.25">
      <c r="A36" s="782" t="s">
        <v>1372</v>
      </c>
      <c r="B36" s="821"/>
      <c r="C36" s="821"/>
      <c r="D36" s="821"/>
      <c r="E36" s="821"/>
      <c r="F36" s="821"/>
      <c r="G36" s="821"/>
      <c r="H36" s="821"/>
      <c r="I36" s="821"/>
      <c r="J36" s="821"/>
      <c r="K36" s="821"/>
      <c r="L36" s="821"/>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row>
    <row r="37" spans="1:37" ht="20.399999999999999" customHeight="1" x14ac:dyDescent="0.25">
      <c r="A37" s="782" t="s">
        <v>1373</v>
      </c>
      <c r="B37" s="821"/>
      <c r="C37" s="821"/>
      <c r="D37" s="821"/>
      <c r="E37" s="821"/>
      <c r="F37" s="821"/>
      <c r="G37" s="821"/>
      <c r="H37" s="821"/>
      <c r="I37" s="821"/>
      <c r="J37" s="821"/>
      <c r="K37" s="821"/>
      <c r="L37" s="821"/>
      <c r="M37" s="591"/>
      <c r="N37" s="591"/>
      <c r="O37" s="591"/>
      <c r="P37" s="591"/>
      <c r="Q37" s="591"/>
      <c r="R37" s="591"/>
      <c r="S37" s="591"/>
      <c r="T37" s="591"/>
      <c r="U37" s="591"/>
      <c r="V37" s="591"/>
      <c r="W37" s="591"/>
      <c r="X37" s="591"/>
      <c r="Y37" s="591"/>
      <c r="Z37" s="591"/>
      <c r="AA37" s="591"/>
      <c r="AB37" s="591"/>
      <c r="AC37" s="591"/>
      <c r="AD37" s="591"/>
      <c r="AE37" s="591"/>
      <c r="AF37" s="591"/>
      <c r="AG37" s="591"/>
      <c r="AH37" s="591"/>
      <c r="AI37" s="591"/>
      <c r="AJ37" s="591"/>
      <c r="AK37" s="591"/>
    </row>
    <row r="38" spans="1:37" ht="20.399999999999999" customHeight="1" x14ac:dyDescent="0.25">
      <c r="A38" s="782" t="s">
        <v>1375</v>
      </c>
      <c r="B38" s="821"/>
      <c r="C38" s="821"/>
      <c r="D38" s="821"/>
      <c r="E38" s="821"/>
      <c r="F38" s="821"/>
      <c r="G38" s="821"/>
      <c r="H38" s="821"/>
      <c r="I38" s="821"/>
      <c r="J38" s="821"/>
      <c r="K38" s="821"/>
      <c r="L38" s="821"/>
      <c r="M38" s="591"/>
      <c r="N38" s="591"/>
      <c r="O38" s="591"/>
      <c r="P38" s="591"/>
      <c r="Q38" s="591"/>
      <c r="R38" s="591"/>
      <c r="S38" s="591"/>
      <c r="T38" s="591"/>
      <c r="U38" s="591"/>
      <c r="V38" s="591"/>
      <c r="W38" s="591"/>
      <c r="X38" s="591"/>
      <c r="Y38" s="591"/>
      <c r="Z38" s="591"/>
      <c r="AA38" s="591"/>
      <c r="AB38" s="591"/>
      <c r="AC38" s="591"/>
      <c r="AD38" s="591"/>
      <c r="AE38" s="591"/>
      <c r="AF38" s="591"/>
      <c r="AG38" s="591"/>
      <c r="AH38" s="591"/>
      <c r="AI38" s="591"/>
      <c r="AJ38" s="591"/>
      <c r="AK38" s="591"/>
    </row>
    <row r="39" spans="1:37" ht="20.399999999999999" customHeight="1" x14ac:dyDescent="0.25">
      <c r="A39" s="782" t="s">
        <v>1376</v>
      </c>
      <c r="B39" s="821"/>
      <c r="C39" s="821"/>
      <c r="D39" s="821"/>
      <c r="E39" s="821"/>
      <c r="F39" s="821"/>
      <c r="G39" s="821"/>
      <c r="H39" s="821"/>
      <c r="I39" s="821"/>
      <c r="J39" s="821"/>
      <c r="K39" s="821"/>
      <c r="L39" s="821"/>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591"/>
    </row>
    <row r="40" spans="1:37" ht="20.399999999999999" customHeight="1" x14ac:dyDescent="0.25">
      <c r="A40" s="782" t="s">
        <v>1377</v>
      </c>
      <c r="B40" s="821"/>
      <c r="C40" s="821"/>
      <c r="D40" s="821"/>
      <c r="E40" s="821"/>
      <c r="F40" s="821"/>
      <c r="G40" s="821"/>
      <c r="H40" s="821"/>
      <c r="I40" s="821"/>
      <c r="J40" s="821"/>
      <c r="K40" s="821"/>
      <c r="L40" s="821"/>
      <c r="M40" s="591"/>
      <c r="N40" s="591"/>
      <c r="O40" s="591"/>
      <c r="P40" s="591"/>
      <c r="Q40" s="591"/>
      <c r="R40" s="591"/>
      <c r="S40" s="591"/>
      <c r="T40" s="591"/>
      <c r="U40" s="591"/>
      <c r="V40" s="591"/>
      <c r="W40" s="591"/>
      <c r="X40" s="591"/>
      <c r="Y40" s="591"/>
      <c r="Z40" s="591"/>
      <c r="AA40" s="591"/>
      <c r="AB40" s="591"/>
      <c r="AC40" s="591"/>
      <c r="AD40" s="591"/>
      <c r="AE40" s="591"/>
      <c r="AF40" s="591"/>
      <c r="AG40" s="591"/>
      <c r="AH40" s="591"/>
      <c r="AI40" s="591"/>
      <c r="AJ40" s="591"/>
      <c r="AK40" s="591"/>
    </row>
    <row r="41" spans="1:37" ht="20.399999999999999" customHeight="1" x14ac:dyDescent="0.25">
      <c r="A41" s="782" t="s">
        <v>1552</v>
      </c>
      <c r="B41" s="821"/>
      <c r="C41" s="821"/>
      <c r="D41" s="821"/>
      <c r="E41" s="821"/>
      <c r="F41" s="821"/>
      <c r="G41" s="821"/>
      <c r="H41" s="821"/>
      <c r="I41" s="821"/>
      <c r="J41" s="821"/>
      <c r="K41" s="821"/>
      <c r="L41" s="821"/>
      <c r="M41" s="591"/>
      <c r="N41" s="591"/>
      <c r="O41" s="591"/>
      <c r="P41" s="591"/>
      <c r="Q41" s="591"/>
      <c r="R41" s="591"/>
      <c r="S41" s="591"/>
      <c r="T41" s="591"/>
      <c r="U41" s="591"/>
      <c r="V41" s="591"/>
      <c r="W41" s="591"/>
      <c r="X41" s="591"/>
      <c r="Y41" s="591"/>
      <c r="Z41" s="591"/>
      <c r="AA41" s="591"/>
      <c r="AB41" s="591"/>
      <c r="AC41" s="591"/>
      <c r="AD41" s="591"/>
      <c r="AE41" s="591"/>
      <c r="AF41" s="591"/>
      <c r="AG41" s="591"/>
      <c r="AH41" s="591"/>
      <c r="AI41" s="591"/>
      <c r="AJ41" s="591"/>
      <c r="AK41" s="591"/>
    </row>
    <row r="42" spans="1:37" ht="20.399999999999999" customHeight="1" x14ac:dyDescent="0.25">
      <c r="A42" s="782" t="s">
        <v>1553</v>
      </c>
      <c r="B42" s="821"/>
      <c r="C42" s="821"/>
      <c r="D42" s="821"/>
      <c r="E42" s="821"/>
      <c r="F42" s="821"/>
      <c r="G42" s="821"/>
      <c r="H42" s="821"/>
      <c r="I42" s="821"/>
      <c r="J42" s="821"/>
      <c r="K42" s="821"/>
      <c r="L42" s="821"/>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591"/>
    </row>
    <row r="43" spans="1:37" ht="20.399999999999999" customHeight="1" x14ac:dyDescent="0.25">
      <c r="A43" s="782" t="s">
        <v>1554</v>
      </c>
      <c r="B43" s="821"/>
      <c r="C43" s="821"/>
      <c r="D43" s="821"/>
      <c r="E43" s="821"/>
      <c r="F43" s="821"/>
      <c r="G43" s="821"/>
      <c r="H43" s="821"/>
      <c r="I43" s="821"/>
      <c r="J43" s="821"/>
      <c r="K43" s="821"/>
      <c r="L43" s="82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row>
    <row r="44" spans="1:37" ht="20.399999999999999" customHeight="1" x14ac:dyDescent="0.25">
      <c r="A44" s="782" t="s">
        <v>1555</v>
      </c>
      <c r="B44" s="821"/>
      <c r="C44" s="821"/>
      <c r="D44" s="821"/>
      <c r="E44" s="821"/>
      <c r="F44" s="821"/>
      <c r="G44" s="821"/>
      <c r="H44" s="821"/>
      <c r="I44" s="821"/>
      <c r="J44" s="821"/>
      <c r="K44" s="821"/>
      <c r="L44" s="821"/>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row>
    <row r="45" spans="1:37" ht="20.399999999999999" customHeight="1" x14ac:dyDescent="0.25">
      <c r="A45" s="782" t="s">
        <v>1556</v>
      </c>
      <c r="B45" s="821"/>
      <c r="C45" s="821"/>
      <c r="D45" s="821"/>
      <c r="E45" s="821"/>
      <c r="F45" s="821"/>
      <c r="G45" s="821"/>
      <c r="H45" s="821"/>
      <c r="I45" s="821"/>
      <c r="J45" s="821"/>
      <c r="K45" s="821"/>
      <c r="L45" s="821"/>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row>
    <row r="46" spans="1:37" ht="20.399999999999999" customHeight="1" x14ac:dyDescent="0.25">
      <c r="A46" s="782" t="s">
        <v>1557</v>
      </c>
      <c r="B46" s="821"/>
      <c r="C46" s="821"/>
      <c r="D46" s="821"/>
      <c r="E46" s="821"/>
      <c r="F46" s="821"/>
      <c r="G46" s="821"/>
      <c r="H46" s="821"/>
      <c r="I46" s="821"/>
      <c r="J46" s="821"/>
      <c r="K46" s="821"/>
      <c r="L46" s="821"/>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row>
    <row r="47" spans="1:37" ht="20.399999999999999" customHeight="1" x14ac:dyDescent="0.25">
      <c r="A47" s="782" t="s">
        <v>1558</v>
      </c>
      <c r="B47" s="821"/>
      <c r="C47" s="821"/>
      <c r="D47" s="821"/>
      <c r="E47" s="821"/>
      <c r="F47" s="821"/>
      <c r="G47" s="821"/>
      <c r="H47" s="821"/>
      <c r="I47" s="821"/>
      <c r="J47" s="821"/>
      <c r="K47" s="821"/>
      <c r="L47" s="82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row>
    <row r="48" spans="1:37" ht="20.399999999999999" customHeight="1" x14ac:dyDescent="0.25">
      <c r="A48" s="782" t="s">
        <v>1559</v>
      </c>
      <c r="B48" s="821"/>
      <c r="C48" s="821"/>
      <c r="D48" s="821"/>
      <c r="E48" s="821"/>
      <c r="F48" s="821"/>
      <c r="G48" s="821"/>
      <c r="H48" s="821"/>
      <c r="I48" s="821"/>
      <c r="J48" s="821"/>
      <c r="K48" s="821"/>
      <c r="L48" s="821"/>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row>
    <row r="49" spans="1:42" ht="20.399999999999999" customHeight="1" x14ac:dyDescent="0.25">
      <c r="A49" s="784" t="s">
        <v>1560</v>
      </c>
      <c r="B49" s="821"/>
      <c r="C49" s="821"/>
      <c r="D49" s="821"/>
      <c r="E49" s="821"/>
      <c r="F49" s="821"/>
      <c r="G49" s="821"/>
      <c r="H49" s="821"/>
      <c r="I49" s="821"/>
      <c r="J49" s="821"/>
      <c r="K49" s="821"/>
      <c r="L49" s="82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row>
    <row r="50" spans="1:42" ht="20.399999999999999" customHeight="1" x14ac:dyDescent="0.25">
      <c r="A50" s="784" t="s">
        <v>1561</v>
      </c>
      <c r="B50" s="821"/>
      <c r="C50" s="821"/>
      <c r="D50" s="821"/>
      <c r="E50" s="821"/>
      <c r="F50" s="821"/>
      <c r="G50" s="821"/>
      <c r="H50" s="821"/>
      <c r="I50" s="821"/>
      <c r="J50" s="821"/>
      <c r="K50" s="821"/>
      <c r="L50" s="82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row>
    <row r="51" spans="1:42" ht="20.399999999999999" customHeight="1" x14ac:dyDescent="0.25">
      <c r="A51" s="784" t="s">
        <v>1562</v>
      </c>
      <c r="B51" s="821"/>
      <c r="C51" s="821"/>
      <c r="D51" s="821"/>
      <c r="E51" s="821"/>
      <c r="F51" s="821"/>
      <c r="G51" s="821"/>
      <c r="H51" s="821"/>
      <c r="I51" s="821"/>
      <c r="J51" s="821"/>
      <c r="K51" s="821"/>
      <c r="L51" s="821"/>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1"/>
    </row>
    <row r="52" spans="1:42" ht="20.399999999999999" customHeight="1" x14ac:dyDescent="0.25">
      <c r="A52" s="784" t="s">
        <v>1563</v>
      </c>
      <c r="B52" s="821"/>
      <c r="C52" s="821"/>
      <c r="D52" s="821"/>
      <c r="E52" s="821"/>
      <c r="F52" s="821"/>
      <c r="G52" s="821"/>
      <c r="H52" s="821"/>
      <c r="I52" s="821"/>
      <c r="J52" s="821"/>
      <c r="K52" s="821"/>
      <c r="L52" s="821"/>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1"/>
    </row>
    <row r="53" spans="1:42" ht="20.399999999999999" customHeight="1" x14ac:dyDescent="0.25">
      <c r="A53" s="784" t="s">
        <v>1564</v>
      </c>
      <c r="B53" s="821"/>
      <c r="C53" s="821"/>
      <c r="D53" s="821"/>
      <c r="E53" s="821"/>
      <c r="F53" s="821"/>
      <c r="G53" s="821"/>
      <c r="H53" s="821"/>
      <c r="I53" s="821"/>
      <c r="J53" s="821"/>
      <c r="K53" s="821"/>
      <c r="L53" s="821"/>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row>
    <row r="54" spans="1:42" ht="20.399999999999999" customHeight="1" x14ac:dyDescent="0.25">
      <c r="A54" s="784" t="s">
        <v>1565</v>
      </c>
      <c r="B54" s="821"/>
      <c r="C54" s="821"/>
      <c r="D54" s="821"/>
      <c r="E54" s="821"/>
      <c r="F54" s="821"/>
      <c r="G54" s="821"/>
      <c r="H54" s="821"/>
      <c r="I54" s="821"/>
      <c r="J54" s="821"/>
      <c r="K54" s="821"/>
      <c r="L54" s="821"/>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row>
    <row r="55" spans="1:42" ht="20.399999999999999" customHeight="1" x14ac:dyDescent="0.25">
      <c r="A55" s="784" t="s">
        <v>1566</v>
      </c>
      <c r="B55" s="821"/>
      <c r="C55" s="821"/>
      <c r="D55" s="821"/>
      <c r="E55" s="821"/>
      <c r="F55" s="821"/>
      <c r="G55" s="821"/>
      <c r="H55" s="821"/>
      <c r="I55" s="821"/>
      <c r="J55" s="821"/>
      <c r="K55" s="821"/>
      <c r="L55" s="821"/>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1"/>
    </row>
    <row r="56" spans="1:42" ht="20.399999999999999" customHeight="1" x14ac:dyDescent="0.25">
      <c r="A56" s="784" t="s">
        <v>1567</v>
      </c>
      <c r="B56" s="821"/>
      <c r="C56" s="821"/>
      <c r="D56" s="821"/>
      <c r="E56" s="821"/>
      <c r="F56" s="821"/>
      <c r="G56" s="821"/>
      <c r="H56" s="821"/>
      <c r="I56" s="821"/>
      <c r="J56" s="821"/>
      <c r="K56" s="821"/>
      <c r="L56" s="82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row>
    <row r="57" spans="1:42" ht="20.399999999999999" customHeight="1" x14ac:dyDescent="0.25">
      <c r="A57" s="784" t="s">
        <v>1568</v>
      </c>
      <c r="B57" s="821"/>
      <c r="C57" s="821"/>
      <c r="D57" s="821"/>
      <c r="E57" s="821"/>
      <c r="F57" s="821"/>
      <c r="G57" s="821"/>
      <c r="H57" s="821"/>
      <c r="I57" s="821"/>
      <c r="J57" s="821"/>
      <c r="K57" s="821"/>
      <c r="L57" s="82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row>
    <row r="58" spans="1:42" ht="20.399999999999999" customHeight="1" x14ac:dyDescent="0.25">
      <c r="A58" s="784" t="s">
        <v>1569</v>
      </c>
      <c r="B58" s="821"/>
      <c r="C58" s="821"/>
      <c r="D58" s="821"/>
      <c r="E58" s="821"/>
      <c r="F58" s="821"/>
      <c r="G58" s="821"/>
      <c r="H58" s="821"/>
      <c r="I58" s="821"/>
      <c r="J58" s="821"/>
      <c r="K58" s="821"/>
      <c r="L58" s="821"/>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row>
    <row r="59" spans="1:42" ht="20.399999999999999" customHeight="1" x14ac:dyDescent="0.25">
      <c r="A59" s="784" t="s">
        <v>1570</v>
      </c>
      <c r="B59" s="821"/>
      <c r="C59" s="821"/>
      <c r="D59" s="821"/>
      <c r="E59" s="821"/>
      <c r="F59" s="821"/>
      <c r="G59" s="821"/>
      <c r="H59" s="821"/>
      <c r="I59" s="821"/>
      <c r="J59" s="821"/>
      <c r="K59" s="821"/>
      <c r="L59" s="821"/>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1"/>
    </row>
    <row r="60" spans="1:42" s="588" customFormat="1" ht="20.399999999999999" customHeight="1" x14ac:dyDescent="0.25">
      <c r="A60" s="784" t="s">
        <v>1571</v>
      </c>
      <c r="B60" s="821"/>
      <c r="C60" s="821"/>
      <c r="D60" s="821"/>
      <c r="E60" s="821"/>
      <c r="F60" s="821"/>
      <c r="G60" s="821"/>
      <c r="H60" s="821"/>
      <c r="I60" s="821"/>
      <c r="J60" s="821"/>
      <c r="K60" s="821"/>
      <c r="L60" s="821"/>
    </row>
    <row r="61" spans="1:42" ht="20.399999999999999" customHeight="1" x14ac:dyDescent="0.25">
      <c r="A61" s="788" t="s">
        <v>1572</v>
      </c>
      <c r="B61" s="814"/>
      <c r="C61" s="814"/>
      <c r="D61" s="814"/>
      <c r="E61" s="814"/>
      <c r="F61" s="814"/>
      <c r="G61" s="814"/>
      <c r="H61" s="814"/>
      <c r="I61" s="814"/>
      <c r="J61" s="814"/>
      <c r="K61" s="814"/>
      <c r="L61" s="814"/>
    </row>
    <row r="62" spans="1:42" ht="20.399999999999999" customHeight="1" x14ac:dyDescent="0.25">
      <c r="A62" s="784" t="s">
        <v>1573</v>
      </c>
      <c r="B62" s="823"/>
      <c r="C62" s="823"/>
      <c r="D62" s="823"/>
      <c r="E62" s="823"/>
      <c r="F62" s="823"/>
      <c r="G62" s="823"/>
      <c r="H62" s="823"/>
      <c r="I62" s="823"/>
      <c r="J62" s="823"/>
      <c r="K62" s="823"/>
      <c r="L62" s="823"/>
      <c r="M62" s="591"/>
      <c r="N62" s="591"/>
      <c r="O62" s="591"/>
      <c r="P62" s="591"/>
      <c r="Q62" s="591"/>
      <c r="R62" s="591"/>
      <c r="S62" s="591"/>
      <c r="T62" s="591"/>
      <c r="U62" s="591"/>
      <c r="V62" s="591"/>
      <c r="W62" s="591"/>
      <c r="X62" s="591"/>
      <c r="Y62" s="591"/>
      <c r="Z62" s="591"/>
      <c r="AA62" s="591"/>
      <c r="AB62" s="591"/>
      <c r="AC62" s="591"/>
      <c r="AD62" s="591"/>
      <c r="AE62" s="591"/>
      <c r="AF62" s="591"/>
      <c r="AG62" s="591"/>
      <c r="AH62" s="591"/>
      <c r="AI62" s="591"/>
      <c r="AJ62" s="591"/>
      <c r="AK62" s="591"/>
      <c r="AL62" s="591"/>
      <c r="AM62" s="591"/>
      <c r="AN62" s="591"/>
      <c r="AO62" s="591"/>
      <c r="AP62" s="591"/>
    </row>
    <row r="63" spans="1:42" ht="20.399999999999999" customHeight="1" x14ac:dyDescent="0.25">
      <c r="A63" s="784" t="s">
        <v>1574</v>
      </c>
      <c r="B63" s="823"/>
      <c r="C63" s="823"/>
      <c r="D63" s="823"/>
      <c r="E63" s="823"/>
      <c r="F63" s="823"/>
      <c r="G63" s="823"/>
      <c r="H63" s="823"/>
      <c r="I63" s="823"/>
      <c r="J63" s="823"/>
      <c r="K63" s="823"/>
      <c r="L63" s="823"/>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1"/>
      <c r="AP63" s="591"/>
    </row>
    <row r="64" spans="1:42" ht="20.399999999999999" customHeight="1" x14ac:dyDescent="0.25">
      <c r="A64" s="784" t="s">
        <v>1575</v>
      </c>
      <c r="B64" s="823" t="e">
        <f t="shared" ref="B64:H64" si="0">B63/B62</f>
        <v>#DIV/0!</v>
      </c>
      <c r="C64" s="823" t="e">
        <f t="shared" si="0"/>
        <v>#DIV/0!</v>
      </c>
      <c r="D64" s="823" t="e">
        <f t="shared" si="0"/>
        <v>#DIV/0!</v>
      </c>
      <c r="E64" s="824" t="e">
        <f t="shared" si="0"/>
        <v>#DIV/0!</v>
      </c>
      <c r="F64" s="824" t="e">
        <f t="shared" si="0"/>
        <v>#DIV/0!</v>
      </c>
      <c r="G64" s="824" t="e">
        <f t="shared" si="0"/>
        <v>#DIV/0!</v>
      </c>
      <c r="H64" s="824" t="e">
        <f t="shared" si="0"/>
        <v>#DIV/0!</v>
      </c>
      <c r="I64" s="824" t="e">
        <f t="shared" ref="I64:K64" si="1">I63/I62</f>
        <v>#DIV/0!</v>
      </c>
      <c r="J64" s="824" t="e">
        <f t="shared" si="1"/>
        <v>#DIV/0!</v>
      </c>
      <c r="K64" s="824" t="e">
        <f t="shared" si="1"/>
        <v>#DIV/0!</v>
      </c>
      <c r="L64" s="825"/>
    </row>
    <row r="65" spans="1:34" ht="20.399999999999999" customHeight="1" x14ac:dyDescent="0.25">
      <c r="A65" s="784" t="s">
        <v>1576</v>
      </c>
      <c r="B65" s="826"/>
      <c r="C65" s="826"/>
      <c r="D65" s="826"/>
      <c r="E65" s="826"/>
      <c r="F65" s="826"/>
      <c r="G65" s="826"/>
      <c r="H65" s="826"/>
      <c r="I65" s="826"/>
      <c r="J65" s="826"/>
      <c r="K65" s="826"/>
      <c r="L65" s="823"/>
      <c r="M65" s="591"/>
      <c r="N65" s="591"/>
      <c r="O65" s="591"/>
      <c r="P65" s="591"/>
      <c r="Q65" s="591"/>
      <c r="R65" s="591"/>
      <c r="S65" s="591"/>
      <c r="T65" s="591"/>
      <c r="U65" s="591"/>
      <c r="V65" s="591"/>
      <c r="W65" s="591"/>
      <c r="X65" s="591"/>
      <c r="Y65" s="591"/>
      <c r="Z65" s="591"/>
      <c r="AA65" s="591"/>
      <c r="AB65" s="591"/>
      <c r="AC65" s="591"/>
      <c r="AD65" s="591"/>
      <c r="AE65" s="591"/>
      <c r="AF65" s="591"/>
      <c r="AG65" s="591"/>
      <c r="AH65" s="591"/>
    </row>
    <row r="66" spans="1:34" ht="20.399999999999999" customHeight="1" x14ac:dyDescent="0.25">
      <c r="A66" s="784" t="s">
        <v>1577</v>
      </c>
      <c r="B66" s="826"/>
      <c r="C66" s="826"/>
      <c r="D66" s="826"/>
      <c r="E66" s="826"/>
      <c r="F66" s="826"/>
      <c r="G66" s="826"/>
      <c r="H66" s="826"/>
      <c r="I66" s="826"/>
      <c r="J66" s="826"/>
      <c r="K66" s="826"/>
      <c r="L66" s="823"/>
      <c r="M66" s="591"/>
      <c r="N66" s="591"/>
      <c r="O66" s="591"/>
      <c r="P66" s="591"/>
      <c r="Q66" s="591"/>
      <c r="R66" s="591"/>
      <c r="S66" s="591"/>
      <c r="T66" s="591"/>
      <c r="U66" s="591"/>
      <c r="V66" s="591"/>
      <c r="W66" s="591"/>
      <c r="X66" s="591"/>
      <c r="Y66" s="591"/>
      <c r="Z66" s="591"/>
      <c r="AA66" s="591"/>
      <c r="AB66" s="591"/>
      <c r="AC66" s="591"/>
      <c r="AD66" s="591"/>
      <c r="AE66" s="591"/>
      <c r="AF66" s="591"/>
      <c r="AG66" s="591"/>
      <c r="AH66" s="591"/>
    </row>
    <row r="67" spans="1:34" ht="20.399999999999999" customHeight="1" x14ac:dyDescent="0.25">
      <c r="A67" s="784" t="s">
        <v>1578</v>
      </c>
      <c r="B67" s="826"/>
      <c r="C67" s="826"/>
      <c r="D67" s="826"/>
      <c r="E67" s="826"/>
      <c r="F67" s="826"/>
      <c r="G67" s="826"/>
      <c r="H67" s="826"/>
      <c r="I67" s="826"/>
      <c r="J67" s="826"/>
      <c r="K67" s="826"/>
      <c r="L67" s="823"/>
      <c r="M67" s="591"/>
      <c r="N67" s="591"/>
      <c r="O67" s="591"/>
      <c r="P67" s="591"/>
      <c r="Q67" s="591"/>
      <c r="R67" s="591"/>
      <c r="S67" s="591"/>
      <c r="T67" s="591"/>
      <c r="U67" s="591"/>
      <c r="V67" s="591"/>
      <c r="W67" s="591"/>
      <c r="X67" s="591"/>
      <c r="Y67" s="591"/>
      <c r="Z67" s="591"/>
      <c r="AA67" s="591"/>
      <c r="AB67" s="591"/>
      <c r="AC67" s="591"/>
      <c r="AD67" s="591"/>
      <c r="AE67" s="591"/>
      <c r="AF67" s="591"/>
      <c r="AG67" s="591"/>
      <c r="AH67" s="591"/>
    </row>
    <row r="68" spans="1:34" ht="20.399999999999999" customHeight="1" x14ac:dyDescent="0.25">
      <c r="A68" s="784" t="s">
        <v>1579</v>
      </c>
      <c r="B68" s="826"/>
      <c r="C68" s="826"/>
      <c r="D68" s="826"/>
      <c r="E68" s="826"/>
      <c r="F68" s="826"/>
      <c r="G68" s="826"/>
      <c r="H68" s="826"/>
      <c r="I68" s="826"/>
      <c r="J68" s="826"/>
      <c r="K68" s="826"/>
      <c r="L68" s="823"/>
      <c r="M68" s="591"/>
      <c r="N68" s="591"/>
      <c r="O68" s="591"/>
      <c r="P68" s="591"/>
      <c r="Q68" s="591"/>
      <c r="R68" s="591"/>
      <c r="S68" s="591"/>
      <c r="T68" s="591"/>
      <c r="U68" s="591"/>
      <c r="V68" s="591"/>
      <c r="W68" s="591"/>
      <c r="X68" s="591"/>
      <c r="Y68" s="591"/>
      <c r="Z68" s="591"/>
      <c r="AA68" s="591"/>
      <c r="AB68" s="591"/>
      <c r="AC68" s="591"/>
      <c r="AD68" s="591"/>
      <c r="AE68" s="591"/>
      <c r="AF68" s="591"/>
      <c r="AG68" s="591"/>
      <c r="AH68" s="591"/>
    </row>
    <row r="69" spans="1:34" ht="20.399999999999999" customHeight="1" x14ac:dyDescent="0.25">
      <c r="A69" s="784" t="s">
        <v>1580</v>
      </c>
      <c r="B69" s="826"/>
      <c r="C69" s="826"/>
      <c r="D69" s="826"/>
      <c r="E69" s="826"/>
      <c r="F69" s="826"/>
      <c r="G69" s="826"/>
      <c r="H69" s="826"/>
      <c r="I69" s="826"/>
      <c r="J69" s="826"/>
      <c r="K69" s="826"/>
      <c r="L69" s="823"/>
      <c r="M69" s="591"/>
      <c r="N69" s="591"/>
      <c r="O69" s="591"/>
      <c r="P69" s="591"/>
      <c r="Q69" s="591"/>
      <c r="R69" s="591"/>
      <c r="S69" s="591"/>
      <c r="T69" s="591"/>
      <c r="U69" s="591"/>
      <c r="V69" s="591"/>
      <c r="W69" s="591"/>
      <c r="X69" s="591"/>
      <c r="Y69" s="591"/>
      <c r="Z69" s="591"/>
      <c r="AA69" s="591"/>
      <c r="AB69" s="591"/>
      <c r="AC69" s="591"/>
      <c r="AD69" s="591"/>
      <c r="AE69" s="591"/>
      <c r="AF69" s="591"/>
      <c r="AG69" s="591"/>
      <c r="AH69" s="591"/>
    </row>
    <row r="70" spans="1:34" ht="20.399999999999999" customHeight="1" x14ac:dyDescent="0.25">
      <c r="A70" s="784" t="s">
        <v>1581</v>
      </c>
      <c r="B70" s="826"/>
      <c r="C70" s="826"/>
      <c r="D70" s="826"/>
      <c r="E70" s="826"/>
      <c r="F70" s="826"/>
      <c r="G70" s="826"/>
      <c r="H70" s="826"/>
      <c r="I70" s="826"/>
      <c r="J70" s="826"/>
      <c r="K70" s="826"/>
      <c r="L70" s="823"/>
      <c r="M70" s="591"/>
      <c r="N70" s="591"/>
      <c r="O70" s="591"/>
      <c r="P70" s="591"/>
      <c r="Q70" s="591"/>
      <c r="R70" s="591"/>
      <c r="S70" s="591"/>
      <c r="T70" s="591"/>
      <c r="U70" s="591"/>
      <c r="V70" s="591"/>
      <c r="W70" s="591"/>
      <c r="X70" s="591"/>
      <c r="Y70" s="591"/>
      <c r="Z70" s="591"/>
      <c r="AA70" s="591"/>
      <c r="AB70" s="591"/>
      <c r="AC70" s="591"/>
      <c r="AD70" s="591"/>
      <c r="AE70" s="591"/>
      <c r="AF70" s="591"/>
      <c r="AG70" s="591"/>
      <c r="AH70" s="591"/>
    </row>
    <row r="71" spans="1:34" ht="20.399999999999999" customHeight="1" x14ac:dyDescent="0.25">
      <c r="A71" s="784" t="s">
        <v>1582</v>
      </c>
      <c r="B71" s="826"/>
      <c r="C71" s="826"/>
      <c r="D71" s="826"/>
      <c r="E71" s="826"/>
      <c r="F71" s="826"/>
      <c r="G71" s="826"/>
      <c r="H71" s="826"/>
      <c r="I71" s="826"/>
      <c r="J71" s="826"/>
      <c r="K71" s="826"/>
      <c r="L71" s="823"/>
      <c r="M71" s="591"/>
      <c r="N71" s="591"/>
      <c r="O71" s="591"/>
      <c r="P71" s="591"/>
      <c r="Q71" s="591"/>
      <c r="R71" s="591"/>
      <c r="S71" s="591"/>
      <c r="T71" s="591"/>
      <c r="U71" s="591"/>
      <c r="V71" s="591"/>
      <c r="W71" s="591"/>
      <c r="X71" s="591"/>
      <c r="Y71" s="591"/>
      <c r="Z71" s="591"/>
      <c r="AA71" s="591"/>
      <c r="AB71" s="591"/>
      <c r="AC71" s="591"/>
      <c r="AD71" s="591"/>
      <c r="AE71" s="591"/>
      <c r="AF71" s="591"/>
      <c r="AG71" s="591"/>
      <c r="AH71" s="591"/>
    </row>
    <row r="72" spans="1:34" ht="20.399999999999999" customHeight="1" x14ac:dyDescent="0.25">
      <c r="A72" s="784" t="s">
        <v>1583</v>
      </c>
      <c r="B72" s="826"/>
      <c r="C72" s="826"/>
      <c r="D72" s="826"/>
      <c r="E72" s="826"/>
      <c r="F72" s="826"/>
      <c r="G72" s="826"/>
      <c r="H72" s="826"/>
      <c r="I72" s="826"/>
      <c r="J72" s="826"/>
      <c r="K72" s="826"/>
      <c r="L72" s="823"/>
      <c r="M72" s="591"/>
      <c r="N72" s="591"/>
      <c r="O72" s="591"/>
      <c r="P72" s="591"/>
      <c r="Q72" s="591"/>
      <c r="R72" s="591"/>
      <c r="S72" s="591"/>
      <c r="T72" s="591"/>
      <c r="U72" s="591"/>
      <c r="V72" s="591"/>
      <c r="W72" s="591"/>
      <c r="X72" s="591"/>
      <c r="Y72" s="591"/>
      <c r="Z72" s="591"/>
      <c r="AA72" s="591"/>
      <c r="AB72" s="591"/>
      <c r="AC72" s="591"/>
      <c r="AD72" s="591"/>
      <c r="AE72" s="591"/>
      <c r="AF72" s="591"/>
      <c r="AG72" s="591"/>
      <c r="AH72" s="591"/>
    </row>
    <row r="73" spans="1:34" ht="20.399999999999999" customHeight="1" x14ac:dyDescent="0.25">
      <c r="A73" s="784" t="s">
        <v>1584</v>
      </c>
      <c r="B73" s="826"/>
      <c r="C73" s="826"/>
      <c r="D73" s="826"/>
      <c r="E73" s="826"/>
      <c r="F73" s="826"/>
      <c r="G73" s="826"/>
      <c r="H73" s="826"/>
      <c r="I73" s="826"/>
      <c r="J73" s="826"/>
      <c r="K73" s="826"/>
      <c r="L73" s="823"/>
      <c r="M73" s="591"/>
      <c r="N73" s="591"/>
      <c r="O73" s="591"/>
      <c r="P73" s="591"/>
      <c r="Q73" s="591"/>
      <c r="R73" s="591"/>
      <c r="S73" s="591"/>
      <c r="T73" s="591"/>
      <c r="U73" s="591"/>
      <c r="V73" s="591"/>
      <c r="W73" s="591"/>
      <c r="X73" s="591"/>
      <c r="Y73" s="591"/>
      <c r="Z73" s="591"/>
      <c r="AA73" s="591"/>
      <c r="AB73" s="591"/>
      <c r="AC73" s="591"/>
      <c r="AD73" s="591"/>
      <c r="AE73" s="591"/>
      <c r="AF73" s="591"/>
      <c r="AG73" s="591"/>
      <c r="AH73" s="591"/>
    </row>
    <row r="74" spans="1:34" ht="20.399999999999999" customHeight="1" x14ac:dyDescent="0.25">
      <c r="A74" s="784" t="s">
        <v>1585</v>
      </c>
      <c r="B74" s="826"/>
      <c r="C74" s="826"/>
      <c r="D74" s="826"/>
      <c r="E74" s="826"/>
      <c r="F74" s="826"/>
      <c r="G74" s="826"/>
      <c r="H74" s="826"/>
      <c r="I74" s="826"/>
      <c r="J74" s="826"/>
      <c r="K74" s="826"/>
      <c r="L74" s="823"/>
      <c r="M74" s="591"/>
      <c r="N74" s="591"/>
      <c r="O74" s="591"/>
      <c r="P74" s="591"/>
      <c r="Q74" s="591"/>
      <c r="R74" s="591"/>
      <c r="S74" s="591"/>
      <c r="T74" s="591"/>
      <c r="U74" s="591"/>
      <c r="V74" s="591"/>
      <c r="W74" s="591"/>
      <c r="X74" s="591"/>
      <c r="Y74" s="591"/>
      <c r="Z74" s="591"/>
      <c r="AA74" s="591"/>
      <c r="AB74" s="591"/>
      <c r="AC74" s="591"/>
      <c r="AD74" s="591"/>
      <c r="AE74" s="591"/>
      <c r="AF74" s="591"/>
      <c r="AG74" s="591"/>
      <c r="AH74" s="591"/>
    </row>
    <row r="75" spans="1:34" ht="20.399999999999999" customHeight="1" x14ac:dyDescent="0.25">
      <c r="A75" s="784" t="s">
        <v>1586</v>
      </c>
      <c r="B75" s="826"/>
      <c r="C75" s="826"/>
      <c r="D75" s="826"/>
      <c r="E75" s="826"/>
      <c r="F75" s="826"/>
      <c r="G75" s="826"/>
      <c r="H75" s="826"/>
      <c r="I75" s="826"/>
      <c r="J75" s="826"/>
      <c r="K75" s="826"/>
      <c r="L75" s="823"/>
      <c r="M75" s="591"/>
      <c r="N75" s="591"/>
      <c r="O75" s="591"/>
      <c r="P75" s="591"/>
      <c r="Q75" s="591"/>
      <c r="R75" s="591"/>
      <c r="S75" s="591"/>
      <c r="T75" s="591"/>
      <c r="U75" s="591"/>
      <c r="V75" s="591"/>
      <c r="W75" s="591"/>
      <c r="X75" s="591"/>
      <c r="Y75" s="591"/>
      <c r="Z75" s="591"/>
      <c r="AA75" s="591"/>
      <c r="AB75" s="591"/>
      <c r="AC75" s="591"/>
      <c r="AD75" s="591"/>
      <c r="AE75" s="591"/>
      <c r="AF75" s="591"/>
      <c r="AG75" s="591"/>
      <c r="AH75" s="591"/>
    </row>
    <row r="76" spans="1:34" ht="20.399999999999999" customHeight="1" x14ac:dyDescent="0.25">
      <c r="A76" s="784" t="s">
        <v>1587</v>
      </c>
      <c r="B76" s="826"/>
      <c r="C76" s="826"/>
      <c r="D76" s="826"/>
      <c r="E76" s="826"/>
      <c r="F76" s="826"/>
      <c r="G76" s="826"/>
      <c r="H76" s="826"/>
      <c r="I76" s="826"/>
      <c r="J76" s="826"/>
      <c r="K76" s="826"/>
      <c r="L76" s="823"/>
      <c r="M76" s="591"/>
      <c r="N76" s="591"/>
      <c r="O76" s="591"/>
      <c r="P76" s="591"/>
      <c r="Q76" s="591"/>
      <c r="R76" s="591"/>
      <c r="S76" s="591"/>
      <c r="T76" s="591"/>
      <c r="U76" s="591"/>
      <c r="V76" s="591"/>
      <c r="W76" s="591"/>
      <c r="X76" s="591"/>
      <c r="Y76" s="591"/>
      <c r="Z76" s="591"/>
      <c r="AA76" s="591"/>
      <c r="AB76" s="591"/>
      <c r="AC76" s="591"/>
      <c r="AD76" s="591"/>
      <c r="AE76" s="591"/>
      <c r="AF76" s="591"/>
      <c r="AG76" s="591"/>
      <c r="AH76" s="591"/>
    </row>
    <row r="77" spans="1:34" ht="20.399999999999999" customHeight="1" x14ac:dyDescent="0.25">
      <c r="A77" s="784" t="s">
        <v>1588</v>
      </c>
      <c r="B77" s="826"/>
      <c r="C77" s="826"/>
      <c r="D77" s="826"/>
      <c r="E77" s="826"/>
      <c r="F77" s="826"/>
      <c r="G77" s="826"/>
      <c r="H77" s="826"/>
      <c r="I77" s="826"/>
      <c r="J77" s="826"/>
      <c r="K77" s="826"/>
      <c r="L77" s="823"/>
      <c r="M77" s="591"/>
      <c r="N77" s="591"/>
      <c r="O77" s="591"/>
      <c r="P77" s="591"/>
      <c r="Q77" s="591"/>
      <c r="R77" s="591"/>
      <c r="S77" s="591"/>
      <c r="T77" s="591"/>
      <c r="U77" s="591"/>
      <c r="V77" s="591"/>
      <c r="W77" s="591"/>
      <c r="X77" s="591"/>
      <c r="Y77" s="591"/>
      <c r="Z77" s="591"/>
      <c r="AA77" s="591"/>
      <c r="AB77" s="591"/>
      <c r="AC77" s="591"/>
      <c r="AD77" s="591"/>
      <c r="AE77" s="591"/>
      <c r="AF77" s="591"/>
      <c r="AG77" s="591"/>
      <c r="AH77" s="591"/>
    </row>
    <row r="78" spans="1:34" ht="20.399999999999999" customHeight="1" x14ac:dyDescent="0.25">
      <c r="A78" s="784" t="s">
        <v>1589</v>
      </c>
      <c r="B78" s="826"/>
      <c r="C78" s="826"/>
      <c r="D78" s="826"/>
      <c r="E78" s="826"/>
      <c r="F78" s="826"/>
      <c r="G78" s="826"/>
      <c r="H78" s="826"/>
      <c r="I78" s="826"/>
      <c r="J78" s="826"/>
      <c r="K78" s="826"/>
      <c r="L78" s="823"/>
      <c r="M78" s="591"/>
      <c r="N78" s="591"/>
      <c r="O78" s="591"/>
      <c r="P78" s="591"/>
      <c r="Q78" s="591"/>
      <c r="R78" s="591"/>
      <c r="S78" s="591"/>
      <c r="T78" s="591"/>
      <c r="U78" s="591"/>
      <c r="V78" s="591"/>
      <c r="W78" s="591"/>
      <c r="X78" s="591"/>
      <c r="Y78" s="591"/>
      <c r="Z78" s="591"/>
      <c r="AA78" s="591"/>
      <c r="AB78" s="591"/>
      <c r="AC78" s="591"/>
      <c r="AD78" s="591"/>
      <c r="AE78" s="591"/>
      <c r="AF78" s="591"/>
      <c r="AG78" s="591"/>
      <c r="AH78" s="591"/>
    </row>
    <row r="79" spans="1:34" ht="20.399999999999999" customHeight="1" x14ac:dyDescent="0.25">
      <c r="A79" s="784" t="s">
        <v>1590</v>
      </c>
      <c r="B79" s="826"/>
      <c r="C79" s="826"/>
      <c r="D79" s="826"/>
      <c r="E79" s="826"/>
      <c r="F79" s="826"/>
      <c r="G79" s="826"/>
      <c r="H79" s="826"/>
      <c r="I79" s="826"/>
      <c r="J79" s="826"/>
      <c r="K79" s="826"/>
      <c r="L79" s="823"/>
      <c r="M79" s="591"/>
      <c r="N79" s="591"/>
      <c r="O79" s="591"/>
      <c r="P79" s="591"/>
      <c r="Q79" s="591"/>
      <c r="R79" s="591"/>
      <c r="S79" s="591"/>
      <c r="T79" s="591"/>
      <c r="U79" s="591"/>
      <c r="V79" s="591"/>
      <c r="W79" s="591"/>
      <c r="X79" s="591"/>
      <c r="Y79" s="591"/>
      <c r="Z79" s="591"/>
      <c r="AA79" s="591"/>
      <c r="AB79" s="591"/>
      <c r="AC79" s="591"/>
      <c r="AD79" s="591"/>
      <c r="AE79" s="591"/>
      <c r="AF79" s="591"/>
      <c r="AG79" s="591"/>
      <c r="AH79" s="591"/>
    </row>
    <row r="80" spans="1:34" ht="20.399999999999999" customHeight="1" x14ac:dyDescent="0.25">
      <c r="A80" s="784" t="s">
        <v>1591</v>
      </c>
      <c r="B80" s="826"/>
      <c r="C80" s="826"/>
      <c r="D80" s="826"/>
      <c r="E80" s="826"/>
      <c r="F80" s="826"/>
      <c r="G80" s="826"/>
      <c r="H80" s="826"/>
      <c r="I80" s="826"/>
      <c r="J80" s="826"/>
      <c r="K80" s="826"/>
      <c r="L80" s="823"/>
      <c r="M80" s="591"/>
      <c r="N80" s="591"/>
      <c r="O80" s="591"/>
      <c r="P80" s="591"/>
      <c r="Q80" s="591"/>
      <c r="R80" s="591"/>
      <c r="S80" s="591"/>
      <c r="T80" s="591"/>
      <c r="U80" s="591"/>
      <c r="V80" s="591"/>
      <c r="W80" s="591"/>
      <c r="X80" s="591"/>
      <c r="Y80" s="591"/>
      <c r="Z80" s="591"/>
      <c r="AA80" s="591"/>
      <c r="AB80" s="591"/>
      <c r="AC80" s="591"/>
      <c r="AD80" s="591"/>
      <c r="AE80" s="591"/>
      <c r="AF80" s="591"/>
      <c r="AG80" s="591"/>
      <c r="AH80" s="591"/>
    </row>
    <row r="81" spans="1:35" ht="20.399999999999999" customHeight="1" x14ac:dyDescent="0.25">
      <c r="A81" s="788" t="s">
        <v>1592</v>
      </c>
      <c r="B81" s="814"/>
      <c r="C81" s="814"/>
      <c r="D81" s="814"/>
      <c r="E81" s="814"/>
      <c r="F81" s="814"/>
      <c r="G81" s="814"/>
      <c r="H81" s="814"/>
      <c r="I81" s="814"/>
      <c r="J81" s="814"/>
      <c r="K81" s="814"/>
      <c r="L81" s="814"/>
    </row>
    <row r="82" spans="1:35" ht="20.399999999999999" customHeight="1" x14ac:dyDescent="0.25">
      <c r="A82" s="785" t="s">
        <v>1593</v>
      </c>
      <c r="B82" s="826"/>
      <c r="C82" s="826"/>
      <c r="D82" s="826"/>
      <c r="E82" s="826"/>
      <c r="F82" s="826"/>
      <c r="G82" s="826"/>
      <c r="H82" s="826"/>
      <c r="I82" s="826"/>
      <c r="J82" s="826"/>
      <c r="K82" s="826"/>
      <c r="L82" s="823"/>
      <c r="M82" s="591"/>
      <c r="N82" s="591"/>
      <c r="O82" s="591"/>
      <c r="P82" s="591"/>
      <c r="Q82" s="591"/>
      <c r="R82" s="591"/>
      <c r="S82" s="591"/>
      <c r="T82" s="591"/>
      <c r="U82" s="591"/>
      <c r="V82" s="591"/>
      <c r="W82" s="591"/>
      <c r="X82" s="591"/>
      <c r="Y82" s="591"/>
      <c r="Z82" s="591"/>
      <c r="AA82" s="591"/>
      <c r="AB82" s="591"/>
      <c r="AC82" s="591"/>
      <c r="AD82" s="591"/>
      <c r="AE82" s="591"/>
      <c r="AF82" s="591"/>
      <c r="AG82" s="591"/>
      <c r="AH82" s="591"/>
      <c r="AI82" s="591"/>
    </row>
    <row r="83" spans="1:35" ht="20.399999999999999" customHeight="1" x14ac:dyDescent="0.25">
      <c r="A83" s="784" t="s">
        <v>1594</v>
      </c>
      <c r="B83" s="826"/>
      <c r="C83" s="826"/>
      <c r="D83" s="826"/>
      <c r="E83" s="826"/>
      <c r="F83" s="826"/>
      <c r="G83" s="826"/>
      <c r="H83" s="826"/>
      <c r="I83" s="826"/>
      <c r="J83" s="826"/>
      <c r="K83" s="826"/>
      <c r="L83" s="823"/>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row>
    <row r="84" spans="1:35" ht="20.399999999999999" customHeight="1" x14ac:dyDescent="0.25">
      <c r="A84" s="786" t="s">
        <v>1595</v>
      </c>
      <c r="B84" s="826"/>
      <c r="C84" s="826"/>
      <c r="D84" s="826"/>
      <c r="E84" s="826"/>
      <c r="F84" s="826"/>
      <c r="G84" s="826"/>
      <c r="H84" s="826"/>
      <c r="I84" s="826"/>
      <c r="J84" s="826"/>
      <c r="K84" s="826"/>
      <c r="L84" s="823"/>
      <c r="M84" s="591"/>
      <c r="N84" s="591"/>
      <c r="O84" s="591"/>
      <c r="P84" s="591"/>
      <c r="Q84" s="591"/>
      <c r="R84" s="591"/>
      <c r="S84" s="591"/>
      <c r="T84" s="591"/>
      <c r="U84" s="591"/>
      <c r="V84" s="591"/>
      <c r="W84" s="591"/>
      <c r="X84" s="591"/>
      <c r="Y84" s="591"/>
      <c r="Z84" s="591"/>
      <c r="AA84" s="591"/>
      <c r="AB84" s="591"/>
      <c r="AC84" s="591"/>
      <c r="AD84" s="591"/>
      <c r="AE84" s="591"/>
      <c r="AF84" s="591"/>
      <c r="AG84" s="591"/>
      <c r="AH84" s="591"/>
      <c r="AI84" s="591"/>
    </row>
    <row r="85" spans="1:35" ht="20.399999999999999" customHeight="1" x14ac:dyDescent="0.25">
      <c r="A85" s="788" t="s">
        <v>1596</v>
      </c>
      <c r="B85" s="814"/>
      <c r="C85" s="814"/>
      <c r="D85" s="814"/>
      <c r="E85" s="814"/>
      <c r="F85" s="814"/>
      <c r="G85" s="814"/>
      <c r="H85" s="814"/>
      <c r="I85" s="814"/>
      <c r="J85" s="814"/>
      <c r="K85" s="814"/>
      <c r="L85" s="814"/>
    </row>
    <row r="86" spans="1:35" ht="20.399999999999999" customHeight="1" x14ac:dyDescent="0.25">
      <c r="A86" s="784" t="s">
        <v>1597</v>
      </c>
      <c r="B86" s="826"/>
      <c r="C86" s="826"/>
      <c r="D86" s="826"/>
      <c r="E86" s="826"/>
      <c r="F86" s="826"/>
      <c r="G86" s="826"/>
      <c r="H86" s="826"/>
      <c r="I86" s="826"/>
      <c r="J86" s="826"/>
      <c r="K86" s="826"/>
      <c r="L86" s="823"/>
      <c r="M86" s="591"/>
      <c r="N86" s="591"/>
      <c r="O86" s="591"/>
      <c r="P86" s="591"/>
      <c r="Q86" s="591"/>
      <c r="R86" s="591"/>
      <c r="S86" s="591"/>
      <c r="T86" s="591"/>
      <c r="U86" s="591"/>
      <c r="V86" s="591"/>
      <c r="W86" s="591"/>
      <c r="X86" s="591"/>
      <c r="Y86" s="591"/>
      <c r="Z86" s="591"/>
      <c r="AA86" s="591"/>
      <c r="AB86" s="591"/>
      <c r="AC86" s="591"/>
      <c r="AD86" s="591"/>
      <c r="AE86" s="591"/>
      <c r="AF86" s="591"/>
      <c r="AG86" s="591"/>
      <c r="AH86" s="591"/>
      <c r="AI86" s="591"/>
    </row>
    <row r="87" spans="1:35" ht="20.399999999999999" customHeight="1" x14ac:dyDescent="0.25">
      <c r="A87" s="784" t="s">
        <v>1598</v>
      </c>
      <c r="B87" s="826"/>
      <c r="C87" s="826"/>
      <c r="D87" s="826"/>
      <c r="E87" s="826"/>
      <c r="F87" s="826"/>
      <c r="G87" s="826"/>
      <c r="H87" s="826"/>
      <c r="I87" s="826"/>
      <c r="J87" s="826"/>
      <c r="K87" s="826"/>
      <c r="L87" s="823"/>
      <c r="M87" s="591"/>
      <c r="N87" s="591"/>
      <c r="O87" s="591"/>
      <c r="P87" s="591"/>
      <c r="Q87" s="591"/>
      <c r="R87" s="591"/>
      <c r="S87" s="591"/>
      <c r="T87" s="591"/>
      <c r="U87" s="591"/>
      <c r="V87" s="591"/>
      <c r="W87" s="591"/>
      <c r="X87" s="591"/>
      <c r="Y87" s="591"/>
      <c r="Z87" s="591"/>
      <c r="AA87" s="591"/>
      <c r="AB87" s="591"/>
      <c r="AC87" s="591"/>
      <c r="AD87" s="591"/>
      <c r="AE87" s="591"/>
      <c r="AF87" s="591"/>
      <c r="AG87" s="591"/>
      <c r="AH87" s="591"/>
      <c r="AI87" s="591"/>
    </row>
    <row r="88" spans="1:35" ht="20.399999999999999" customHeight="1" x14ac:dyDescent="0.25">
      <c r="A88" s="784" t="s">
        <v>1599</v>
      </c>
      <c r="B88" s="826"/>
      <c r="C88" s="826"/>
      <c r="D88" s="826"/>
      <c r="E88" s="826"/>
      <c r="F88" s="826"/>
      <c r="G88" s="826"/>
      <c r="H88" s="826"/>
      <c r="I88" s="826"/>
      <c r="J88" s="826"/>
      <c r="K88" s="826"/>
      <c r="L88" s="823"/>
      <c r="M88" s="591"/>
      <c r="N88" s="591"/>
      <c r="O88" s="591"/>
      <c r="P88" s="591"/>
      <c r="Q88" s="591"/>
      <c r="R88" s="591"/>
      <c r="S88" s="591"/>
      <c r="T88" s="591"/>
      <c r="U88" s="591"/>
      <c r="V88" s="591"/>
      <c r="W88" s="591"/>
      <c r="X88" s="591"/>
      <c r="Y88" s="591"/>
      <c r="Z88" s="591"/>
      <c r="AA88" s="591"/>
      <c r="AB88" s="591"/>
      <c r="AC88" s="591"/>
      <c r="AD88" s="591"/>
      <c r="AE88" s="591"/>
      <c r="AF88" s="591"/>
      <c r="AG88" s="591"/>
      <c r="AH88" s="591"/>
      <c r="AI88" s="591"/>
    </row>
    <row r="89" spans="1:35" ht="20.399999999999999" customHeight="1" x14ac:dyDescent="0.25">
      <c r="A89" s="784" t="s">
        <v>1600</v>
      </c>
      <c r="B89" s="826"/>
      <c r="C89" s="826"/>
      <c r="D89" s="826"/>
      <c r="E89" s="826"/>
      <c r="F89" s="826"/>
      <c r="G89" s="826"/>
      <c r="H89" s="826"/>
      <c r="I89" s="826"/>
      <c r="J89" s="826"/>
      <c r="K89" s="826"/>
      <c r="L89" s="823"/>
      <c r="M89" s="591"/>
      <c r="N89" s="591"/>
      <c r="O89" s="591"/>
      <c r="P89" s="591"/>
      <c r="Q89" s="591"/>
      <c r="R89" s="591"/>
      <c r="S89" s="591"/>
      <c r="T89" s="591"/>
      <c r="U89" s="591"/>
      <c r="V89" s="591"/>
      <c r="W89" s="591"/>
      <c r="X89" s="591"/>
      <c r="Y89" s="591"/>
      <c r="Z89" s="591"/>
      <c r="AA89" s="591"/>
      <c r="AB89" s="591"/>
      <c r="AC89" s="591"/>
      <c r="AD89" s="591"/>
      <c r="AE89" s="591"/>
      <c r="AF89" s="591"/>
      <c r="AG89" s="591"/>
      <c r="AH89" s="591"/>
      <c r="AI89" s="591"/>
    </row>
    <row r="90" spans="1:35" ht="20.399999999999999" customHeight="1" x14ac:dyDescent="0.25">
      <c r="A90" s="784" t="s">
        <v>1601</v>
      </c>
      <c r="B90" s="826"/>
      <c r="C90" s="826"/>
      <c r="D90" s="826"/>
      <c r="E90" s="826"/>
      <c r="F90" s="826"/>
      <c r="G90" s="826"/>
      <c r="H90" s="826"/>
      <c r="I90" s="826"/>
      <c r="J90" s="826"/>
      <c r="K90" s="826"/>
      <c r="L90" s="823"/>
      <c r="M90" s="591"/>
      <c r="N90" s="591"/>
      <c r="O90" s="591"/>
      <c r="P90" s="591"/>
      <c r="Q90" s="591"/>
      <c r="R90" s="591"/>
      <c r="S90" s="591"/>
      <c r="T90" s="591"/>
      <c r="U90" s="591"/>
      <c r="V90" s="591"/>
      <c r="W90" s="591"/>
      <c r="X90" s="591"/>
      <c r="Y90" s="591"/>
      <c r="Z90" s="591"/>
      <c r="AA90" s="591"/>
      <c r="AB90" s="591"/>
      <c r="AC90" s="591"/>
      <c r="AD90" s="591"/>
      <c r="AE90" s="591"/>
      <c r="AF90" s="591"/>
      <c r="AG90" s="591"/>
      <c r="AH90" s="591"/>
      <c r="AI90" s="591"/>
    </row>
    <row r="91" spans="1:35" ht="20.399999999999999" customHeight="1" x14ac:dyDescent="0.25">
      <c r="A91" s="784" t="s">
        <v>1602</v>
      </c>
      <c r="B91" s="826"/>
      <c r="C91" s="826"/>
      <c r="D91" s="826"/>
      <c r="E91" s="826"/>
      <c r="F91" s="826"/>
      <c r="G91" s="826"/>
      <c r="H91" s="826"/>
      <c r="I91" s="826"/>
      <c r="J91" s="826"/>
      <c r="K91" s="826"/>
      <c r="L91" s="823"/>
      <c r="M91" s="591"/>
      <c r="N91" s="591"/>
      <c r="O91" s="591"/>
      <c r="P91" s="591"/>
      <c r="Q91" s="591"/>
      <c r="R91" s="591"/>
      <c r="S91" s="591"/>
      <c r="T91" s="591"/>
      <c r="U91" s="591"/>
      <c r="V91" s="591"/>
      <c r="W91" s="591"/>
      <c r="X91" s="591"/>
      <c r="Y91" s="591"/>
      <c r="Z91" s="591"/>
      <c r="AA91" s="591"/>
      <c r="AB91" s="591"/>
      <c r="AC91" s="591"/>
      <c r="AD91" s="591"/>
      <c r="AE91" s="591"/>
      <c r="AF91" s="591"/>
      <c r="AG91" s="591"/>
      <c r="AH91" s="591"/>
      <c r="AI91" s="591"/>
    </row>
    <row r="92" spans="1:35" ht="20.399999999999999" customHeight="1" x14ac:dyDescent="0.25">
      <c r="A92" s="784" t="s">
        <v>1603</v>
      </c>
      <c r="B92" s="826"/>
      <c r="C92" s="826"/>
      <c r="D92" s="826"/>
      <c r="E92" s="826"/>
      <c r="F92" s="826"/>
      <c r="G92" s="826"/>
      <c r="H92" s="826"/>
      <c r="I92" s="826"/>
      <c r="J92" s="826"/>
      <c r="K92" s="826"/>
      <c r="L92" s="823"/>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row>
    <row r="93" spans="1:35" ht="20.399999999999999" customHeight="1" x14ac:dyDescent="0.25">
      <c r="A93" s="784" t="s">
        <v>1604</v>
      </c>
      <c r="B93" s="826"/>
      <c r="C93" s="826"/>
      <c r="D93" s="826"/>
      <c r="E93" s="826"/>
      <c r="F93" s="826"/>
      <c r="G93" s="826"/>
      <c r="H93" s="826"/>
      <c r="I93" s="826"/>
      <c r="J93" s="826"/>
      <c r="K93" s="826"/>
      <c r="L93" s="823"/>
      <c r="M93" s="591"/>
      <c r="N93" s="591"/>
      <c r="O93" s="591"/>
      <c r="P93" s="591"/>
      <c r="Q93" s="591"/>
      <c r="R93" s="591"/>
      <c r="S93" s="591"/>
      <c r="T93" s="591"/>
      <c r="U93" s="591"/>
      <c r="V93" s="591"/>
      <c r="W93" s="591"/>
      <c r="X93" s="591"/>
      <c r="Y93" s="591"/>
      <c r="Z93" s="591"/>
      <c r="AA93" s="591"/>
      <c r="AB93" s="591"/>
      <c r="AC93" s="591"/>
      <c r="AD93" s="591"/>
      <c r="AE93" s="591"/>
      <c r="AF93" s="591"/>
      <c r="AG93" s="591"/>
      <c r="AH93" s="591"/>
      <c r="AI93" s="591"/>
    </row>
    <row r="94" spans="1:35" ht="20.399999999999999" customHeight="1" x14ac:dyDescent="0.25">
      <c r="A94" s="784" t="s">
        <v>1605</v>
      </c>
      <c r="B94" s="826"/>
      <c r="C94" s="826"/>
      <c r="D94" s="826"/>
      <c r="E94" s="826"/>
      <c r="F94" s="826"/>
      <c r="G94" s="826"/>
      <c r="H94" s="826"/>
      <c r="I94" s="826"/>
      <c r="J94" s="826"/>
      <c r="K94" s="826"/>
      <c r="L94" s="823"/>
      <c r="M94" s="591"/>
      <c r="N94" s="591"/>
      <c r="O94" s="591"/>
      <c r="P94" s="591"/>
      <c r="Q94" s="591"/>
      <c r="R94" s="591"/>
      <c r="S94" s="591"/>
      <c r="T94" s="591"/>
      <c r="U94" s="591"/>
      <c r="V94" s="591"/>
      <c r="W94" s="591"/>
      <c r="X94" s="591"/>
      <c r="Y94" s="591"/>
      <c r="Z94" s="591"/>
      <c r="AA94" s="591"/>
      <c r="AB94" s="591"/>
      <c r="AC94" s="591"/>
      <c r="AD94" s="591"/>
      <c r="AE94" s="591"/>
      <c r="AF94" s="591"/>
      <c r="AG94" s="591"/>
      <c r="AH94" s="591"/>
      <c r="AI94" s="591"/>
    </row>
    <row r="95" spans="1:35" ht="20.399999999999999" customHeight="1" x14ac:dyDescent="0.25">
      <c r="A95" s="784" t="s">
        <v>1606</v>
      </c>
      <c r="B95" s="826"/>
      <c r="C95" s="826"/>
      <c r="D95" s="826"/>
      <c r="E95" s="826"/>
      <c r="F95" s="826"/>
      <c r="G95" s="826"/>
      <c r="H95" s="826"/>
      <c r="I95" s="826"/>
      <c r="J95" s="826"/>
      <c r="K95" s="826"/>
      <c r="L95" s="823"/>
      <c r="M95" s="591"/>
      <c r="N95" s="591"/>
      <c r="O95" s="591"/>
      <c r="P95" s="591"/>
      <c r="Q95" s="591"/>
      <c r="R95" s="591"/>
      <c r="S95" s="591"/>
      <c r="T95" s="591"/>
      <c r="U95" s="591"/>
      <c r="V95" s="591"/>
      <c r="W95" s="591"/>
      <c r="X95" s="591"/>
      <c r="Y95" s="591"/>
      <c r="Z95" s="591"/>
      <c r="AA95" s="591"/>
      <c r="AB95" s="591"/>
      <c r="AC95" s="591"/>
      <c r="AD95" s="591"/>
      <c r="AE95" s="591"/>
      <c r="AF95" s="591"/>
      <c r="AG95" s="591"/>
      <c r="AH95" s="591"/>
      <c r="AI95" s="591"/>
    </row>
    <row r="96" spans="1:35" ht="20.399999999999999" customHeight="1" x14ac:dyDescent="0.25">
      <c r="A96" s="784" t="s">
        <v>1607</v>
      </c>
      <c r="B96" s="826"/>
      <c r="C96" s="826"/>
      <c r="D96" s="826"/>
      <c r="E96" s="826"/>
      <c r="F96" s="826"/>
      <c r="G96" s="826"/>
      <c r="H96" s="826"/>
      <c r="I96" s="826"/>
      <c r="J96" s="826"/>
      <c r="K96" s="826"/>
      <c r="L96" s="823"/>
      <c r="M96" s="591"/>
      <c r="N96" s="591"/>
      <c r="O96" s="591"/>
      <c r="P96" s="591"/>
      <c r="Q96" s="591"/>
      <c r="R96" s="591"/>
      <c r="S96" s="591"/>
      <c r="T96" s="591"/>
      <c r="U96" s="591"/>
      <c r="V96" s="591"/>
      <c r="W96" s="591"/>
      <c r="X96" s="591"/>
      <c r="Y96" s="591"/>
      <c r="Z96" s="591"/>
      <c r="AA96" s="591"/>
      <c r="AB96" s="591"/>
      <c r="AC96" s="591"/>
      <c r="AD96" s="591"/>
      <c r="AE96" s="591"/>
      <c r="AF96" s="591"/>
      <c r="AG96" s="591"/>
      <c r="AH96" s="591"/>
      <c r="AI96" s="591"/>
    </row>
    <row r="97" spans="1:35" ht="20.399999999999999" customHeight="1" x14ac:dyDescent="0.25">
      <c r="A97" s="784" t="s">
        <v>1608</v>
      </c>
      <c r="B97" s="826"/>
      <c r="C97" s="826"/>
      <c r="D97" s="826"/>
      <c r="E97" s="826"/>
      <c r="F97" s="826"/>
      <c r="G97" s="826"/>
      <c r="H97" s="826"/>
      <c r="I97" s="826"/>
      <c r="J97" s="826"/>
      <c r="K97" s="826"/>
      <c r="L97" s="823"/>
      <c r="M97" s="591"/>
      <c r="N97" s="591"/>
      <c r="O97" s="591"/>
      <c r="P97" s="591"/>
      <c r="Q97" s="591"/>
      <c r="R97" s="591"/>
      <c r="S97" s="591"/>
      <c r="T97" s="591"/>
      <c r="U97" s="591"/>
      <c r="V97" s="591"/>
      <c r="W97" s="591"/>
      <c r="X97" s="591"/>
      <c r="Y97" s="591"/>
      <c r="Z97" s="591"/>
      <c r="AA97" s="591"/>
      <c r="AB97" s="591"/>
      <c r="AC97" s="591"/>
      <c r="AD97" s="591"/>
      <c r="AE97" s="591"/>
      <c r="AF97" s="591"/>
      <c r="AG97" s="591"/>
      <c r="AH97" s="591"/>
      <c r="AI97" s="591"/>
    </row>
    <row r="98" spans="1:35" ht="20.399999999999999" customHeight="1" x14ac:dyDescent="0.25">
      <c r="A98" s="784" t="s">
        <v>1609</v>
      </c>
      <c r="B98" s="826"/>
      <c r="C98" s="826"/>
      <c r="D98" s="826"/>
      <c r="E98" s="826"/>
      <c r="F98" s="826"/>
      <c r="G98" s="826"/>
      <c r="H98" s="826"/>
      <c r="I98" s="826"/>
      <c r="J98" s="826"/>
      <c r="K98" s="826"/>
      <c r="L98" s="823"/>
      <c r="M98" s="591"/>
      <c r="N98" s="591"/>
      <c r="O98" s="591"/>
      <c r="P98" s="591"/>
      <c r="Q98" s="591"/>
      <c r="R98" s="591"/>
      <c r="S98" s="591"/>
      <c r="T98" s="591"/>
      <c r="U98" s="591"/>
      <c r="V98" s="591"/>
      <c r="W98" s="591"/>
      <c r="X98" s="591"/>
      <c r="Y98" s="591"/>
      <c r="Z98" s="591"/>
      <c r="AA98" s="591"/>
      <c r="AB98" s="591"/>
      <c r="AC98" s="591"/>
      <c r="AD98" s="591"/>
      <c r="AE98" s="591"/>
      <c r="AF98" s="591"/>
      <c r="AG98" s="591"/>
      <c r="AH98" s="591"/>
      <c r="AI98" s="591"/>
    </row>
    <row r="99" spans="1:35" ht="20.399999999999999" customHeight="1" x14ac:dyDescent="0.25">
      <c r="A99" s="784" t="s">
        <v>1610</v>
      </c>
      <c r="B99" s="826"/>
      <c r="C99" s="826"/>
      <c r="D99" s="826"/>
      <c r="E99" s="826"/>
      <c r="F99" s="826"/>
      <c r="G99" s="826"/>
      <c r="H99" s="826"/>
      <c r="I99" s="826"/>
      <c r="J99" s="826"/>
      <c r="K99" s="826"/>
      <c r="L99" s="823"/>
      <c r="M99" s="591"/>
      <c r="N99" s="591"/>
      <c r="O99" s="591"/>
      <c r="P99" s="591"/>
      <c r="Q99" s="591"/>
      <c r="R99" s="591"/>
      <c r="S99" s="591"/>
      <c r="T99" s="591"/>
      <c r="U99" s="591"/>
      <c r="V99" s="591"/>
      <c r="W99" s="591"/>
      <c r="X99" s="591"/>
      <c r="Y99" s="591"/>
      <c r="Z99" s="591"/>
      <c r="AA99" s="591"/>
      <c r="AB99" s="591"/>
      <c r="AC99" s="591"/>
      <c r="AD99" s="591"/>
      <c r="AE99" s="591"/>
      <c r="AF99" s="591"/>
      <c r="AG99" s="591"/>
      <c r="AH99" s="591"/>
      <c r="AI99" s="591"/>
    </row>
    <row r="100" spans="1:35" ht="20.399999999999999" customHeight="1" x14ac:dyDescent="0.25">
      <c r="A100" s="784" t="s">
        <v>1611</v>
      </c>
      <c r="B100" s="826"/>
      <c r="C100" s="826"/>
      <c r="D100" s="826"/>
      <c r="E100" s="826"/>
      <c r="F100" s="826"/>
      <c r="G100" s="826"/>
      <c r="H100" s="826"/>
      <c r="I100" s="826"/>
      <c r="J100" s="826"/>
      <c r="K100" s="826"/>
      <c r="L100" s="823"/>
      <c r="M100" s="591"/>
      <c r="N100" s="591"/>
      <c r="O100" s="591"/>
      <c r="P100" s="591"/>
      <c r="Q100" s="591"/>
      <c r="R100" s="591"/>
      <c r="S100" s="591"/>
      <c r="T100" s="591"/>
      <c r="U100" s="591"/>
      <c r="V100" s="591"/>
      <c r="W100" s="591"/>
      <c r="X100" s="591"/>
      <c r="Y100" s="591"/>
      <c r="Z100" s="591"/>
      <c r="AA100" s="591"/>
      <c r="AB100" s="591"/>
      <c r="AC100" s="591"/>
      <c r="AD100" s="591"/>
      <c r="AE100" s="591"/>
      <c r="AF100" s="591"/>
      <c r="AG100" s="591"/>
      <c r="AH100" s="591"/>
      <c r="AI100" s="591"/>
    </row>
    <row r="101" spans="1:35" ht="20.399999999999999" customHeight="1" x14ac:dyDescent="0.25">
      <c r="A101" s="784" t="s">
        <v>1612</v>
      </c>
      <c r="B101" s="826"/>
      <c r="C101" s="826"/>
      <c r="D101" s="826"/>
      <c r="E101" s="826"/>
      <c r="F101" s="826"/>
      <c r="G101" s="826"/>
      <c r="H101" s="826"/>
      <c r="I101" s="826"/>
      <c r="J101" s="826"/>
      <c r="K101" s="826"/>
      <c r="L101" s="823"/>
      <c r="M101" s="591"/>
      <c r="N101" s="591"/>
      <c r="O101" s="591"/>
      <c r="P101" s="591"/>
      <c r="Q101" s="591"/>
      <c r="R101" s="591"/>
      <c r="S101" s="591"/>
      <c r="T101" s="591"/>
      <c r="U101" s="591"/>
      <c r="V101" s="591"/>
      <c r="W101" s="591"/>
      <c r="X101" s="591"/>
      <c r="Y101" s="591"/>
      <c r="Z101" s="591"/>
      <c r="AA101" s="591"/>
      <c r="AB101" s="591"/>
      <c r="AC101" s="591"/>
      <c r="AD101" s="591"/>
      <c r="AE101" s="591"/>
      <c r="AF101" s="591"/>
      <c r="AG101" s="591"/>
      <c r="AH101" s="591"/>
      <c r="AI101" s="591"/>
    </row>
    <row r="102" spans="1:35" ht="20.399999999999999" customHeight="1" x14ac:dyDescent="0.25">
      <c r="A102" s="784" t="s">
        <v>1613</v>
      </c>
      <c r="B102" s="826"/>
      <c r="C102" s="826"/>
      <c r="D102" s="826"/>
      <c r="E102" s="826"/>
      <c r="F102" s="826"/>
      <c r="G102" s="826"/>
      <c r="H102" s="826"/>
      <c r="I102" s="826"/>
      <c r="J102" s="826"/>
      <c r="K102" s="826"/>
      <c r="L102" s="823"/>
      <c r="M102" s="591"/>
      <c r="N102" s="591"/>
      <c r="O102" s="591"/>
      <c r="P102" s="591"/>
      <c r="Q102" s="591"/>
      <c r="R102" s="591"/>
      <c r="S102" s="591"/>
      <c r="T102" s="591"/>
      <c r="U102" s="591"/>
      <c r="V102" s="591"/>
      <c r="W102" s="591"/>
      <c r="X102" s="591"/>
      <c r="Y102" s="591"/>
      <c r="Z102" s="591"/>
      <c r="AA102" s="591"/>
      <c r="AB102" s="591"/>
      <c r="AC102" s="591"/>
      <c r="AD102" s="591"/>
      <c r="AE102" s="591"/>
      <c r="AF102" s="591"/>
      <c r="AG102" s="591"/>
      <c r="AH102" s="591"/>
      <c r="AI102" s="591"/>
    </row>
    <row r="103" spans="1:35" ht="20.399999999999999" customHeight="1" x14ac:dyDescent="0.25">
      <c r="A103" s="784" t="s">
        <v>1614</v>
      </c>
      <c r="B103" s="826"/>
      <c r="C103" s="826"/>
      <c r="D103" s="826"/>
      <c r="E103" s="826"/>
      <c r="F103" s="826"/>
      <c r="G103" s="826"/>
      <c r="H103" s="826"/>
      <c r="I103" s="826"/>
      <c r="J103" s="826"/>
      <c r="K103" s="826"/>
      <c r="L103" s="823"/>
      <c r="M103" s="591"/>
      <c r="N103" s="591"/>
      <c r="O103" s="591"/>
      <c r="P103" s="591"/>
      <c r="Q103" s="591"/>
      <c r="R103" s="591"/>
      <c r="S103" s="591"/>
      <c r="T103" s="591"/>
      <c r="U103" s="591"/>
      <c r="V103" s="591"/>
      <c r="W103" s="591"/>
      <c r="X103" s="591"/>
      <c r="Y103" s="591"/>
      <c r="Z103" s="591"/>
      <c r="AA103" s="591"/>
      <c r="AB103" s="591"/>
      <c r="AC103" s="591"/>
      <c r="AD103" s="591"/>
      <c r="AE103" s="591"/>
      <c r="AF103" s="591"/>
      <c r="AG103" s="591"/>
      <c r="AH103" s="591"/>
      <c r="AI103" s="591"/>
    </row>
    <row r="104" spans="1:35" ht="20.399999999999999" customHeight="1" x14ac:dyDescent="0.25">
      <c r="A104" s="784" t="s">
        <v>1615</v>
      </c>
      <c r="B104" s="826"/>
      <c r="C104" s="826"/>
      <c r="D104" s="826"/>
      <c r="E104" s="826"/>
      <c r="F104" s="826"/>
      <c r="G104" s="826"/>
      <c r="H104" s="826"/>
      <c r="I104" s="826"/>
      <c r="J104" s="826"/>
      <c r="K104" s="826"/>
      <c r="L104" s="823"/>
      <c r="M104" s="591"/>
      <c r="N104" s="591"/>
      <c r="O104" s="591"/>
      <c r="P104" s="591"/>
      <c r="Q104" s="591"/>
      <c r="R104" s="591"/>
      <c r="S104" s="591"/>
      <c r="T104" s="591"/>
      <c r="U104" s="591"/>
      <c r="V104" s="591"/>
      <c r="W104" s="591"/>
      <c r="X104" s="591"/>
      <c r="Y104" s="591"/>
      <c r="Z104" s="591"/>
      <c r="AA104" s="591"/>
      <c r="AB104" s="591"/>
      <c r="AC104" s="591"/>
      <c r="AD104" s="591"/>
      <c r="AE104" s="591"/>
      <c r="AF104" s="591"/>
      <c r="AG104" s="591"/>
      <c r="AH104" s="591"/>
      <c r="AI104" s="591"/>
    </row>
    <row r="105" spans="1:35" ht="20.399999999999999" customHeight="1" x14ac:dyDescent="0.25">
      <c r="A105" s="788" t="s">
        <v>1616</v>
      </c>
      <c r="B105" s="814"/>
      <c r="C105" s="814"/>
      <c r="D105" s="814"/>
      <c r="E105" s="814"/>
      <c r="F105" s="814"/>
      <c r="G105" s="814"/>
      <c r="H105" s="814"/>
      <c r="I105" s="814"/>
      <c r="J105" s="814"/>
      <c r="K105" s="814"/>
      <c r="L105" s="814"/>
    </row>
    <row r="106" spans="1:35" ht="20.399999999999999" customHeight="1" x14ac:dyDescent="0.25">
      <c r="A106" s="784" t="s">
        <v>1496</v>
      </c>
      <c r="B106" s="826"/>
      <c r="C106" s="826"/>
      <c r="D106" s="826"/>
      <c r="E106" s="826"/>
      <c r="F106" s="826"/>
      <c r="G106" s="826"/>
      <c r="H106" s="826"/>
      <c r="I106" s="826"/>
      <c r="J106" s="826"/>
      <c r="K106" s="826"/>
      <c r="L106" s="823"/>
      <c r="M106" s="591"/>
      <c r="N106" s="591"/>
      <c r="O106" s="591"/>
      <c r="P106" s="591"/>
      <c r="Q106" s="591"/>
      <c r="R106" s="591"/>
      <c r="S106" s="591"/>
      <c r="T106" s="591"/>
      <c r="U106" s="591"/>
      <c r="V106" s="591"/>
      <c r="W106" s="591"/>
      <c r="X106" s="591"/>
      <c r="Y106" s="591"/>
      <c r="Z106" s="591"/>
      <c r="AA106" s="591"/>
      <c r="AB106" s="591"/>
      <c r="AC106" s="591"/>
      <c r="AD106" s="591"/>
      <c r="AE106" s="591"/>
      <c r="AF106" s="591"/>
      <c r="AG106" s="591"/>
      <c r="AH106" s="591"/>
      <c r="AI106" s="591"/>
    </row>
    <row r="107" spans="1:35" ht="20.399999999999999" customHeight="1" x14ac:dyDescent="0.25">
      <c r="A107" s="784" t="s">
        <v>1505</v>
      </c>
      <c r="B107" s="826"/>
      <c r="C107" s="826"/>
      <c r="D107" s="826"/>
      <c r="E107" s="826"/>
      <c r="F107" s="826"/>
      <c r="G107" s="826"/>
      <c r="H107" s="826"/>
      <c r="I107" s="826"/>
      <c r="J107" s="826"/>
      <c r="K107" s="826"/>
      <c r="L107" s="823"/>
      <c r="M107" s="591"/>
      <c r="N107" s="591"/>
      <c r="O107" s="591"/>
      <c r="P107" s="591"/>
      <c r="Q107" s="591"/>
      <c r="R107" s="591"/>
      <c r="S107" s="591"/>
      <c r="T107" s="591"/>
      <c r="U107" s="591"/>
      <c r="V107" s="591"/>
      <c r="W107" s="591"/>
      <c r="X107" s="591"/>
      <c r="Y107" s="591"/>
      <c r="Z107" s="591"/>
      <c r="AA107" s="591"/>
      <c r="AB107" s="591"/>
      <c r="AC107" s="591"/>
      <c r="AD107" s="591"/>
      <c r="AE107" s="591"/>
      <c r="AF107" s="591"/>
      <c r="AG107" s="591"/>
      <c r="AH107" s="591"/>
      <c r="AI107" s="591"/>
    </row>
    <row r="108" spans="1:35" ht="20.399999999999999" customHeight="1" x14ac:dyDescent="0.25">
      <c r="A108" s="784" t="s">
        <v>1506</v>
      </c>
      <c r="B108" s="826"/>
      <c r="C108" s="826"/>
      <c r="D108" s="826"/>
      <c r="E108" s="826"/>
      <c r="F108" s="826"/>
      <c r="G108" s="826"/>
      <c r="H108" s="826"/>
      <c r="I108" s="826"/>
      <c r="J108" s="826"/>
      <c r="K108" s="826"/>
      <c r="L108" s="823"/>
      <c r="M108" s="591"/>
      <c r="N108" s="591"/>
      <c r="O108" s="591"/>
      <c r="P108" s="591"/>
      <c r="Q108" s="591"/>
      <c r="R108" s="591"/>
      <c r="S108" s="591"/>
      <c r="T108" s="591"/>
      <c r="U108" s="591"/>
      <c r="V108" s="591"/>
      <c r="W108" s="591"/>
      <c r="X108" s="591"/>
      <c r="Y108" s="591"/>
      <c r="Z108" s="591"/>
      <c r="AA108" s="591"/>
      <c r="AB108" s="591"/>
      <c r="AC108" s="591"/>
      <c r="AD108" s="591"/>
      <c r="AE108" s="591"/>
      <c r="AF108" s="591"/>
      <c r="AG108" s="591"/>
      <c r="AH108" s="591"/>
      <c r="AI108" s="591"/>
    </row>
    <row r="109" spans="1:35" ht="20.399999999999999" customHeight="1" x14ac:dyDescent="0.25">
      <c r="A109" s="784" t="s">
        <v>1507</v>
      </c>
      <c r="B109" s="826"/>
      <c r="C109" s="826"/>
      <c r="D109" s="826"/>
      <c r="E109" s="826"/>
      <c r="F109" s="826"/>
      <c r="G109" s="826"/>
      <c r="H109" s="826"/>
      <c r="I109" s="826"/>
      <c r="J109" s="826"/>
      <c r="K109" s="826"/>
      <c r="L109" s="823"/>
      <c r="M109" s="591"/>
      <c r="N109" s="591"/>
      <c r="O109" s="591"/>
      <c r="P109" s="591"/>
      <c r="Q109" s="591"/>
      <c r="R109" s="591"/>
      <c r="S109" s="591"/>
      <c r="T109" s="591"/>
      <c r="U109" s="591"/>
      <c r="V109" s="591"/>
      <c r="W109" s="591"/>
      <c r="X109" s="591"/>
      <c r="Y109" s="591"/>
      <c r="Z109" s="591"/>
      <c r="AA109" s="591"/>
      <c r="AB109" s="591"/>
      <c r="AC109" s="591"/>
      <c r="AD109" s="591"/>
      <c r="AE109" s="591"/>
      <c r="AF109" s="591"/>
      <c r="AG109" s="591"/>
      <c r="AH109" s="591"/>
      <c r="AI109" s="591"/>
    </row>
    <row r="110" spans="1:35" ht="20.399999999999999" customHeight="1" x14ac:dyDescent="0.25">
      <c r="A110" s="784" t="s">
        <v>1617</v>
      </c>
      <c r="B110" s="826"/>
      <c r="C110" s="826"/>
      <c r="D110" s="826"/>
      <c r="E110" s="826"/>
      <c r="F110" s="826"/>
      <c r="G110" s="826"/>
      <c r="H110" s="826"/>
      <c r="I110" s="826"/>
      <c r="J110" s="826"/>
      <c r="K110" s="826"/>
      <c r="L110" s="823"/>
      <c r="M110" s="591"/>
      <c r="N110" s="591"/>
      <c r="O110" s="591"/>
      <c r="P110" s="591"/>
      <c r="Q110" s="591"/>
      <c r="R110" s="591"/>
      <c r="S110" s="591"/>
      <c r="T110" s="591"/>
      <c r="U110" s="591"/>
      <c r="V110" s="591"/>
      <c r="W110" s="591"/>
      <c r="X110" s="591"/>
      <c r="Y110" s="591"/>
      <c r="Z110" s="591"/>
      <c r="AA110" s="591"/>
      <c r="AB110" s="591"/>
      <c r="AC110" s="591"/>
      <c r="AD110" s="591"/>
      <c r="AE110" s="591"/>
      <c r="AF110" s="591"/>
      <c r="AG110" s="591"/>
      <c r="AH110" s="591"/>
      <c r="AI110" s="591"/>
    </row>
    <row r="111" spans="1:35" ht="20.399999999999999" customHeight="1" x14ac:dyDescent="0.25">
      <c r="A111" s="784" t="s">
        <v>1618</v>
      </c>
      <c r="B111" s="826"/>
      <c r="C111" s="826"/>
      <c r="D111" s="826"/>
      <c r="E111" s="826"/>
      <c r="F111" s="826"/>
      <c r="G111" s="826"/>
      <c r="H111" s="826"/>
      <c r="I111" s="826"/>
      <c r="J111" s="826"/>
      <c r="K111" s="826"/>
      <c r="L111" s="823"/>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row>
    <row r="112" spans="1:35" ht="20.399999999999999" customHeight="1" x14ac:dyDescent="0.25">
      <c r="A112" s="788" t="s">
        <v>1619</v>
      </c>
      <c r="B112" s="814"/>
      <c r="C112" s="814"/>
      <c r="D112" s="814"/>
      <c r="E112" s="814"/>
      <c r="F112" s="814"/>
      <c r="G112" s="814"/>
      <c r="H112" s="814"/>
      <c r="I112" s="814"/>
      <c r="J112" s="814"/>
      <c r="K112" s="814"/>
      <c r="L112" s="814"/>
    </row>
    <row r="113" spans="1:35" ht="20.399999999999999" customHeight="1" x14ac:dyDescent="0.25">
      <c r="A113" s="787" t="s">
        <v>1620</v>
      </c>
      <c r="B113" s="826"/>
      <c r="C113" s="826"/>
      <c r="D113" s="826"/>
      <c r="E113" s="826"/>
      <c r="F113" s="826"/>
      <c r="G113" s="826"/>
      <c r="H113" s="826"/>
      <c r="I113" s="826"/>
      <c r="J113" s="826"/>
      <c r="K113" s="826"/>
      <c r="L113" s="823"/>
      <c r="M113" s="591"/>
      <c r="N113" s="591"/>
      <c r="O113" s="591"/>
      <c r="P113" s="591"/>
      <c r="Q113" s="591"/>
      <c r="R113" s="591"/>
      <c r="S113" s="591"/>
      <c r="T113" s="591"/>
      <c r="U113" s="591"/>
      <c r="V113" s="591"/>
      <c r="W113" s="591"/>
      <c r="X113" s="591"/>
      <c r="Y113" s="591"/>
      <c r="Z113" s="591"/>
      <c r="AA113" s="591"/>
      <c r="AB113" s="591"/>
      <c r="AC113" s="591"/>
      <c r="AD113" s="591"/>
      <c r="AE113" s="591"/>
      <c r="AF113" s="591"/>
      <c r="AG113" s="591"/>
      <c r="AH113" s="591"/>
      <c r="AI113" s="591"/>
    </row>
    <row r="114" spans="1:35" ht="20.399999999999999" customHeight="1" x14ac:dyDescent="0.25">
      <c r="A114" s="787" t="s">
        <v>1621</v>
      </c>
      <c r="B114" s="826"/>
      <c r="C114" s="826"/>
      <c r="D114" s="826"/>
      <c r="E114" s="826"/>
      <c r="F114" s="826"/>
      <c r="G114" s="826"/>
      <c r="H114" s="826"/>
      <c r="I114" s="826"/>
      <c r="J114" s="826"/>
      <c r="K114" s="826"/>
      <c r="L114" s="823"/>
      <c r="M114" s="591"/>
      <c r="N114" s="591"/>
      <c r="O114" s="591"/>
      <c r="P114" s="591"/>
      <c r="Q114" s="591"/>
      <c r="R114" s="591"/>
      <c r="S114" s="591"/>
      <c r="T114" s="591"/>
      <c r="U114" s="591"/>
      <c r="V114" s="591"/>
      <c r="W114" s="591"/>
      <c r="X114" s="591"/>
      <c r="Y114" s="591"/>
      <c r="Z114" s="591"/>
      <c r="AA114" s="591"/>
      <c r="AB114" s="591"/>
      <c r="AC114" s="591"/>
      <c r="AD114" s="591"/>
      <c r="AE114" s="591"/>
      <c r="AF114" s="591"/>
      <c r="AG114" s="591"/>
      <c r="AH114" s="591"/>
      <c r="AI114" s="591"/>
    </row>
    <row r="115" spans="1:35" ht="20.399999999999999" customHeight="1" x14ac:dyDescent="0.25">
      <c r="A115" s="787" t="s">
        <v>1622</v>
      </c>
      <c r="B115" s="826"/>
      <c r="C115" s="826"/>
      <c r="D115" s="826"/>
      <c r="E115" s="826"/>
      <c r="F115" s="826"/>
      <c r="G115" s="826"/>
      <c r="H115" s="826"/>
      <c r="I115" s="826"/>
      <c r="J115" s="826"/>
      <c r="K115" s="826"/>
      <c r="L115" s="823"/>
      <c r="M115" s="591"/>
      <c r="N115" s="591"/>
      <c r="O115" s="591"/>
      <c r="P115" s="591"/>
      <c r="Q115" s="591"/>
      <c r="R115" s="591"/>
      <c r="S115" s="591"/>
      <c r="T115" s="591"/>
      <c r="U115" s="591"/>
      <c r="V115" s="591"/>
      <c r="W115" s="591"/>
      <c r="X115" s="591"/>
      <c r="Y115" s="591"/>
      <c r="Z115" s="591"/>
      <c r="AA115" s="591"/>
      <c r="AB115" s="591"/>
      <c r="AC115" s="591"/>
      <c r="AD115" s="591"/>
      <c r="AE115" s="591"/>
      <c r="AF115" s="591"/>
      <c r="AG115" s="591"/>
      <c r="AH115" s="591"/>
      <c r="AI115" s="591"/>
    </row>
    <row r="116" spans="1:35" ht="20.399999999999999" customHeight="1" x14ac:dyDescent="0.25">
      <c r="A116" s="787" t="s">
        <v>1623</v>
      </c>
      <c r="B116" s="826"/>
      <c r="C116" s="826"/>
      <c r="D116" s="826"/>
      <c r="E116" s="826"/>
      <c r="F116" s="826"/>
      <c r="G116" s="826"/>
      <c r="H116" s="826"/>
      <c r="I116" s="826"/>
      <c r="J116" s="826"/>
      <c r="K116" s="826"/>
      <c r="L116" s="823"/>
      <c r="M116" s="591"/>
      <c r="N116" s="591"/>
      <c r="O116" s="591"/>
      <c r="P116" s="591"/>
      <c r="Q116" s="591"/>
      <c r="R116" s="591"/>
      <c r="S116" s="591"/>
      <c r="T116" s="591"/>
      <c r="U116" s="591"/>
      <c r="V116" s="591"/>
      <c r="W116" s="591"/>
      <c r="X116" s="591"/>
      <c r="Y116" s="591"/>
      <c r="Z116" s="591"/>
      <c r="AA116" s="591"/>
      <c r="AB116" s="591"/>
      <c r="AC116" s="591"/>
      <c r="AD116" s="591"/>
      <c r="AE116" s="591"/>
      <c r="AF116" s="591"/>
      <c r="AG116" s="591"/>
      <c r="AH116" s="591"/>
      <c r="AI116" s="591"/>
    </row>
    <row r="117" spans="1:35" ht="20.399999999999999" customHeight="1" x14ac:dyDescent="0.25">
      <c r="A117" s="787" t="s">
        <v>1624</v>
      </c>
      <c r="B117" s="826"/>
      <c r="C117" s="826"/>
      <c r="D117" s="826"/>
      <c r="E117" s="826"/>
      <c r="F117" s="826"/>
      <c r="G117" s="826"/>
      <c r="H117" s="826"/>
      <c r="I117" s="826"/>
      <c r="J117" s="826"/>
      <c r="K117" s="826"/>
      <c r="L117" s="823"/>
      <c r="M117" s="591"/>
      <c r="N117" s="591"/>
      <c r="O117" s="591"/>
      <c r="P117" s="591"/>
      <c r="Q117" s="591"/>
      <c r="R117" s="591"/>
      <c r="S117" s="591"/>
      <c r="T117" s="591"/>
      <c r="U117" s="591"/>
      <c r="V117" s="591"/>
      <c r="W117" s="591"/>
      <c r="X117" s="591"/>
      <c r="Y117" s="591"/>
      <c r="Z117" s="591"/>
      <c r="AA117" s="591"/>
      <c r="AB117" s="591"/>
      <c r="AC117" s="591"/>
      <c r="AD117" s="591"/>
      <c r="AE117" s="591"/>
      <c r="AF117" s="591"/>
      <c r="AG117" s="591"/>
      <c r="AH117" s="591"/>
      <c r="AI117" s="591"/>
    </row>
    <row r="118" spans="1:35" ht="20.399999999999999" customHeight="1" x14ac:dyDescent="0.25">
      <c r="A118" s="787" t="s">
        <v>1625</v>
      </c>
      <c r="B118" s="826"/>
      <c r="C118" s="826"/>
      <c r="D118" s="826"/>
      <c r="E118" s="826"/>
      <c r="F118" s="826"/>
      <c r="G118" s="826"/>
      <c r="H118" s="826"/>
      <c r="I118" s="826"/>
      <c r="J118" s="826"/>
      <c r="K118" s="826"/>
      <c r="L118" s="823"/>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row>
    <row r="119" spans="1:35" ht="20.399999999999999" customHeight="1" x14ac:dyDescent="0.25">
      <c r="A119" s="787" t="s">
        <v>1626</v>
      </c>
      <c r="B119" s="826"/>
      <c r="C119" s="826"/>
      <c r="D119" s="826"/>
      <c r="E119" s="826"/>
      <c r="F119" s="826"/>
      <c r="G119" s="826"/>
      <c r="H119" s="826"/>
      <c r="I119" s="826"/>
      <c r="J119" s="826"/>
      <c r="K119" s="826"/>
      <c r="L119" s="823"/>
      <c r="M119" s="591"/>
      <c r="N119" s="591"/>
      <c r="O119" s="591"/>
      <c r="P119" s="591"/>
      <c r="Q119" s="591"/>
      <c r="R119" s="591"/>
      <c r="S119" s="591"/>
      <c r="T119" s="591"/>
      <c r="U119" s="591"/>
      <c r="V119" s="591"/>
      <c r="W119" s="591"/>
      <c r="X119" s="591"/>
      <c r="Y119" s="591"/>
      <c r="Z119" s="591"/>
      <c r="AA119" s="591"/>
      <c r="AB119" s="591"/>
      <c r="AC119" s="591"/>
      <c r="AD119" s="591"/>
      <c r="AE119" s="591"/>
      <c r="AF119" s="591"/>
      <c r="AG119" s="591"/>
      <c r="AH119" s="591"/>
      <c r="AI119" s="591"/>
    </row>
    <row r="120" spans="1:35" ht="20.399999999999999" customHeight="1" x14ac:dyDescent="0.25">
      <c r="A120" s="787" t="s">
        <v>1627</v>
      </c>
      <c r="B120" s="827"/>
      <c r="C120" s="827"/>
      <c r="D120" s="827"/>
      <c r="E120" s="827"/>
      <c r="F120" s="827"/>
      <c r="G120" s="827"/>
      <c r="H120" s="827"/>
      <c r="I120" s="827"/>
      <c r="J120" s="827"/>
      <c r="K120" s="827"/>
      <c r="L120" s="827"/>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row>
    <row r="121" spans="1:35" ht="20.399999999999999" customHeight="1" x14ac:dyDescent="0.25">
      <c r="A121" s="787"/>
      <c r="B121" s="826"/>
      <c r="C121" s="826"/>
      <c r="D121" s="826"/>
      <c r="E121" s="826"/>
      <c r="F121" s="826"/>
      <c r="G121" s="826"/>
      <c r="H121" s="826"/>
      <c r="I121" s="826"/>
      <c r="J121" s="826"/>
      <c r="K121" s="826"/>
      <c r="L121" s="823"/>
      <c r="M121" s="591"/>
      <c r="N121" s="591"/>
      <c r="O121" s="591"/>
      <c r="P121" s="591"/>
      <c r="Q121" s="591"/>
      <c r="R121" s="591"/>
      <c r="S121" s="591"/>
      <c r="T121" s="591"/>
      <c r="U121" s="591"/>
      <c r="V121" s="591"/>
      <c r="W121" s="591"/>
      <c r="X121" s="591"/>
      <c r="Y121" s="591"/>
      <c r="Z121" s="591"/>
      <c r="AA121" s="591"/>
      <c r="AB121" s="591"/>
      <c r="AC121" s="591"/>
      <c r="AD121" s="591"/>
      <c r="AE121" s="591"/>
      <c r="AF121" s="591"/>
      <c r="AG121" s="591"/>
      <c r="AH121" s="591"/>
      <c r="AI121" s="591"/>
    </row>
    <row r="122" spans="1:35" ht="20.399999999999999" customHeight="1" x14ac:dyDescent="0.25">
      <c r="A122" s="787"/>
      <c r="B122" s="826"/>
      <c r="C122" s="826"/>
      <c r="D122" s="826"/>
      <c r="E122" s="826"/>
      <c r="F122" s="826"/>
      <c r="G122" s="826"/>
      <c r="H122" s="826"/>
      <c r="I122" s="826"/>
      <c r="J122" s="826"/>
      <c r="K122" s="826"/>
      <c r="L122" s="823"/>
      <c r="M122" s="591"/>
      <c r="N122" s="591"/>
      <c r="O122" s="591"/>
      <c r="P122" s="591"/>
      <c r="Q122" s="591"/>
      <c r="R122" s="591"/>
      <c r="S122" s="591"/>
      <c r="T122" s="591"/>
      <c r="U122" s="591"/>
      <c r="V122" s="591"/>
      <c r="W122" s="591"/>
      <c r="X122" s="591"/>
      <c r="Y122" s="591"/>
      <c r="Z122" s="591"/>
      <c r="AA122" s="591"/>
      <c r="AB122" s="591"/>
      <c r="AC122" s="591"/>
      <c r="AD122" s="591"/>
      <c r="AE122" s="591"/>
      <c r="AF122" s="591"/>
      <c r="AG122" s="591"/>
      <c r="AH122" s="591"/>
      <c r="AI122" s="591"/>
    </row>
    <row r="123" spans="1:35" ht="20.399999999999999" customHeight="1" x14ac:dyDescent="0.25">
      <c r="A123" s="787"/>
      <c r="B123" s="826"/>
      <c r="C123" s="826"/>
      <c r="D123" s="826"/>
      <c r="E123" s="826"/>
      <c r="F123" s="826"/>
      <c r="G123" s="826"/>
      <c r="H123" s="826"/>
      <c r="I123" s="826"/>
      <c r="J123" s="826"/>
      <c r="K123" s="826"/>
      <c r="L123" s="823"/>
      <c r="M123" s="591"/>
      <c r="N123" s="591"/>
      <c r="O123" s="591"/>
      <c r="P123" s="591"/>
      <c r="Q123" s="591"/>
      <c r="R123" s="591"/>
      <c r="S123" s="591"/>
      <c r="T123" s="591"/>
      <c r="U123" s="591"/>
      <c r="V123" s="591"/>
      <c r="W123" s="591"/>
      <c r="X123" s="591"/>
      <c r="Y123" s="591"/>
      <c r="Z123" s="591"/>
      <c r="AA123" s="591"/>
      <c r="AB123" s="591"/>
      <c r="AC123" s="591"/>
      <c r="AD123" s="591"/>
      <c r="AE123" s="591"/>
      <c r="AF123" s="591"/>
      <c r="AG123" s="591"/>
      <c r="AH123" s="591"/>
      <c r="AI123" s="591"/>
    </row>
    <row r="124" spans="1:35" ht="20.399999999999999" customHeight="1" x14ac:dyDescent="0.25">
      <c r="A124" s="787"/>
      <c r="B124" s="826"/>
      <c r="C124" s="826"/>
      <c r="D124" s="826"/>
      <c r="E124" s="826"/>
      <c r="F124" s="826"/>
      <c r="G124" s="826"/>
      <c r="H124" s="826"/>
      <c r="I124" s="826"/>
      <c r="J124" s="826"/>
      <c r="K124" s="826"/>
      <c r="L124" s="823"/>
      <c r="M124" s="591"/>
      <c r="N124" s="591"/>
      <c r="O124" s="591"/>
      <c r="P124" s="591"/>
      <c r="Q124" s="591"/>
      <c r="R124" s="591"/>
      <c r="S124" s="591"/>
      <c r="T124" s="591"/>
      <c r="U124" s="591"/>
      <c r="V124" s="591"/>
      <c r="W124" s="591"/>
      <c r="X124" s="591"/>
      <c r="Y124" s="591"/>
      <c r="Z124" s="591"/>
      <c r="AA124" s="591"/>
      <c r="AB124" s="591"/>
      <c r="AC124" s="591"/>
      <c r="AD124" s="591"/>
      <c r="AE124" s="591"/>
      <c r="AF124" s="591"/>
      <c r="AG124" s="591"/>
      <c r="AH124" s="591"/>
      <c r="AI124" s="591"/>
    </row>
    <row r="125" spans="1:35" ht="20.399999999999999" customHeight="1" x14ac:dyDescent="0.25">
      <c r="A125" s="787"/>
      <c r="B125" s="826"/>
      <c r="C125" s="826"/>
      <c r="D125" s="826"/>
      <c r="E125" s="826"/>
      <c r="F125" s="826"/>
      <c r="G125" s="826"/>
      <c r="H125" s="826"/>
      <c r="I125" s="826"/>
      <c r="J125" s="826"/>
      <c r="K125" s="826"/>
      <c r="L125" s="823"/>
      <c r="M125" s="591"/>
      <c r="N125" s="591"/>
      <c r="O125" s="591"/>
      <c r="P125" s="591"/>
      <c r="Q125" s="591"/>
      <c r="R125" s="591"/>
      <c r="S125" s="591"/>
      <c r="T125" s="591"/>
      <c r="U125" s="591"/>
      <c r="V125" s="591"/>
      <c r="W125" s="591"/>
      <c r="X125" s="591"/>
      <c r="Y125" s="591"/>
      <c r="Z125" s="591"/>
      <c r="AA125" s="591"/>
      <c r="AB125" s="591"/>
      <c r="AC125" s="591"/>
      <c r="AD125" s="591"/>
      <c r="AE125" s="591"/>
      <c r="AF125" s="591"/>
      <c r="AG125" s="591"/>
      <c r="AH125" s="591"/>
      <c r="AI125" s="591"/>
    </row>
    <row r="126" spans="1:35" ht="20.399999999999999" customHeight="1" x14ac:dyDescent="0.25">
      <c r="A126" s="787"/>
      <c r="B126" s="826"/>
      <c r="C126" s="826"/>
      <c r="D126" s="826"/>
      <c r="E126" s="826"/>
      <c r="F126" s="826"/>
      <c r="G126" s="826"/>
      <c r="H126" s="826"/>
      <c r="I126" s="826"/>
      <c r="J126" s="826"/>
      <c r="K126" s="826"/>
      <c r="L126" s="823"/>
      <c r="M126" s="591"/>
      <c r="N126" s="591"/>
      <c r="O126" s="591"/>
      <c r="P126" s="591"/>
      <c r="Q126" s="591"/>
      <c r="R126" s="591"/>
      <c r="S126" s="591"/>
      <c r="T126" s="591"/>
      <c r="U126" s="591"/>
      <c r="V126" s="591"/>
      <c r="W126" s="591"/>
      <c r="X126" s="591"/>
      <c r="Y126" s="591"/>
      <c r="Z126" s="591"/>
      <c r="AA126" s="591"/>
      <c r="AB126" s="591"/>
      <c r="AC126" s="591"/>
      <c r="AD126" s="591"/>
      <c r="AE126" s="591"/>
      <c r="AF126" s="591"/>
      <c r="AG126" s="591"/>
      <c r="AH126" s="591"/>
      <c r="AI126" s="591"/>
    </row>
    <row r="127" spans="1:35" ht="20.399999999999999" customHeight="1" x14ac:dyDescent="0.25">
      <c r="A127" s="787"/>
      <c r="B127" s="826"/>
      <c r="C127" s="826"/>
      <c r="D127" s="826"/>
      <c r="E127" s="826"/>
      <c r="F127" s="826"/>
      <c r="G127" s="826"/>
      <c r="H127" s="826"/>
      <c r="I127" s="826"/>
      <c r="J127" s="826"/>
      <c r="K127" s="826"/>
      <c r="L127" s="823"/>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row>
    <row r="128" spans="1:35" ht="20.399999999999999" customHeight="1" x14ac:dyDescent="0.25">
      <c r="A128" s="787"/>
      <c r="B128" s="823"/>
      <c r="C128" s="823"/>
      <c r="D128" s="823"/>
      <c r="E128" s="823"/>
      <c r="F128" s="823"/>
      <c r="G128" s="823"/>
      <c r="H128" s="823"/>
      <c r="I128" s="823"/>
      <c r="J128" s="823"/>
      <c r="K128" s="823"/>
      <c r="L128" s="823"/>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row>
    <row r="129" spans="1:35" ht="20.399999999999999" customHeight="1" x14ac:dyDescent="0.25">
      <c r="A129" s="787"/>
      <c r="B129" s="823"/>
      <c r="C129" s="823"/>
      <c r="D129" s="823"/>
      <c r="E129" s="823"/>
      <c r="F129" s="823"/>
      <c r="G129" s="823"/>
      <c r="H129" s="823"/>
      <c r="I129" s="823"/>
      <c r="J129" s="823"/>
      <c r="K129" s="823"/>
      <c r="L129" s="823"/>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row>
    <row r="130" spans="1:35" ht="20.399999999999999" customHeight="1" x14ac:dyDescent="0.25">
      <c r="A130" s="787"/>
      <c r="B130" s="823"/>
      <c r="C130" s="823"/>
      <c r="D130" s="823"/>
      <c r="E130" s="823"/>
      <c r="F130" s="823"/>
      <c r="G130" s="823"/>
      <c r="H130" s="823"/>
      <c r="I130" s="823"/>
      <c r="J130" s="823"/>
      <c r="K130" s="823"/>
      <c r="L130" s="823"/>
      <c r="M130" s="591"/>
      <c r="N130" s="591"/>
      <c r="O130" s="591"/>
      <c r="P130" s="591"/>
      <c r="Q130" s="591"/>
      <c r="R130" s="591"/>
      <c r="S130" s="591"/>
      <c r="T130" s="591"/>
      <c r="U130" s="591"/>
      <c r="V130" s="591"/>
      <c r="W130" s="591"/>
      <c r="X130" s="591"/>
      <c r="Y130" s="591"/>
      <c r="Z130" s="591"/>
      <c r="AA130" s="591"/>
      <c r="AB130" s="591"/>
      <c r="AC130" s="591"/>
      <c r="AD130" s="591"/>
      <c r="AE130" s="591"/>
      <c r="AF130" s="591"/>
      <c r="AG130" s="591"/>
      <c r="AH130" s="591"/>
      <c r="AI130" s="591"/>
    </row>
    <row r="131" spans="1:35" x14ac:dyDescent="0.25">
      <c r="A131" s="591"/>
      <c r="B131" s="591"/>
      <c r="C131" s="591"/>
      <c r="D131" s="591"/>
      <c r="E131" s="591"/>
      <c r="F131" s="591"/>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row>
    <row r="132" spans="1:35" x14ac:dyDescent="0.25">
      <c r="A132" s="591"/>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row>
    <row r="133" spans="1:35" x14ac:dyDescent="0.25">
      <c r="A133" s="591"/>
      <c r="B133" s="591"/>
      <c r="C133" s="591"/>
      <c r="D133" s="591"/>
      <c r="E133" s="591"/>
      <c r="F133" s="591"/>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1"/>
      <c r="AD133" s="591"/>
      <c r="AE133" s="591"/>
      <c r="AF133" s="591"/>
      <c r="AG133" s="591"/>
      <c r="AH133" s="591"/>
      <c r="AI133" s="591"/>
    </row>
    <row r="134" spans="1:35" x14ac:dyDescent="0.25">
      <c r="A134" s="591"/>
      <c r="B134" s="591"/>
      <c r="C134" s="591"/>
      <c r="D134" s="591"/>
      <c r="E134" s="591"/>
      <c r="F134" s="591"/>
      <c r="G134" s="591"/>
      <c r="H134" s="591"/>
      <c r="I134" s="591"/>
      <c r="J134" s="591"/>
      <c r="K134" s="591"/>
      <c r="L134" s="591"/>
      <c r="M134" s="591"/>
      <c r="N134" s="591"/>
      <c r="O134" s="591"/>
      <c r="P134" s="591"/>
      <c r="Q134" s="591"/>
      <c r="R134" s="591"/>
      <c r="S134" s="591"/>
      <c r="T134" s="591"/>
      <c r="U134" s="591"/>
      <c r="V134" s="591"/>
      <c r="W134" s="591"/>
      <c r="X134" s="591"/>
      <c r="Y134" s="591"/>
      <c r="Z134" s="591"/>
      <c r="AA134" s="591"/>
      <c r="AB134" s="591"/>
      <c r="AC134" s="591"/>
      <c r="AD134" s="591"/>
      <c r="AE134" s="591"/>
      <c r="AF134" s="591"/>
      <c r="AG134" s="591"/>
      <c r="AH134" s="591"/>
      <c r="AI134" s="591"/>
    </row>
    <row r="135" spans="1:35" x14ac:dyDescent="0.25">
      <c r="A135" s="591"/>
      <c r="B135" s="591"/>
      <c r="C135" s="591"/>
      <c r="D135" s="591"/>
      <c r="E135" s="591"/>
      <c r="F135" s="591"/>
      <c r="G135" s="591"/>
      <c r="H135" s="591"/>
      <c r="I135" s="591"/>
      <c r="J135" s="591"/>
      <c r="K135" s="591"/>
      <c r="L135" s="591"/>
      <c r="M135" s="591"/>
      <c r="N135" s="591"/>
      <c r="O135" s="591"/>
      <c r="P135" s="591"/>
      <c r="Q135" s="591"/>
      <c r="R135" s="591"/>
      <c r="S135" s="591"/>
      <c r="T135" s="591"/>
      <c r="U135" s="591"/>
      <c r="V135" s="591"/>
      <c r="W135" s="591"/>
      <c r="X135" s="591"/>
      <c r="Y135" s="591"/>
      <c r="Z135" s="591"/>
      <c r="AA135" s="591"/>
      <c r="AB135" s="591"/>
      <c r="AC135" s="591"/>
      <c r="AD135" s="591"/>
      <c r="AE135" s="591"/>
      <c r="AF135" s="591"/>
      <c r="AG135" s="591"/>
      <c r="AH135" s="591"/>
      <c r="AI135" s="591"/>
    </row>
    <row r="136" spans="1:35" x14ac:dyDescent="0.25">
      <c r="A136" s="591"/>
      <c r="B136" s="591"/>
      <c r="C136" s="591"/>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1"/>
      <c r="AD136" s="591"/>
      <c r="AE136" s="591"/>
      <c r="AF136" s="591"/>
      <c r="AG136" s="591"/>
      <c r="AH136" s="591"/>
      <c r="AI136" s="591"/>
    </row>
    <row r="137" spans="1:35" x14ac:dyDescent="0.25">
      <c r="A137" s="591"/>
      <c r="B137" s="591"/>
      <c r="C137" s="591"/>
      <c r="D137" s="591"/>
      <c r="E137" s="591"/>
      <c r="F137" s="591"/>
      <c r="G137" s="591"/>
      <c r="H137" s="591"/>
      <c r="I137" s="591"/>
      <c r="J137" s="591"/>
      <c r="K137" s="591"/>
      <c r="L137" s="591"/>
      <c r="M137" s="591"/>
      <c r="N137" s="591"/>
      <c r="O137" s="591"/>
      <c r="P137" s="591"/>
      <c r="Q137" s="591"/>
      <c r="R137" s="591"/>
      <c r="S137" s="591"/>
      <c r="T137" s="591"/>
      <c r="U137" s="591"/>
      <c r="V137" s="591"/>
      <c r="W137" s="591"/>
      <c r="X137" s="591"/>
      <c r="Y137" s="591"/>
      <c r="Z137" s="591"/>
      <c r="AA137" s="591"/>
      <c r="AB137" s="591"/>
      <c r="AC137" s="591"/>
      <c r="AD137" s="591"/>
      <c r="AE137" s="591"/>
      <c r="AF137" s="591"/>
      <c r="AG137" s="591"/>
      <c r="AH137" s="591"/>
      <c r="AI137" s="591"/>
    </row>
    <row r="138" spans="1:35" x14ac:dyDescent="0.25">
      <c r="A138" s="591"/>
      <c r="B138" s="591"/>
      <c r="C138" s="591"/>
      <c r="D138" s="591"/>
      <c r="E138" s="591"/>
      <c r="F138" s="591"/>
      <c r="G138" s="591"/>
      <c r="H138" s="591"/>
      <c r="I138" s="591"/>
      <c r="J138" s="591"/>
      <c r="K138" s="591"/>
      <c r="L138" s="591"/>
      <c r="M138" s="591"/>
      <c r="N138" s="591"/>
      <c r="O138" s="591"/>
      <c r="P138" s="591"/>
      <c r="Q138" s="591"/>
      <c r="R138" s="591"/>
      <c r="S138" s="591"/>
      <c r="T138" s="591"/>
      <c r="U138" s="591"/>
      <c r="V138" s="591"/>
      <c r="W138" s="591"/>
      <c r="X138" s="591"/>
      <c r="Y138" s="591"/>
      <c r="Z138" s="591"/>
      <c r="AA138" s="591"/>
      <c r="AB138" s="591"/>
      <c r="AC138" s="591"/>
      <c r="AD138" s="591"/>
      <c r="AE138" s="591"/>
      <c r="AF138" s="591"/>
      <c r="AG138" s="591"/>
      <c r="AH138" s="591"/>
      <c r="AI138" s="591"/>
    </row>
    <row r="139" spans="1:35" x14ac:dyDescent="0.25">
      <c r="A139" s="591"/>
      <c r="B139" s="591"/>
      <c r="C139" s="591"/>
      <c r="D139" s="591"/>
      <c r="E139" s="591"/>
      <c r="F139" s="591"/>
      <c r="G139" s="591"/>
      <c r="H139" s="591"/>
      <c r="I139" s="591"/>
      <c r="J139" s="591"/>
      <c r="K139" s="591"/>
      <c r="L139" s="591"/>
      <c r="M139" s="591"/>
      <c r="N139" s="591"/>
      <c r="O139" s="591"/>
      <c r="P139" s="591"/>
      <c r="Q139" s="591"/>
      <c r="R139" s="591"/>
      <c r="S139" s="591"/>
      <c r="T139" s="591"/>
      <c r="U139" s="591"/>
      <c r="V139" s="591"/>
      <c r="W139" s="591"/>
      <c r="X139" s="591"/>
      <c r="Y139" s="591"/>
      <c r="Z139" s="591"/>
      <c r="AA139" s="591"/>
      <c r="AB139" s="591"/>
      <c r="AC139" s="591"/>
      <c r="AD139" s="591"/>
      <c r="AE139" s="591"/>
      <c r="AF139" s="591"/>
      <c r="AG139" s="591"/>
      <c r="AH139" s="591"/>
      <c r="AI139" s="591"/>
    </row>
    <row r="140" spans="1:35" x14ac:dyDescent="0.25">
      <c r="A140" s="591"/>
      <c r="B140" s="591"/>
      <c r="C140" s="591"/>
      <c r="D140" s="591"/>
      <c r="E140" s="591"/>
      <c r="F140" s="591"/>
      <c r="G140" s="591"/>
      <c r="H140" s="591"/>
      <c r="I140" s="591"/>
      <c r="J140" s="591"/>
      <c r="K140" s="591"/>
      <c r="L140" s="591"/>
      <c r="M140" s="591"/>
      <c r="N140" s="591"/>
      <c r="O140" s="591"/>
      <c r="P140" s="591"/>
      <c r="Q140" s="591"/>
      <c r="R140" s="591"/>
      <c r="S140" s="591"/>
      <c r="T140" s="591"/>
      <c r="U140" s="591"/>
      <c r="V140" s="591"/>
      <c r="W140" s="591"/>
      <c r="X140" s="591"/>
      <c r="Y140" s="591"/>
      <c r="Z140" s="591"/>
      <c r="AA140" s="591"/>
      <c r="AB140" s="591"/>
      <c r="AC140" s="591"/>
      <c r="AD140" s="591"/>
      <c r="AE140" s="591"/>
      <c r="AF140" s="591"/>
      <c r="AG140" s="591"/>
      <c r="AH140" s="591"/>
      <c r="AI140" s="591"/>
    </row>
    <row r="141" spans="1:35" x14ac:dyDescent="0.25">
      <c r="A141" s="591"/>
      <c r="B141" s="591"/>
      <c r="C141" s="591"/>
      <c r="D141" s="591"/>
      <c r="E141" s="591"/>
      <c r="F141" s="591"/>
      <c r="G141" s="591"/>
      <c r="H141" s="591"/>
      <c r="I141" s="591"/>
      <c r="J141" s="591"/>
      <c r="K141" s="591"/>
      <c r="L141" s="591"/>
      <c r="M141" s="591"/>
      <c r="N141" s="591"/>
      <c r="O141" s="591"/>
      <c r="P141" s="591"/>
      <c r="Q141" s="591"/>
      <c r="R141" s="591"/>
      <c r="S141" s="591"/>
      <c r="T141" s="591"/>
      <c r="U141" s="591"/>
      <c r="V141" s="591"/>
      <c r="W141" s="591"/>
      <c r="X141" s="591"/>
      <c r="Y141" s="591"/>
      <c r="Z141" s="591"/>
      <c r="AA141" s="591"/>
      <c r="AB141" s="591"/>
      <c r="AC141" s="591"/>
      <c r="AD141" s="591"/>
      <c r="AE141" s="591"/>
      <c r="AF141" s="591"/>
      <c r="AG141" s="591"/>
      <c r="AH141" s="591"/>
      <c r="AI141" s="591"/>
    </row>
    <row r="142" spans="1:35" x14ac:dyDescent="0.25">
      <c r="A142" s="591"/>
      <c r="B142" s="591"/>
      <c r="C142" s="591"/>
      <c r="D142" s="591"/>
      <c r="E142" s="591"/>
      <c r="F142" s="591"/>
      <c r="G142" s="591"/>
      <c r="H142" s="591"/>
      <c r="I142" s="591"/>
      <c r="J142" s="591"/>
      <c r="K142" s="591"/>
      <c r="L142" s="591"/>
      <c r="M142" s="591"/>
      <c r="N142" s="591"/>
      <c r="O142" s="591"/>
      <c r="P142" s="591"/>
      <c r="Q142" s="591"/>
      <c r="R142" s="591"/>
      <c r="S142" s="591"/>
      <c r="T142" s="591"/>
      <c r="U142" s="591"/>
      <c r="V142" s="591"/>
      <c r="W142" s="591"/>
      <c r="X142" s="591"/>
      <c r="Y142" s="591"/>
      <c r="Z142" s="591"/>
      <c r="AA142" s="591"/>
      <c r="AB142" s="591"/>
      <c r="AC142" s="591"/>
      <c r="AD142" s="591"/>
      <c r="AE142" s="591"/>
      <c r="AF142" s="591"/>
      <c r="AG142" s="591"/>
      <c r="AH142" s="591"/>
      <c r="AI142" s="591"/>
    </row>
    <row r="143" spans="1:35" x14ac:dyDescent="0.25">
      <c r="A143" s="591"/>
      <c r="B143" s="591"/>
      <c r="C143" s="591"/>
      <c r="D143" s="591"/>
      <c r="E143" s="591"/>
      <c r="F143" s="591"/>
      <c r="G143" s="591"/>
      <c r="H143" s="591"/>
      <c r="I143" s="591"/>
      <c r="J143" s="591"/>
      <c r="K143" s="591"/>
      <c r="L143" s="591"/>
      <c r="M143" s="591"/>
      <c r="N143" s="591"/>
      <c r="O143" s="591"/>
      <c r="P143" s="591"/>
      <c r="Q143" s="591"/>
      <c r="R143" s="591"/>
      <c r="S143" s="591"/>
      <c r="T143" s="591"/>
      <c r="U143" s="591"/>
      <c r="V143" s="591"/>
      <c r="W143" s="591"/>
      <c r="X143" s="591"/>
      <c r="Y143" s="591"/>
      <c r="Z143" s="591"/>
      <c r="AA143" s="591"/>
      <c r="AB143" s="591"/>
      <c r="AC143" s="591"/>
      <c r="AD143" s="591"/>
      <c r="AE143" s="591"/>
      <c r="AF143" s="591"/>
      <c r="AG143" s="591"/>
      <c r="AH143" s="591"/>
      <c r="AI143" s="591"/>
    </row>
    <row r="144" spans="1:35" x14ac:dyDescent="0.25">
      <c r="A144" s="591"/>
      <c r="B144" s="591"/>
      <c r="C144" s="591"/>
      <c r="D144" s="591"/>
      <c r="E144" s="591"/>
      <c r="F144" s="591"/>
      <c r="G144" s="591"/>
      <c r="H144" s="591"/>
      <c r="I144" s="591"/>
      <c r="J144" s="591"/>
      <c r="K144" s="591"/>
      <c r="L144" s="591"/>
      <c r="M144" s="591"/>
      <c r="N144" s="591"/>
      <c r="O144" s="591"/>
      <c r="P144" s="591"/>
      <c r="Q144" s="591"/>
      <c r="R144" s="591"/>
      <c r="S144" s="591"/>
      <c r="T144" s="591"/>
      <c r="U144" s="591"/>
      <c r="V144" s="591"/>
      <c r="W144" s="591"/>
      <c r="X144" s="591"/>
      <c r="Y144" s="591"/>
      <c r="Z144" s="591"/>
      <c r="AA144" s="591"/>
      <c r="AB144" s="591"/>
      <c r="AC144" s="591"/>
      <c r="AD144" s="591"/>
      <c r="AE144" s="591"/>
      <c r="AF144" s="591"/>
      <c r="AG144" s="591"/>
      <c r="AH144" s="591"/>
      <c r="AI144" s="591"/>
    </row>
    <row r="145" spans="1:35" x14ac:dyDescent="0.25">
      <c r="A145" s="591"/>
      <c r="B145" s="591"/>
      <c r="C145" s="591"/>
      <c r="D145" s="591"/>
      <c r="E145" s="591"/>
      <c r="F145" s="591"/>
      <c r="G145" s="591"/>
      <c r="H145" s="591"/>
      <c r="I145" s="591"/>
      <c r="J145" s="591"/>
      <c r="K145" s="591"/>
      <c r="L145" s="591"/>
      <c r="M145" s="591"/>
      <c r="N145" s="591"/>
      <c r="O145" s="591"/>
      <c r="P145" s="591"/>
      <c r="Q145" s="591"/>
      <c r="R145" s="591"/>
      <c r="S145" s="591"/>
      <c r="T145" s="591"/>
      <c r="U145" s="591"/>
      <c r="V145" s="591"/>
      <c r="W145" s="591"/>
      <c r="X145" s="591"/>
      <c r="Y145" s="591"/>
      <c r="Z145" s="591"/>
      <c r="AA145" s="591"/>
      <c r="AB145" s="591"/>
      <c r="AC145" s="591"/>
      <c r="AD145" s="591"/>
      <c r="AE145" s="591"/>
      <c r="AF145" s="591"/>
      <c r="AG145" s="591"/>
      <c r="AH145" s="591"/>
      <c r="AI145" s="591"/>
    </row>
    <row r="146" spans="1:35" x14ac:dyDescent="0.25">
      <c r="A146" s="591"/>
      <c r="B146" s="591"/>
      <c r="C146" s="591"/>
      <c r="D146" s="591"/>
      <c r="E146" s="591"/>
      <c r="F146" s="591"/>
      <c r="G146" s="591"/>
      <c r="H146" s="591"/>
      <c r="I146" s="591"/>
      <c r="J146" s="591"/>
      <c r="K146" s="591"/>
      <c r="L146" s="591"/>
      <c r="M146" s="591"/>
      <c r="N146" s="591"/>
      <c r="O146" s="591"/>
      <c r="P146" s="591"/>
      <c r="Q146" s="591"/>
      <c r="R146" s="591"/>
      <c r="S146" s="591"/>
      <c r="T146" s="591"/>
      <c r="U146" s="591"/>
      <c r="V146" s="591"/>
      <c r="W146" s="591"/>
      <c r="X146" s="591"/>
      <c r="Y146" s="591"/>
      <c r="Z146" s="591"/>
      <c r="AA146" s="591"/>
      <c r="AB146" s="591"/>
      <c r="AC146" s="591"/>
      <c r="AD146" s="591"/>
      <c r="AE146" s="591"/>
      <c r="AF146" s="591"/>
      <c r="AG146" s="591"/>
      <c r="AH146" s="591"/>
      <c r="AI146" s="591"/>
    </row>
    <row r="147" spans="1:35" x14ac:dyDescent="0.25">
      <c r="A147" s="591"/>
      <c r="B147" s="591"/>
      <c r="C147" s="591"/>
      <c r="D147" s="591"/>
      <c r="E147" s="591"/>
      <c r="F147" s="591"/>
      <c r="G147" s="591"/>
      <c r="H147" s="591"/>
      <c r="I147" s="591"/>
      <c r="J147" s="591"/>
      <c r="K147" s="591"/>
      <c r="L147" s="591"/>
      <c r="M147" s="591"/>
      <c r="N147" s="591"/>
      <c r="O147" s="591"/>
      <c r="P147" s="591"/>
      <c r="Q147" s="591"/>
      <c r="R147" s="591"/>
      <c r="S147" s="591"/>
      <c r="T147" s="591"/>
      <c r="U147" s="591"/>
      <c r="V147" s="591"/>
      <c r="W147" s="591"/>
      <c r="X147" s="591"/>
      <c r="Y147" s="591"/>
      <c r="Z147" s="591"/>
      <c r="AA147" s="591"/>
      <c r="AB147" s="591"/>
      <c r="AC147" s="591"/>
      <c r="AD147" s="591"/>
      <c r="AE147" s="591"/>
      <c r="AF147" s="591"/>
      <c r="AG147" s="591"/>
      <c r="AH147" s="591"/>
      <c r="AI147" s="591"/>
    </row>
    <row r="148" spans="1:35" x14ac:dyDescent="0.25">
      <c r="A148" s="591"/>
      <c r="B148" s="591"/>
      <c r="C148" s="591"/>
      <c r="D148" s="591"/>
      <c r="E148" s="591"/>
      <c r="F148" s="591"/>
      <c r="G148" s="591"/>
      <c r="H148" s="591"/>
      <c r="I148" s="591"/>
      <c r="J148" s="591"/>
      <c r="K148" s="591"/>
      <c r="L148" s="591"/>
      <c r="M148" s="591"/>
      <c r="N148" s="591"/>
      <c r="O148" s="591"/>
      <c r="P148" s="591"/>
      <c r="Q148" s="591"/>
      <c r="R148" s="591"/>
      <c r="S148" s="591"/>
      <c r="T148" s="591"/>
      <c r="U148" s="591"/>
      <c r="V148" s="591"/>
      <c r="W148" s="591"/>
      <c r="X148" s="591"/>
      <c r="Y148" s="591"/>
      <c r="Z148" s="591"/>
      <c r="AA148" s="591"/>
      <c r="AB148" s="591"/>
      <c r="AC148" s="591"/>
      <c r="AD148" s="591"/>
      <c r="AE148" s="591"/>
      <c r="AF148" s="591"/>
      <c r="AG148" s="591"/>
      <c r="AH148" s="591"/>
      <c r="AI148" s="591"/>
    </row>
    <row r="149" spans="1:35" x14ac:dyDescent="0.25">
      <c r="A149" s="591"/>
      <c r="B149" s="591"/>
      <c r="C149" s="591"/>
      <c r="D149" s="591"/>
      <c r="E149" s="591"/>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591"/>
      <c r="AD149" s="591"/>
      <c r="AE149" s="591"/>
      <c r="AF149" s="591"/>
      <c r="AG149" s="591"/>
      <c r="AH149" s="591"/>
      <c r="AI149" s="591"/>
    </row>
    <row r="150" spans="1:35" x14ac:dyDescent="0.25">
      <c r="A150" s="591"/>
      <c r="B150" s="591"/>
      <c r="C150" s="591"/>
      <c r="D150" s="591"/>
      <c r="E150" s="591"/>
      <c r="F150" s="591"/>
      <c r="G150" s="591"/>
      <c r="H150" s="591"/>
      <c r="I150" s="591"/>
      <c r="J150" s="591"/>
      <c r="K150" s="591"/>
      <c r="L150" s="591"/>
      <c r="M150" s="591"/>
      <c r="N150" s="591"/>
      <c r="O150" s="591"/>
      <c r="P150" s="591"/>
      <c r="Q150" s="591"/>
      <c r="R150" s="591"/>
      <c r="S150" s="591"/>
      <c r="T150" s="591"/>
      <c r="U150" s="591"/>
      <c r="V150" s="591"/>
      <c r="W150" s="591"/>
      <c r="X150" s="591"/>
      <c r="Y150" s="591"/>
      <c r="Z150" s="591"/>
      <c r="AA150" s="591"/>
      <c r="AB150" s="591"/>
      <c r="AC150" s="591"/>
      <c r="AD150" s="591"/>
      <c r="AE150" s="591"/>
      <c r="AF150" s="591"/>
      <c r="AG150" s="591"/>
      <c r="AH150" s="591"/>
      <c r="AI150" s="591"/>
    </row>
    <row r="151" spans="1:35" x14ac:dyDescent="0.25">
      <c r="A151" s="591"/>
      <c r="B151" s="591"/>
      <c r="C151" s="591"/>
      <c r="D151" s="591"/>
      <c r="E151" s="591"/>
      <c r="F151" s="591"/>
      <c r="G151" s="591"/>
      <c r="H151" s="591"/>
      <c r="I151" s="591"/>
      <c r="J151" s="591"/>
      <c r="K151" s="591"/>
      <c r="L151" s="591"/>
      <c r="M151" s="591"/>
      <c r="N151" s="591"/>
      <c r="O151" s="591"/>
      <c r="P151" s="591"/>
      <c r="Q151" s="591"/>
      <c r="R151" s="591"/>
      <c r="S151" s="591"/>
      <c r="T151" s="591"/>
      <c r="U151" s="591"/>
      <c r="V151" s="591"/>
      <c r="W151" s="591"/>
      <c r="X151" s="591"/>
      <c r="Y151" s="591"/>
      <c r="Z151" s="591"/>
      <c r="AA151" s="591"/>
      <c r="AB151" s="591"/>
      <c r="AC151" s="591"/>
      <c r="AD151" s="591"/>
      <c r="AE151" s="591"/>
      <c r="AF151" s="591"/>
      <c r="AG151" s="591"/>
      <c r="AH151" s="591"/>
      <c r="AI151" s="591"/>
    </row>
    <row r="152" spans="1:35" x14ac:dyDescent="0.25">
      <c r="A152" s="591"/>
      <c r="B152" s="591"/>
      <c r="C152" s="591"/>
      <c r="D152" s="591"/>
      <c r="E152" s="591"/>
      <c r="F152" s="591"/>
      <c r="G152" s="591"/>
      <c r="H152" s="591"/>
      <c r="I152" s="591"/>
      <c r="J152" s="591"/>
      <c r="K152" s="591"/>
      <c r="L152" s="591"/>
      <c r="M152" s="591"/>
      <c r="N152" s="591"/>
      <c r="O152" s="591"/>
      <c r="P152" s="591"/>
      <c r="Q152" s="591"/>
      <c r="R152" s="591"/>
      <c r="S152" s="591"/>
      <c r="T152" s="591"/>
      <c r="U152" s="591"/>
      <c r="V152" s="591"/>
      <c r="W152" s="591"/>
      <c r="X152" s="591"/>
      <c r="Y152" s="591"/>
      <c r="Z152" s="591"/>
      <c r="AA152" s="591"/>
      <c r="AB152" s="591"/>
      <c r="AC152" s="591"/>
      <c r="AD152" s="591"/>
      <c r="AE152" s="591"/>
      <c r="AF152" s="591"/>
      <c r="AG152" s="591"/>
      <c r="AH152" s="591"/>
      <c r="AI152" s="591"/>
    </row>
    <row r="153" spans="1:35" x14ac:dyDescent="0.25">
      <c r="A153" s="591"/>
      <c r="B153" s="591"/>
      <c r="C153" s="591"/>
      <c r="D153" s="591"/>
      <c r="E153" s="591"/>
      <c r="F153" s="591"/>
      <c r="G153" s="591"/>
      <c r="H153" s="591"/>
      <c r="I153" s="591"/>
      <c r="J153" s="591"/>
      <c r="K153" s="591"/>
      <c r="L153" s="591"/>
      <c r="M153" s="591"/>
      <c r="N153" s="591"/>
      <c r="O153" s="591"/>
      <c r="P153" s="591"/>
      <c r="Q153" s="591"/>
      <c r="R153" s="591"/>
      <c r="S153" s="591"/>
      <c r="T153" s="591"/>
      <c r="U153" s="591"/>
      <c r="V153" s="591"/>
      <c r="W153" s="591"/>
      <c r="X153" s="591"/>
      <c r="Y153" s="591"/>
      <c r="Z153" s="591"/>
      <c r="AA153" s="591"/>
      <c r="AB153" s="591"/>
      <c r="AC153" s="591"/>
      <c r="AD153" s="591"/>
      <c r="AE153" s="591"/>
      <c r="AF153" s="591"/>
      <c r="AG153" s="591"/>
      <c r="AH153" s="591"/>
      <c r="AI153" s="591"/>
    </row>
    <row r="154" spans="1:35" x14ac:dyDescent="0.25">
      <c r="A154" s="591"/>
      <c r="B154" s="591"/>
      <c r="C154" s="591"/>
      <c r="D154" s="591"/>
      <c r="E154" s="591"/>
      <c r="F154" s="591"/>
      <c r="G154" s="591"/>
      <c r="H154" s="591"/>
      <c r="I154" s="591"/>
      <c r="J154" s="591"/>
      <c r="K154" s="591"/>
      <c r="L154" s="591"/>
      <c r="M154" s="591"/>
      <c r="N154" s="591"/>
      <c r="O154" s="591"/>
      <c r="P154" s="591"/>
      <c r="Q154" s="591"/>
      <c r="R154" s="591"/>
      <c r="S154" s="591"/>
      <c r="T154" s="591"/>
      <c r="U154" s="591"/>
      <c r="V154" s="591"/>
      <c r="W154" s="591"/>
      <c r="X154" s="591"/>
      <c r="Y154" s="591"/>
      <c r="Z154" s="591"/>
      <c r="AA154" s="591"/>
      <c r="AB154" s="591"/>
      <c r="AC154" s="591"/>
      <c r="AD154" s="591"/>
      <c r="AE154" s="591"/>
      <c r="AF154" s="591"/>
      <c r="AG154" s="591"/>
      <c r="AH154" s="591"/>
      <c r="AI154" s="591"/>
    </row>
    <row r="155" spans="1:35" x14ac:dyDescent="0.25">
      <c r="A155" s="591"/>
      <c r="B155" s="591"/>
      <c r="C155" s="591"/>
      <c r="D155" s="591"/>
      <c r="E155" s="591"/>
      <c r="F155" s="591"/>
      <c r="G155" s="591"/>
      <c r="H155" s="591"/>
      <c r="I155" s="591"/>
      <c r="J155" s="591"/>
      <c r="K155" s="591"/>
      <c r="L155" s="591"/>
      <c r="M155" s="591"/>
      <c r="N155" s="591"/>
      <c r="O155" s="591"/>
      <c r="P155" s="591"/>
      <c r="Q155" s="591"/>
      <c r="R155" s="591"/>
      <c r="S155" s="591"/>
      <c r="T155" s="591"/>
      <c r="U155" s="591"/>
      <c r="V155" s="591"/>
      <c r="W155" s="591"/>
      <c r="X155" s="591"/>
      <c r="Y155" s="591"/>
      <c r="Z155" s="591"/>
      <c r="AA155" s="591"/>
      <c r="AB155" s="591"/>
      <c r="AC155" s="591"/>
      <c r="AD155" s="591"/>
      <c r="AE155" s="591"/>
      <c r="AF155" s="591"/>
      <c r="AG155" s="591"/>
      <c r="AH155" s="591"/>
      <c r="AI155" s="591"/>
    </row>
    <row r="156" spans="1:35" x14ac:dyDescent="0.25">
      <c r="A156" s="591"/>
      <c r="B156" s="591"/>
      <c r="C156" s="591"/>
      <c r="D156" s="591"/>
      <c r="E156" s="591"/>
      <c r="F156" s="591"/>
      <c r="G156" s="591"/>
      <c r="H156" s="591"/>
      <c r="I156" s="591"/>
      <c r="J156" s="591"/>
      <c r="K156" s="591"/>
      <c r="L156" s="591"/>
      <c r="M156" s="591"/>
      <c r="N156" s="591"/>
      <c r="O156" s="591"/>
      <c r="P156" s="591"/>
      <c r="Q156" s="591"/>
      <c r="R156" s="591"/>
      <c r="S156" s="591"/>
      <c r="T156" s="591"/>
      <c r="U156" s="591"/>
      <c r="V156" s="591"/>
      <c r="W156" s="591"/>
      <c r="X156" s="591"/>
      <c r="Y156" s="591"/>
      <c r="Z156" s="591"/>
      <c r="AA156" s="591"/>
      <c r="AB156" s="591"/>
      <c r="AC156" s="591"/>
      <c r="AD156" s="591"/>
      <c r="AE156" s="591"/>
      <c r="AF156" s="591"/>
      <c r="AG156" s="591"/>
      <c r="AH156" s="591"/>
      <c r="AI156" s="591"/>
    </row>
    <row r="157" spans="1:35" x14ac:dyDescent="0.25">
      <c r="A157" s="591"/>
      <c r="B157" s="591"/>
      <c r="C157" s="591"/>
      <c r="D157" s="591"/>
      <c r="E157" s="591"/>
      <c r="F157" s="591"/>
      <c r="G157" s="591"/>
      <c r="H157" s="591"/>
      <c r="I157" s="591"/>
      <c r="J157" s="591"/>
      <c r="K157" s="591"/>
      <c r="L157" s="591"/>
      <c r="M157" s="591"/>
      <c r="N157" s="591"/>
      <c r="O157" s="591"/>
      <c r="P157" s="591"/>
      <c r="Q157" s="591"/>
      <c r="R157" s="591"/>
      <c r="S157" s="591"/>
      <c r="T157" s="591"/>
      <c r="U157" s="591"/>
      <c r="V157" s="591"/>
      <c r="W157" s="591"/>
      <c r="X157" s="591"/>
      <c r="Y157" s="591"/>
      <c r="Z157" s="591"/>
      <c r="AA157" s="591"/>
      <c r="AB157" s="591"/>
      <c r="AC157" s="591"/>
      <c r="AD157" s="591"/>
      <c r="AE157" s="591"/>
      <c r="AF157" s="591"/>
      <c r="AG157" s="591"/>
      <c r="AH157" s="591"/>
      <c r="AI157" s="591"/>
    </row>
    <row r="158" spans="1:35" x14ac:dyDescent="0.25">
      <c r="A158" s="591"/>
      <c r="B158" s="591"/>
      <c r="C158" s="591"/>
      <c r="D158" s="591"/>
      <c r="E158" s="591"/>
      <c r="F158" s="591"/>
      <c r="G158" s="591"/>
      <c r="H158" s="591"/>
      <c r="I158" s="591"/>
      <c r="J158" s="591"/>
      <c r="K158" s="591"/>
      <c r="L158" s="591"/>
      <c r="M158" s="591"/>
      <c r="N158" s="591"/>
      <c r="O158" s="591"/>
      <c r="P158" s="591"/>
      <c r="Q158" s="591"/>
      <c r="R158" s="591"/>
      <c r="S158" s="591"/>
      <c r="T158" s="591"/>
      <c r="U158" s="591"/>
      <c r="V158" s="591"/>
      <c r="W158" s="591"/>
      <c r="X158" s="591"/>
      <c r="Y158" s="591"/>
      <c r="Z158" s="591"/>
      <c r="AA158" s="591"/>
      <c r="AB158" s="591"/>
      <c r="AC158" s="591"/>
      <c r="AD158" s="591"/>
      <c r="AE158" s="591"/>
      <c r="AF158" s="591"/>
      <c r="AG158" s="591"/>
      <c r="AH158" s="591"/>
      <c r="AI158" s="591"/>
    </row>
    <row r="159" spans="1:35" x14ac:dyDescent="0.25">
      <c r="A159" s="591"/>
      <c r="B159" s="591"/>
      <c r="C159" s="591"/>
      <c r="D159" s="591"/>
      <c r="E159" s="591"/>
      <c r="F159" s="591"/>
      <c r="G159" s="591"/>
      <c r="H159" s="591"/>
      <c r="I159" s="591"/>
      <c r="J159" s="591"/>
      <c r="K159" s="591"/>
      <c r="L159" s="591"/>
      <c r="M159" s="591"/>
      <c r="N159" s="591"/>
      <c r="O159" s="591"/>
      <c r="P159" s="591"/>
      <c r="Q159" s="591"/>
      <c r="R159" s="591"/>
      <c r="S159" s="591"/>
      <c r="T159" s="591"/>
      <c r="U159" s="591"/>
      <c r="V159" s="591"/>
      <c r="W159" s="591"/>
      <c r="X159" s="591"/>
      <c r="Y159" s="591"/>
      <c r="Z159" s="591"/>
      <c r="AA159" s="591"/>
      <c r="AB159" s="591"/>
      <c r="AC159" s="591"/>
      <c r="AD159" s="591"/>
      <c r="AE159" s="591"/>
      <c r="AF159" s="591"/>
      <c r="AG159" s="591"/>
      <c r="AH159" s="591"/>
      <c r="AI159" s="591"/>
    </row>
    <row r="160" spans="1:35" x14ac:dyDescent="0.25">
      <c r="A160" s="591"/>
      <c r="B160" s="591"/>
      <c r="C160" s="591"/>
      <c r="D160" s="591"/>
      <c r="E160" s="591"/>
      <c r="F160" s="591"/>
      <c r="G160" s="591"/>
      <c r="H160" s="591"/>
      <c r="I160" s="591"/>
      <c r="J160" s="591"/>
      <c r="K160" s="591"/>
      <c r="L160" s="591"/>
      <c r="M160" s="591"/>
      <c r="N160" s="591"/>
      <c r="O160" s="591"/>
      <c r="P160" s="591"/>
      <c r="Q160" s="591"/>
      <c r="R160" s="591"/>
      <c r="S160" s="591"/>
      <c r="T160" s="591"/>
      <c r="U160" s="591"/>
      <c r="V160" s="591"/>
      <c r="W160" s="591"/>
      <c r="X160" s="591"/>
      <c r="Y160" s="591"/>
      <c r="Z160" s="591"/>
      <c r="AA160" s="591"/>
      <c r="AB160" s="591"/>
      <c r="AC160" s="591"/>
      <c r="AD160" s="591"/>
      <c r="AE160" s="591"/>
      <c r="AF160" s="591"/>
      <c r="AG160" s="591"/>
      <c r="AH160" s="591"/>
      <c r="AI160" s="591"/>
    </row>
    <row r="161" spans="1:35" x14ac:dyDescent="0.25">
      <c r="A161" s="591"/>
      <c r="B161" s="591"/>
      <c r="C161" s="591"/>
      <c r="D161" s="591"/>
      <c r="E161" s="591"/>
      <c r="F161" s="591"/>
      <c r="G161" s="591"/>
      <c r="H161" s="591"/>
      <c r="I161" s="591"/>
      <c r="J161" s="591"/>
      <c r="K161" s="591"/>
      <c r="L161" s="591"/>
      <c r="M161" s="591"/>
      <c r="N161" s="591"/>
      <c r="O161" s="591"/>
      <c r="P161" s="591"/>
      <c r="Q161" s="591"/>
      <c r="R161" s="591"/>
      <c r="S161" s="591"/>
      <c r="T161" s="591"/>
      <c r="U161" s="591"/>
      <c r="V161" s="591"/>
      <c r="W161" s="591"/>
      <c r="X161" s="591"/>
      <c r="Y161" s="591"/>
      <c r="Z161" s="591"/>
      <c r="AA161" s="591"/>
      <c r="AB161" s="591"/>
      <c r="AC161" s="591"/>
      <c r="AD161" s="591"/>
      <c r="AE161" s="591"/>
      <c r="AF161" s="591"/>
      <c r="AG161" s="591"/>
      <c r="AH161" s="591"/>
      <c r="AI161" s="591"/>
    </row>
    <row r="162" spans="1:35" x14ac:dyDescent="0.25">
      <c r="A162" s="591"/>
      <c r="B162" s="591"/>
      <c r="C162" s="591"/>
      <c r="D162" s="591"/>
      <c r="E162" s="591"/>
      <c r="F162" s="591"/>
      <c r="G162" s="591"/>
      <c r="H162" s="591"/>
      <c r="I162" s="591"/>
      <c r="J162" s="591"/>
      <c r="K162" s="591"/>
      <c r="L162" s="591"/>
      <c r="M162" s="591"/>
      <c r="N162" s="591"/>
      <c r="O162" s="591"/>
      <c r="P162" s="591"/>
      <c r="Q162" s="591"/>
      <c r="R162" s="591"/>
      <c r="S162" s="591"/>
      <c r="T162" s="591"/>
      <c r="U162" s="591"/>
      <c r="V162" s="591"/>
      <c r="W162" s="591"/>
      <c r="X162" s="591"/>
      <c r="Y162" s="591"/>
      <c r="Z162" s="591"/>
      <c r="AA162" s="591"/>
      <c r="AB162" s="591"/>
      <c r="AC162" s="591"/>
      <c r="AD162" s="591"/>
      <c r="AE162" s="591"/>
      <c r="AF162" s="591"/>
      <c r="AG162" s="591"/>
      <c r="AH162" s="591"/>
      <c r="AI162" s="591"/>
    </row>
    <row r="163" spans="1:35" x14ac:dyDescent="0.25">
      <c r="A163" s="591"/>
      <c r="B163" s="591"/>
      <c r="C163" s="591"/>
      <c r="D163" s="591"/>
      <c r="E163" s="591"/>
      <c r="F163" s="591"/>
      <c r="G163" s="591"/>
      <c r="H163" s="591"/>
      <c r="I163" s="591"/>
      <c r="J163" s="591"/>
      <c r="K163" s="591"/>
      <c r="L163" s="591"/>
      <c r="M163" s="591"/>
      <c r="N163" s="591"/>
      <c r="O163" s="591"/>
      <c r="P163" s="591"/>
      <c r="Q163" s="591"/>
      <c r="R163" s="591"/>
      <c r="S163" s="591"/>
      <c r="T163" s="591"/>
      <c r="U163" s="591"/>
      <c r="V163" s="591"/>
      <c r="W163" s="591"/>
      <c r="X163" s="591"/>
      <c r="Y163" s="591"/>
      <c r="Z163" s="591"/>
      <c r="AA163" s="591"/>
      <c r="AB163" s="591"/>
      <c r="AC163" s="591"/>
      <c r="AD163" s="591"/>
      <c r="AE163" s="591"/>
      <c r="AF163" s="591"/>
      <c r="AG163" s="591"/>
      <c r="AH163" s="591"/>
      <c r="AI163" s="591"/>
    </row>
    <row r="164" spans="1:35" x14ac:dyDescent="0.25">
      <c r="A164" s="591"/>
      <c r="B164" s="591"/>
      <c r="C164" s="591"/>
      <c r="D164" s="591"/>
      <c r="E164" s="591"/>
      <c r="F164" s="591"/>
      <c r="G164" s="591"/>
      <c r="H164" s="591"/>
      <c r="I164" s="591"/>
      <c r="J164" s="591"/>
      <c r="K164" s="591"/>
      <c r="L164" s="591"/>
      <c r="M164" s="591"/>
      <c r="N164" s="591"/>
      <c r="O164" s="591"/>
      <c r="P164" s="591"/>
      <c r="Q164" s="591"/>
      <c r="R164" s="591"/>
      <c r="S164" s="591"/>
      <c r="T164" s="591"/>
      <c r="U164" s="591"/>
      <c r="V164" s="591"/>
      <c r="W164" s="591"/>
      <c r="X164" s="591"/>
      <c r="Y164" s="591"/>
      <c r="Z164" s="591"/>
      <c r="AA164" s="591"/>
      <c r="AB164" s="591"/>
      <c r="AC164" s="591"/>
      <c r="AD164" s="591"/>
      <c r="AE164" s="591"/>
      <c r="AF164" s="591"/>
      <c r="AG164" s="591"/>
      <c r="AH164" s="591"/>
      <c r="AI164" s="591"/>
    </row>
    <row r="165" spans="1:35" x14ac:dyDescent="0.25">
      <c r="A165" s="591"/>
      <c r="B165" s="591"/>
      <c r="C165" s="591"/>
      <c r="D165" s="591"/>
      <c r="E165" s="591"/>
      <c r="F165" s="591"/>
      <c r="G165" s="591"/>
      <c r="H165" s="591"/>
      <c r="I165" s="591"/>
      <c r="J165" s="591"/>
      <c r="K165" s="591"/>
      <c r="L165" s="591"/>
      <c r="M165" s="591"/>
      <c r="N165" s="591"/>
      <c r="O165" s="591"/>
      <c r="P165" s="591"/>
      <c r="Q165" s="591"/>
      <c r="R165" s="591"/>
      <c r="S165" s="591"/>
      <c r="T165" s="591"/>
      <c r="U165" s="591"/>
      <c r="V165" s="591"/>
      <c r="W165" s="591"/>
      <c r="X165" s="591"/>
      <c r="Y165" s="591"/>
      <c r="Z165" s="591"/>
      <c r="AA165" s="591"/>
      <c r="AB165" s="591"/>
      <c r="AC165" s="591"/>
      <c r="AD165" s="591"/>
      <c r="AE165" s="591"/>
      <c r="AF165" s="591"/>
      <c r="AG165" s="591"/>
      <c r="AH165" s="591"/>
      <c r="AI165" s="591"/>
    </row>
    <row r="166" spans="1:35" x14ac:dyDescent="0.25">
      <c r="A166" s="591"/>
      <c r="B166" s="591"/>
      <c r="C166" s="591"/>
      <c r="D166" s="591"/>
      <c r="E166" s="591"/>
      <c r="F166" s="591"/>
      <c r="G166" s="591"/>
      <c r="H166" s="591"/>
      <c r="I166" s="591"/>
      <c r="J166" s="591"/>
      <c r="K166" s="591"/>
      <c r="L166" s="591"/>
      <c r="M166" s="591"/>
      <c r="N166" s="591"/>
      <c r="O166" s="591"/>
      <c r="P166" s="591"/>
      <c r="Q166" s="591"/>
      <c r="R166" s="591"/>
      <c r="S166" s="591"/>
      <c r="T166" s="591"/>
      <c r="U166" s="591"/>
      <c r="V166" s="591"/>
      <c r="W166" s="591"/>
      <c r="X166" s="591"/>
      <c r="Y166" s="591"/>
      <c r="Z166" s="591"/>
      <c r="AA166" s="591"/>
      <c r="AB166" s="591"/>
      <c r="AC166" s="591"/>
      <c r="AD166" s="591"/>
      <c r="AE166" s="591"/>
      <c r="AF166" s="591"/>
      <c r="AG166" s="591"/>
      <c r="AH166" s="591"/>
      <c r="AI166" s="591"/>
    </row>
    <row r="167" spans="1:35" x14ac:dyDescent="0.25">
      <c r="A167" s="591"/>
      <c r="B167" s="591"/>
      <c r="C167" s="591"/>
      <c r="D167" s="591"/>
      <c r="E167" s="591"/>
      <c r="F167" s="591"/>
      <c r="G167" s="591"/>
      <c r="H167" s="591"/>
      <c r="I167" s="591"/>
      <c r="J167" s="591"/>
      <c r="K167" s="591"/>
      <c r="L167" s="591"/>
      <c r="M167" s="591"/>
      <c r="N167" s="591"/>
      <c r="O167" s="591"/>
      <c r="P167" s="591"/>
      <c r="Q167" s="591"/>
      <c r="R167" s="591"/>
      <c r="S167" s="591"/>
      <c r="T167" s="591"/>
      <c r="U167" s="591"/>
      <c r="V167" s="591"/>
      <c r="W167" s="591"/>
      <c r="X167" s="591"/>
      <c r="Y167" s="591"/>
      <c r="Z167" s="591"/>
      <c r="AA167" s="591"/>
      <c r="AB167" s="591"/>
      <c r="AC167" s="591"/>
      <c r="AD167" s="591"/>
      <c r="AE167" s="591"/>
      <c r="AF167" s="591"/>
      <c r="AG167" s="591"/>
      <c r="AH167" s="591"/>
      <c r="AI167" s="591"/>
    </row>
    <row r="168" spans="1:35" x14ac:dyDescent="0.25">
      <c r="A168" s="591"/>
      <c r="B168" s="591"/>
      <c r="C168" s="591"/>
      <c r="D168" s="591"/>
      <c r="E168" s="591"/>
      <c r="F168" s="591"/>
      <c r="G168" s="591"/>
      <c r="H168" s="591"/>
      <c r="I168" s="591"/>
      <c r="J168" s="591"/>
      <c r="K168" s="591"/>
      <c r="L168" s="591"/>
      <c r="M168" s="591"/>
      <c r="N168" s="591"/>
      <c r="O168" s="591"/>
      <c r="P168" s="591"/>
      <c r="Q168" s="591"/>
      <c r="R168" s="591"/>
      <c r="S168" s="591"/>
      <c r="T168" s="591"/>
      <c r="U168" s="591"/>
      <c r="V168" s="591"/>
      <c r="W168" s="591"/>
      <c r="X168" s="591"/>
      <c r="Y168" s="591"/>
      <c r="Z168" s="591"/>
      <c r="AA168" s="591"/>
      <c r="AB168" s="591"/>
      <c r="AC168" s="591"/>
      <c r="AD168" s="591"/>
      <c r="AE168" s="591"/>
      <c r="AF168" s="591"/>
      <c r="AG168" s="591"/>
      <c r="AH168" s="591"/>
      <c r="AI168" s="591"/>
    </row>
    <row r="169" spans="1:35" x14ac:dyDescent="0.25">
      <c r="A169" s="591"/>
      <c r="B169" s="591"/>
      <c r="C169" s="591"/>
      <c r="D169" s="591"/>
      <c r="E169" s="591"/>
      <c r="F169" s="591"/>
      <c r="G169" s="591"/>
      <c r="H169" s="591"/>
      <c r="I169" s="591"/>
      <c r="J169" s="591"/>
      <c r="K169" s="591"/>
      <c r="L169" s="591"/>
      <c r="M169" s="591"/>
      <c r="N169" s="591"/>
      <c r="O169" s="591"/>
      <c r="P169" s="591"/>
      <c r="Q169" s="591"/>
      <c r="R169" s="591"/>
      <c r="S169" s="591"/>
      <c r="T169" s="591"/>
      <c r="U169" s="591"/>
      <c r="V169" s="591"/>
      <c r="W169" s="591"/>
      <c r="X169" s="591"/>
      <c r="Y169" s="591"/>
      <c r="Z169" s="591"/>
      <c r="AA169" s="591"/>
      <c r="AB169" s="591"/>
      <c r="AC169" s="591"/>
      <c r="AD169" s="591"/>
      <c r="AE169" s="591"/>
      <c r="AF169" s="591"/>
      <c r="AG169" s="591"/>
      <c r="AH169" s="591"/>
      <c r="AI169" s="591"/>
    </row>
    <row r="170" spans="1:35" x14ac:dyDescent="0.25">
      <c r="B170" s="591"/>
      <c r="C170" s="591"/>
      <c r="D170" s="591"/>
      <c r="E170" s="591"/>
      <c r="F170" s="591"/>
      <c r="G170" s="591"/>
      <c r="H170" s="591"/>
      <c r="I170" s="591"/>
      <c r="J170" s="591"/>
      <c r="K170" s="591"/>
      <c r="L170" s="591"/>
      <c r="M170" s="591"/>
      <c r="N170" s="591"/>
      <c r="O170" s="591"/>
      <c r="P170" s="591"/>
      <c r="Q170" s="591"/>
      <c r="R170" s="591"/>
      <c r="S170" s="591"/>
      <c r="T170" s="591"/>
      <c r="U170" s="591"/>
      <c r="V170" s="591"/>
      <c r="W170" s="591"/>
      <c r="X170" s="591"/>
      <c r="Y170" s="591"/>
      <c r="Z170" s="591"/>
      <c r="AA170" s="591"/>
      <c r="AB170" s="591"/>
      <c r="AC170" s="591"/>
      <c r="AD170" s="591"/>
      <c r="AE170" s="591"/>
      <c r="AF170" s="591"/>
      <c r="AG170" s="591"/>
      <c r="AH170" s="591"/>
      <c r="AI170" s="591"/>
    </row>
    <row r="171" spans="1:35" x14ac:dyDescent="0.25">
      <c r="B171" s="591"/>
      <c r="C171" s="591"/>
      <c r="D171" s="591"/>
      <c r="E171" s="591"/>
      <c r="F171" s="591"/>
      <c r="G171" s="591"/>
      <c r="H171" s="591"/>
      <c r="I171" s="591"/>
      <c r="J171" s="591"/>
      <c r="K171" s="591"/>
      <c r="L171" s="591"/>
      <c r="M171" s="591"/>
      <c r="N171" s="591"/>
      <c r="O171" s="591"/>
      <c r="P171" s="591"/>
      <c r="Q171" s="591"/>
      <c r="R171" s="591"/>
      <c r="S171" s="591"/>
      <c r="T171" s="591"/>
      <c r="U171" s="591"/>
      <c r="V171" s="591"/>
      <c r="W171" s="591"/>
      <c r="X171" s="591"/>
      <c r="Y171" s="591"/>
      <c r="Z171" s="591"/>
      <c r="AA171" s="591"/>
      <c r="AB171" s="591"/>
      <c r="AC171" s="591"/>
      <c r="AD171" s="591"/>
      <c r="AE171" s="591"/>
      <c r="AF171" s="591"/>
      <c r="AG171" s="591"/>
      <c r="AH171" s="591"/>
      <c r="AI171" s="591"/>
    </row>
    <row r="172" spans="1:35" x14ac:dyDescent="0.25">
      <c r="B172" s="591"/>
      <c r="C172" s="591"/>
      <c r="D172" s="591"/>
      <c r="E172" s="591"/>
      <c r="F172" s="591"/>
      <c r="G172" s="591"/>
      <c r="H172" s="591"/>
      <c r="I172" s="591"/>
      <c r="J172" s="591"/>
      <c r="K172" s="591"/>
      <c r="L172" s="591"/>
      <c r="M172" s="591"/>
      <c r="N172" s="591"/>
      <c r="O172" s="591"/>
      <c r="P172" s="591"/>
      <c r="Q172" s="591"/>
      <c r="R172" s="591"/>
      <c r="S172" s="591"/>
      <c r="T172" s="591"/>
      <c r="U172" s="591"/>
      <c r="V172" s="591"/>
      <c r="W172" s="591"/>
      <c r="X172" s="591"/>
      <c r="Y172" s="591"/>
      <c r="Z172" s="591"/>
      <c r="AA172" s="591"/>
      <c r="AB172" s="591"/>
      <c r="AC172" s="591"/>
      <c r="AD172" s="591"/>
      <c r="AE172" s="591"/>
      <c r="AF172" s="591"/>
      <c r="AG172" s="591"/>
      <c r="AH172" s="591"/>
      <c r="AI172" s="591"/>
    </row>
    <row r="173" spans="1:35" x14ac:dyDescent="0.25">
      <c r="B173" s="591"/>
      <c r="C173" s="591"/>
      <c r="D173" s="591"/>
      <c r="E173" s="591"/>
      <c r="F173" s="591"/>
      <c r="G173" s="591"/>
      <c r="H173" s="591"/>
      <c r="I173" s="591"/>
      <c r="J173" s="591"/>
      <c r="K173" s="591"/>
      <c r="L173" s="591"/>
      <c r="M173" s="591"/>
      <c r="N173" s="591"/>
      <c r="O173" s="591"/>
      <c r="P173" s="591"/>
      <c r="Q173" s="591"/>
      <c r="R173" s="591"/>
      <c r="S173" s="591"/>
      <c r="T173" s="591"/>
      <c r="U173" s="591"/>
      <c r="V173" s="591"/>
      <c r="W173" s="591"/>
      <c r="X173" s="591"/>
      <c r="Y173" s="591"/>
      <c r="Z173" s="591"/>
      <c r="AA173" s="591"/>
      <c r="AB173" s="591"/>
      <c r="AC173" s="591"/>
      <c r="AD173" s="591"/>
      <c r="AE173" s="591"/>
      <c r="AF173" s="591"/>
      <c r="AG173" s="591"/>
      <c r="AH173" s="591"/>
      <c r="AI173" s="591"/>
    </row>
    <row r="174" spans="1:35" x14ac:dyDescent="0.25">
      <c r="B174" s="591"/>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1"/>
      <c r="Y174" s="591"/>
      <c r="Z174" s="591"/>
      <c r="AA174" s="591"/>
      <c r="AB174" s="591"/>
      <c r="AC174" s="591"/>
      <c r="AD174" s="591"/>
      <c r="AE174" s="591"/>
      <c r="AF174" s="591"/>
      <c r="AG174" s="591"/>
      <c r="AH174" s="591"/>
      <c r="AI174" s="591"/>
    </row>
    <row r="175" spans="1:35" x14ac:dyDescent="0.25">
      <c r="B175" s="591"/>
      <c r="C175" s="591"/>
      <c r="D175" s="591"/>
      <c r="E175" s="591"/>
      <c r="F175" s="591"/>
      <c r="G175" s="591"/>
      <c r="H175" s="591"/>
      <c r="I175" s="591"/>
      <c r="J175" s="591"/>
      <c r="K175" s="591"/>
      <c r="L175" s="591"/>
      <c r="M175" s="591"/>
      <c r="N175" s="591"/>
      <c r="O175" s="591"/>
      <c r="P175" s="591"/>
      <c r="Q175" s="591"/>
      <c r="R175" s="591"/>
      <c r="S175" s="591"/>
      <c r="T175" s="591"/>
      <c r="U175" s="591"/>
      <c r="V175" s="591"/>
      <c r="W175" s="591"/>
      <c r="X175" s="591"/>
      <c r="Y175" s="591"/>
      <c r="Z175" s="591"/>
      <c r="AA175" s="591"/>
      <c r="AB175" s="591"/>
      <c r="AC175" s="591"/>
      <c r="AD175" s="591"/>
      <c r="AE175" s="591"/>
      <c r="AF175" s="591"/>
      <c r="AG175" s="591"/>
      <c r="AH175" s="591"/>
      <c r="AI175" s="591"/>
    </row>
    <row r="176" spans="1:35" x14ac:dyDescent="0.25">
      <c r="B176" s="591"/>
      <c r="C176" s="591"/>
      <c r="D176" s="591"/>
      <c r="E176" s="591"/>
      <c r="F176" s="591"/>
      <c r="G176" s="591"/>
      <c r="H176" s="591"/>
      <c r="I176" s="591"/>
      <c r="J176" s="591"/>
      <c r="K176" s="591"/>
      <c r="L176" s="591"/>
      <c r="M176" s="591"/>
      <c r="N176" s="591"/>
      <c r="O176" s="591"/>
      <c r="P176" s="591"/>
      <c r="Q176" s="591"/>
      <c r="R176" s="591"/>
      <c r="S176" s="591"/>
      <c r="T176" s="591"/>
      <c r="U176" s="591"/>
      <c r="V176" s="591"/>
      <c r="W176" s="591"/>
      <c r="X176" s="591"/>
      <c r="Y176" s="591"/>
      <c r="Z176" s="591"/>
      <c r="AA176" s="591"/>
      <c r="AB176" s="591"/>
      <c r="AC176" s="591"/>
      <c r="AD176" s="591"/>
      <c r="AE176" s="591"/>
      <c r="AF176" s="591"/>
      <c r="AG176" s="591"/>
      <c r="AH176" s="591"/>
      <c r="AI176" s="591"/>
    </row>
    <row r="177" spans="2:35" x14ac:dyDescent="0.25">
      <c r="B177" s="591"/>
      <c r="C177" s="591"/>
      <c r="D177" s="591"/>
      <c r="E177" s="591"/>
      <c r="F177" s="591"/>
      <c r="G177" s="591"/>
      <c r="H177" s="591"/>
      <c r="I177" s="591"/>
      <c r="J177" s="591"/>
      <c r="K177" s="591"/>
      <c r="L177" s="591"/>
      <c r="M177" s="591"/>
      <c r="N177" s="591"/>
      <c r="O177" s="591"/>
      <c r="P177" s="591"/>
      <c r="Q177" s="591"/>
      <c r="R177" s="591"/>
      <c r="S177" s="591"/>
      <c r="T177" s="591"/>
      <c r="U177" s="591"/>
      <c r="V177" s="591"/>
      <c r="W177" s="591"/>
      <c r="X177" s="591"/>
      <c r="Y177" s="591"/>
      <c r="Z177" s="591"/>
      <c r="AA177" s="591"/>
      <c r="AB177" s="591"/>
      <c r="AC177" s="591"/>
      <c r="AD177" s="591"/>
      <c r="AE177" s="591"/>
      <c r="AF177" s="591"/>
      <c r="AG177" s="591"/>
      <c r="AH177" s="591"/>
      <c r="AI177" s="591"/>
    </row>
    <row r="178" spans="2:35" x14ac:dyDescent="0.25">
      <c r="B178" s="591"/>
      <c r="C178" s="591"/>
      <c r="D178" s="591"/>
      <c r="E178" s="591"/>
      <c r="F178" s="591"/>
      <c r="G178" s="591"/>
      <c r="H178" s="591"/>
      <c r="I178" s="591"/>
      <c r="J178" s="591"/>
      <c r="K178" s="591"/>
      <c r="L178" s="591"/>
      <c r="M178" s="591"/>
      <c r="N178" s="591"/>
      <c r="O178" s="591"/>
      <c r="P178" s="591"/>
      <c r="Q178" s="591"/>
      <c r="R178" s="591"/>
      <c r="S178" s="591"/>
      <c r="T178" s="591"/>
      <c r="U178" s="591"/>
      <c r="V178" s="591"/>
      <c r="W178" s="591"/>
      <c r="X178" s="591"/>
      <c r="Y178" s="591"/>
      <c r="Z178" s="591"/>
      <c r="AA178" s="591"/>
      <c r="AB178" s="591"/>
      <c r="AC178" s="591"/>
      <c r="AD178" s="591"/>
      <c r="AE178" s="591"/>
      <c r="AF178" s="591"/>
      <c r="AG178" s="591"/>
      <c r="AH178" s="591"/>
      <c r="AI178" s="591"/>
    </row>
    <row r="179" spans="2:35" x14ac:dyDescent="0.25">
      <c r="B179" s="591"/>
      <c r="C179" s="591"/>
      <c r="D179" s="591"/>
      <c r="E179" s="591"/>
      <c r="F179" s="591"/>
      <c r="G179" s="591"/>
      <c r="H179" s="591"/>
      <c r="I179" s="591"/>
      <c r="J179" s="591"/>
      <c r="K179" s="591"/>
      <c r="L179" s="591"/>
      <c r="M179" s="591"/>
      <c r="N179" s="591"/>
      <c r="O179" s="591"/>
      <c r="P179" s="591"/>
      <c r="Q179" s="591"/>
      <c r="R179" s="591"/>
      <c r="S179" s="591"/>
      <c r="T179" s="591"/>
      <c r="U179" s="591"/>
      <c r="V179" s="591"/>
      <c r="W179" s="591"/>
      <c r="X179" s="591"/>
      <c r="Y179" s="591"/>
      <c r="Z179" s="591"/>
      <c r="AA179" s="591"/>
      <c r="AB179" s="591"/>
      <c r="AC179" s="591"/>
      <c r="AD179" s="591"/>
      <c r="AE179" s="591"/>
      <c r="AF179" s="591"/>
      <c r="AG179" s="591"/>
      <c r="AH179" s="591"/>
      <c r="AI179" s="591"/>
    </row>
    <row r="180" spans="2:35" x14ac:dyDescent="0.25">
      <c r="B180" s="591"/>
      <c r="C180" s="591"/>
      <c r="D180" s="591"/>
      <c r="E180" s="591"/>
      <c r="F180" s="591"/>
      <c r="G180" s="591"/>
      <c r="H180" s="591"/>
      <c r="I180" s="591"/>
      <c r="J180" s="591"/>
      <c r="K180" s="591"/>
      <c r="L180" s="591"/>
      <c r="M180" s="591"/>
      <c r="N180" s="591"/>
      <c r="O180" s="591"/>
      <c r="P180" s="591"/>
      <c r="Q180" s="591"/>
      <c r="R180" s="591"/>
      <c r="S180" s="591"/>
      <c r="T180" s="591"/>
      <c r="U180" s="591"/>
      <c r="V180" s="591"/>
      <c r="W180" s="591"/>
      <c r="X180" s="591"/>
      <c r="Y180" s="591"/>
      <c r="Z180" s="591"/>
      <c r="AA180" s="591"/>
      <c r="AB180" s="591"/>
      <c r="AC180" s="591"/>
      <c r="AD180" s="591"/>
      <c r="AE180" s="591"/>
      <c r="AF180" s="591"/>
      <c r="AG180" s="591"/>
      <c r="AH180" s="591"/>
      <c r="AI180" s="591"/>
    </row>
    <row r="181" spans="2:35" x14ac:dyDescent="0.25">
      <c r="B181" s="591"/>
      <c r="C181" s="591"/>
      <c r="D181" s="591"/>
      <c r="E181" s="591"/>
      <c r="F181" s="591"/>
      <c r="G181" s="591"/>
      <c r="H181" s="591"/>
      <c r="I181" s="591"/>
      <c r="J181" s="591"/>
      <c r="K181" s="591"/>
      <c r="L181" s="591"/>
      <c r="M181" s="591"/>
      <c r="N181" s="591"/>
      <c r="O181" s="591"/>
      <c r="P181" s="591"/>
      <c r="Q181" s="591"/>
      <c r="R181" s="591"/>
      <c r="S181" s="591"/>
      <c r="T181" s="591"/>
      <c r="U181" s="591"/>
      <c r="V181" s="591"/>
      <c r="W181" s="591"/>
      <c r="X181" s="591"/>
      <c r="Y181" s="591"/>
      <c r="Z181" s="591"/>
      <c r="AA181" s="591"/>
      <c r="AB181" s="591"/>
      <c r="AC181" s="591"/>
      <c r="AD181" s="591"/>
      <c r="AE181" s="591"/>
      <c r="AF181" s="591"/>
      <c r="AG181" s="591"/>
      <c r="AH181" s="591"/>
      <c r="AI181" s="591"/>
    </row>
    <row r="182" spans="2:35" x14ac:dyDescent="0.25">
      <c r="B182" s="591"/>
      <c r="C182" s="591"/>
      <c r="D182" s="591"/>
      <c r="E182" s="591"/>
      <c r="F182" s="591"/>
      <c r="G182" s="591"/>
      <c r="H182" s="591"/>
      <c r="I182" s="591"/>
      <c r="J182" s="591"/>
      <c r="K182" s="591"/>
      <c r="L182" s="591"/>
      <c r="M182" s="591"/>
      <c r="N182" s="591"/>
      <c r="O182" s="591"/>
      <c r="P182" s="591"/>
      <c r="Q182" s="591"/>
      <c r="R182" s="591"/>
      <c r="S182" s="591"/>
      <c r="T182" s="591"/>
      <c r="U182" s="591"/>
      <c r="V182" s="591"/>
      <c r="W182" s="591"/>
      <c r="X182" s="591"/>
      <c r="Y182" s="591"/>
      <c r="Z182" s="591"/>
      <c r="AA182" s="591"/>
      <c r="AB182" s="591"/>
      <c r="AC182" s="591"/>
      <c r="AD182" s="591"/>
      <c r="AE182" s="591"/>
      <c r="AF182" s="591"/>
      <c r="AG182" s="591"/>
      <c r="AH182" s="591"/>
      <c r="AI182" s="591"/>
    </row>
    <row r="183" spans="2:35" x14ac:dyDescent="0.25">
      <c r="B183" s="591"/>
      <c r="C183" s="591"/>
      <c r="D183" s="591"/>
      <c r="E183" s="591"/>
      <c r="F183" s="591"/>
      <c r="G183" s="591"/>
      <c r="H183" s="591"/>
      <c r="I183" s="591"/>
      <c r="J183" s="591"/>
      <c r="K183" s="591"/>
      <c r="L183" s="591"/>
      <c r="M183" s="591"/>
      <c r="N183" s="591"/>
      <c r="O183" s="591"/>
      <c r="P183" s="591"/>
      <c r="Q183" s="591"/>
      <c r="R183" s="591"/>
      <c r="S183" s="591"/>
      <c r="T183" s="591"/>
      <c r="U183" s="591"/>
      <c r="V183" s="591"/>
      <c r="W183" s="591"/>
      <c r="X183" s="591"/>
      <c r="Y183" s="591"/>
      <c r="Z183" s="591"/>
      <c r="AA183" s="591"/>
      <c r="AB183" s="591"/>
      <c r="AC183" s="591"/>
      <c r="AD183" s="591"/>
      <c r="AE183" s="591"/>
      <c r="AF183" s="591"/>
      <c r="AG183" s="591"/>
      <c r="AH183" s="591"/>
      <c r="AI183" s="591"/>
    </row>
    <row r="184" spans="2:35" ht="18.75" customHeight="1" x14ac:dyDescent="0.25"/>
    <row r="185" spans="2:35" ht="18.75" customHeight="1" x14ac:dyDescent="0.25"/>
    <row r="186" spans="2:35" ht="18.75" customHeight="1" x14ac:dyDescent="0.25"/>
    <row r="187" spans="2:35" ht="18.75" customHeight="1" x14ac:dyDescent="0.25"/>
    <row r="188" spans="2:35" ht="18.75" customHeight="1" x14ac:dyDescent="0.25"/>
    <row r="189" spans="2:35" ht="18.75" customHeight="1" x14ac:dyDescent="0.25"/>
    <row r="190" spans="2:35" ht="18.75" customHeight="1" x14ac:dyDescent="0.25"/>
    <row r="191" spans="2:35" ht="18.75" customHeight="1" x14ac:dyDescent="0.25"/>
  </sheetData>
  <phoneticPr fontId="30" type="noConversion"/>
  <dataValidations xWindow="902" yWindow="1524" count="4">
    <dataValidation type="list" allowBlank="1" showInputMessage="1" showErrorMessage="1" sqref="L106:L111 L82:L84 L67:L80 Q17 L86:L104 L113:L119 L121:L127" xr:uid="{0D070640-998A-426D-96DD-681619296D0E}">
      <formula1>$Q$10:$Q$11</formula1>
    </dataValidation>
    <dataValidation allowBlank="1" showInputMessage="1" showErrorMessage="1" prompt="Include all buildings on the campus that are cleaned by environmental services department_x000a_" sqref="B62:B63" xr:uid="{C9ACB88A-90AE-42F7-9A41-4A1D0D457B8E}"/>
    <dataValidation allowBlank="1" showInputMessage="1" showErrorMessage="1" prompt="Enter date range in the format MM/DD/YYYY - MM/DD/YYYY" sqref="B6" xr:uid="{D31A2850-7820-46C1-BDFF-C11BE388A778}"/>
    <dataValidation allowBlank="1" showInputMessage="1" showErrorMessage="1" prompt="Include all buildings on the campus that are cleaned by environmental services department staff" sqref="C62:L63" xr:uid="{7627C546-6BE1-4E5D-86FF-B834C4D08104}"/>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ADE86-29F9-45B8-99A9-4C95D6791B5A}">
  <sheetPr>
    <tabColor theme="9" tint="0.39997558519241921"/>
  </sheetPr>
  <dimension ref="A1:F52"/>
  <sheetViews>
    <sheetView showGridLines="0" topLeftCell="A21" workbookViewId="0">
      <selection activeCell="B20" sqref="B20"/>
    </sheetView>
  </sheetViews>
  <sheetFormatPr defaultColWidth="9" defaultRowHeight="14.4" x14ac:dyDescent="0.3"/>
  <cols>
    <col min="1" max="1" width="70" customWidth="1"/>
    <col min="2" max="6" width="28.88671875" customWidth="1"/>
  </cols>
  <sheetData>
    <row r="1" spans="1:6" ht="40.5" customHeight="1" x14ac:dyDescent="0.35">
      <c r="A1" s="414"/>
    </row>
    <row r="2" spans="1:6" ht="21" x14ac:dyDescent="0.3">
      <c r="A2" s="415" t="s">
        <v>1628</v>
      </c>
    </row>
    <row r="3" spans="1:6" ht="16.2" thickBot="1" x14ac:dyDescent="0.35">
      <c r="A3" s="416" t="s">
        <v>1301</v>
      </c>
    </row>
    <row r="4" spans="1:6" ht="16.2" thickBot="1" x14ac:dyDescent="0.35">
      <c r="A4" s="675" t="s">
        <v>1305</v>
      </c>
      <c r="B4" s="593" t="s">
        <v>1545</v>
      </c>
      <c r="C4" s="593" t="s">
        <v>1546</v>
      </c>
      <c r="D4" s="593" t="s">
        <v>1547</v>
      </c>
      <c r="E4" s="593" t="s">
        <v>1548</v>
      </c>
      <c r="F4" s="394" t="s">
        <v>1312</v>
      </c>
    </row>
    <row r="5" spans="1:6" ht="15.6" x14ac:dyDescent="0.3">
      <c r="A5" s="596" t="s">
        <v>1313</v>
      </c>
      <c r="B5" s="680"/>
      <c r="C5" s="680"/>
      <c r="D5" s="680"/>
      <c r="E5" s="680"/>
      <c r="F5" s="680"/>
    </row>
    <row r="6" spans="1:6" ht="15.6" x14ac:dyDescent="0.3">
      <c r="A6" s="597" t="s">
        <v>81</v>
      </c>
      <c r="B6" s="680"/>
      <c r="C6" s="680"/>
      <c r="D6" s="680"/>
      <c r="E6" s="680"/>
      <c r="F6" s="680"/>
    </row>
    <row r="7" spans="1:6" ht="15.6" x14ac:dyDescent="0.3">
      <c r="A7" s="599" t="s">
        <v>1314</v>
      </c>
      <c r="B7" s="680"/>
      <c r="C7" s="680"/>
      <c r="D7" s="680"/>
      <c r="E7" s="680"/>
      <c r="F7" s="680"/>
    </row>
    <row r="8" spans="1:6" ht="16.2" thickBot="1" x14ac:dyDescent="0.35">
      <c r="A8" s="599" t="s">
        <v>1317</v>
      </c>
      <c r="B8" s="680"/>
      <c r="C8" s="680"/>
      <c r="D8" s="680"/>
      <c r="E8" s="680"/>
      <c r="F8" s="680"/>
    </row>
    <row r="9" spans="1:6" ht="16.2" thickBot="1" x14ac:dyDescent="0.35">
      <c r="A9" s="682" t="s">
        <v>1323</v>
      </c>
      <c r="B9" s="418"/>
      <c r="C9" s="418"/>
      <c r="D9" s="418"/>
      <c r="E9" s="418"/>
      <c r="F9" s="418"/>
    </row>
    <row r="10" spans="1:6" ht="20.100000000000001" customHeight="1" x14ac:dyDescent="0.3">
      <c r="A10" s="657" t="s">
        <v>1325</v>
      </c>
      <c r="B10" s="80"/>
      <c r="C10" s="80"/>
      <c r="D10" s="76"/>
      <c r="E10" s="76"/>
      <c r="F10" s="76"/>
    </row>
    <row r="11" spans="1:6" ht="20.100000000000001" customHeight="1" x14ac:dyDescent="0.3">
      <c r="A11" s="657" t="s">
        <v>1326</v>
      </c>
      <c r="B11" s="80"/>
      <c r="C11" s="80"/>
      <c r="D11" s="76"/>
      <c r="E11" s="76"/>
      <c r="F11" s="76"/>
    </row>
    <row r="12" spans="1:6" ht="20.100000000000001" customHeight="1" x14ac:dyDescent="0.3">
      <c r="A12" s="659" t="s">
        <v>1338</v>
      </c>
      <c r="B12" s="80"/>
      <c r="C12" s="80"/>
      <c r="D12" s="76"/>
      <c r="E12" s="76"/>
      <c r="F12" s="76"/>
    </row>
    <row r="13" spans="1:6" ht="20.100000000000001" customHeight="1" x14ac:dyDescent="0.3">
      <c r="A13" s="659" t="s">
        <v>1341</v>
      </c>
      <c r="B13" s="80"/>
      <c r="C13" s="80"/>
      <c r="D13" s="76"/>
      <c r="E13" s="76"/>
      <c r="F13" s="76"/>
    </row>
    <row r="14" spans="1:6" ht="20.100000000000001" customHeight="1" x14ac:dyDescent="0.3">
      <c r="A14" s="657" t="s">
        <v>1342</v>
      </c>
      <c r="B14" s="80"/>
      <c r="C14" s="80"/>
      <c r="D14" s="76"/>
      <c r="E14" s="76"/>
      <c r="F14" s="76"/>
    </row>
    <row r="15" spans="1:6" ht="20.100000000000001" customHeight="1" x14ac:dyDescent="0.3">
      <c r="A15" s="657" t="s">
        <v>1343</v>
      </c>
      <c r="B15" s="80"/>
      <c r="C15" s="80"/>
      <c r="D15" s="76"/>
      <c r="E15" s="76"/>
      <c r="F15" s="76"/>
    </row>
    <row r="16" spans="1:6" ht="20.100000000000001" customHeight="1" x14ac:dyDescent="0.3">
      <c r="A16" s="657" t="s">
        <v>1344</v>
      </c>
      <c r="B16" s="80"/>
      <c r="C16" s="80"/>
      <c r="D16" s="76"/>
      <c r="E16" s="76"/>
      <c r="F16" s="76"/>
    </row>
    <row r="17" spans="1:6" ht="20.100000000000001" customHeight="1" x14ac:dyDescent="0.3">
      <c r="A17" s="657" t="s">
        <v>1345</v>
      </c>
      <c r="B17" s="80"/>
      <c r="C17" s="80"/>
      <c r="D17" s="76"/>
      <c r="E17" s="76"/>
      <c r="F17" s="76"/>
    </row>
    <row r="18" spans="1:6" ht="20.100000000000001" customHeight="1" x14ac:dyDescent="0.3">
      <c r="A18" s="657" t="s">
        <v>1346</v>
      </c>
      <c r="B18" s="80"/>
      <c r="C18" s="80"/>
      <c r="D18" s="76"/>
      <c r="E18" s="76"/>
      <c r="F18" s="76"/>
    </row>
    <row r="19" spans="1:6" ht="20.100000000000001" customHeight="1" x14ac:dyDescent="0.3">
      <c r="A19" s="657" t="s">
        <v>1347</v>
      </c>
      <c r="B19" s="80"/>
      <c r="C19" s="80"/>
      <c r="D19" s="76"/>
      <c r="E19" s="76"/>
      <c r="F19" s="76"/>
    </row>
    <row r="20" spans="1:6" ht="20.100000000000001" customHeight="1" x14ac:dyDescent="0.3">
      <c r="A20" s="657" t="s">
        <v>1348</v>
      </c>
      <c r="B20" s="80"/>
      <c r="C20" s="80"/>
      <c r="D20" s="76"/>
      <c r="E20" s="76"/>
      <c r="F20" s="76"/>
    </row>
    <row r="21" spans="1:6" ht="20.100000000000001" customHeight="1" x14ac:dyDescent="0.3">
      <c r="A21" s="657" t="s">
        <v>1349</v>
      </c>
      <c r="B21" s="80"/>
      <c r="C21" s="80"/>
      <c r="D21" s="76"/>
      <c r="E21" s="76"/>
      <c r="F21" s="76"/>
    </row>
    <row r="22" spans="1:6" ht="20.100000000000001" customHeight="1" thickBot="1" x14ac:dyDescent="0.35">
      <c r="A22" s="657" t="s">
        <v>1352</v>
      </c>
      <c r="B22" s="419"/>
      <c r="C22" s="419"/>
      <c r="D22" s="420"/>
      <c r="E22" s="420"/>
      <c r="F22" s="420"/>
    </row>
    <row r="23" spans="1:6" ht="20.100000000000001" customHeight="1" thickBot="1" x14ac:dyDescent="0.35">
      <c r="A23" s="682" t="s">
        <v>1629</v>
      </c>
      <c r="B23" s="418"/>
      <c r="C23" s="418"/>
      <c r="D23" s="418"/>
      <c r="E23" s="418"/>
      <c r="F23" s="418"/>
    </row>
    <row r="24" spans="1:6" ht="20.100000000000001" customHeight="1" x14ac:dyDescent="0.3">
      <c r="A24" s="657" t="s">
        <v>1630</v>
      </c>
      <c r="B24" s="76"/>
      <c r="C24" s="76"/>
      <c r="D24" s="76"/>
      <c r="E24" s="76"/>
      <c r="F24" s="76"/>
    </row>
    <row r="25" spans="1:6" ht="20.100000000000001" customHeight="1" x14ac:dyDescent="0.3">
      <c r="A25" s="657" t="s">
        <v>1496</v>
      </c>
      <c r="B25" s="76"/>
      <c r="C25" s="422"/>
      <c r="D25" s="76"/>
      <c r="E25" s="422"/>
      <c r="F25" s="76"/>
    </row>
    <row r="26" spans="1:6" ht="20.100000000000001" customHeight="1" x14ac:dyDescent="0.3">
      <c r="A26" s="657" t="s">
        <v>1631</v>
      </c>
      <c r="B26" s="76"/>
      <c r="C26" s="423"/>
      <c r="D26" s="76"/>
      <c r="E26" s="422"/>
      <c r="F26" s="76"/>
    </row>
    <row r="27" spans="1:6" ht="20.100000000000001" customHeight="1" x14ac:dyDescent="0.3">
      <c r="A27" s="657" t="s">
        <v>1632</v>
      </c>
      <c r="B27" s="76"/>
      <c r="C27" s="422"/>
      <c r="D27" s="76"/>
      <c r="E27" s="422"/>
      <c r="F27" s="76"/>
    </row>
    <row r="28" spans="1:6" ht="20.100000000000001" customHeight="1" x14ac:dyDescent="0.3">
      <c r="A28" s="657" t="s">
        <v>1633</v>
      </c>
      <c r="B28" s="76"/>
      <c r="C28" s="422"/>
      <c r="D28" s="76"/>
      <c r="E28" s="422"/>
      <c r="F28" s="76"/>
    </row>
    <row r="29" spans="1:6" ht="20.100000000000001" customHeight="1" thickBot="1" x14ac:dyDescent="0.35">
      <c r="A29" s="657" t="s">
        <v>1634</v>
      </c>
      <c r="B29" s="76"/>
      <c r="C29" s="422"/>
      <c r="D29" s="76"/>
      <c r="E29" s="422"/>
      <c r="F29" s="76"/>
    </row>
    <row r="30" spans="1:6" ht="20.100000000000001" customHeight="1" thickBot="1" x14ac:dyDescent="0.35">
      <c r="A30" s="682" t="s">
        <v>1635</v>
      </c>
      <c r="B30" s="417"/>
      <c r="C30" s="417"/>
      <c r="D30" s="417"/>
      <c r="E30" s="417"/>
      <c r="F30" s="417"/>
    </row>
    <row r="31" spans="1:6" ht="20.100000000000001" customHeight="1" x14ac:dyDescent="0.3">
      <c r="A31" s="657" t="s">
        <v>1636</v>
      </c>
      <c r="B31" s="424"/>
      <c r="C31" s="424"/>
      <c r="D31" s="424"/>
      <c r="E31" s="424"/>
      <c r="F31" s="424"/>
    </row>
    <row r="32" spans="1:6" ht="20.100000000000001" customHeight="1" x14ac:dyDescent="0.3">
      <c r="A32" s="657" t="s">
        <v>1637</v>
      </c>
      <c r="B32" s="424"/>
      <c r="C32" s="424"/>
      <c r="D32" s="424"/>
      <c r="E32" s="424"/>
      <c r="F32" s="424"/>
    </row>
    <row r="33" spans="1:6" ht="20.100000000000001" customHeight="1" x14ac:dyDescent="0.3">
      <c r="A33" s="657" t="s">
        <v>1638</v>
      </c>
      <c r="B33" s="424"/>
      <c r="C33" s="424"/>
      <c r="D33" s="424"/>
      <c r="E33" s="424"/>
      <c r="F33" s="424"/>
    </row>
    <row r="34" spans="1:6" ht="20.100000000000001" customHeight="1" x14ac:dyDescent="0.3">
      <c r="A34" s="657" t="s">
        <v>1639</v>
      </c>
      <c r="B34" s="424"/>
      <c r="C34" s="424"/>
      <c r="D34" s="424"/>
      <c r="E34" s="424"/>
      <c r="F34" s="424"/>
    </row>
    <row r="35" spans="1:6" ht="20.100000000000001" customHeight="1" x14ac:dyDescent="0.3">
      <c r="A35" s="657" t="s">
        <v>1640</v>
      </c>
      <c r="B35" s="424"/>
      <c r="C35" s="424"/>
      <c r="D35" s="424"/>
      <c r="E35" s="424"/>
      <c r="F35" s="424"/>
    </row>
    <row r="36" spans="1:6" ht="20.100000000000001" customHeight="1" x14ac:dyDescent="0.3">
      <c r="A36" s="657" t="s">
        <v>1641</v>
      </c>
      <c r="B36" s="424"/>
      <c r="C36" s="424"/>
      <c r="D36" s="424"/>
      <c r="E36" s="424"/>
      <c r="F36" s="424"/>
    </row>
    <row r="37" spans="1:6" ht="20.100000000000001" customHeight="1" x14ac:dyDescent="0.3">
      <c r="A37" s="657"/>
      <c r="B37" s="424"/>
      <c r="C37" s="424"/>
      <c r="D37" s="424"/>
      <c r="E37" s="424"/>
      <c r="F37" s="424"/>
    </row>
    <row r="38" spans="1:6" ht="20.100000000000001" customHeight="1" x14ac:dyDescent="0.3">
      <c r="A38" s="657" t="s">
        <v>1642</v>
      </c>
      <c r="B38" s="424"/>
      <c r="C38" s="424"/>
      <c r="D38" s="424"/>
      <c r="E38" s="424"/>
      <c r="F38" s="424"/>
    </row>
    <row r="39" spans="1:6" ht="20.100000000000001" customHeight="1" x14ac:dyDescent="0.3">
      <c r="A39" s="657" t="s">
        <v>1643</v>
      </c>
      <c r="B39" s="424"/>
      <c r="C39" s="424"/>
      <c r="D39" s="424"/>
      <c r="E39" s="424"/>
      <c r="F39" s="424"/>
    </row>
    <row r="40" spans="1:6" ht="20.100000000000001" customHeight="1" x14ac:dyDescent="0.3">
      <c r="A40" s="657" t="s">
        <v>1644</v>
      </c>
      <c r="B40" s="424"/>
      <c r="C40" s="424"/>
      <c r="D40" s="424"/>
      <c r="E40" s="424"/>
      <c r="F40" s="424"/>
    </row>
    <row r="41" spans="1:6" ht="20.100000000000001" customHeight="1" thickBot="1" x14ac:dyDescent="0.35">
      <c r="A41" s="421"/>
      <c r="B41" s="76"/>
      <c r="C41" s="76"/>
      <c r="D41" s="76"/>
      <c r="E41" s="76"/>
      <c r="F41" s="76"/>
    </row>
    <row r="42" spans="1:6" ht="20.100000000000001" customHeight="1" thickBot="1" x14ac:dyDescent="0.35">
      <c r="A42" s="682" t="s">
        <v>1645</v>
      </c>
      <c r="B42" s="417"/>
      <c r="C42" s="417"/>
      <c r="D42" s="417"/>
      <c r="E42" s="417"/>
      <c r="F42" s="417"/>
    </row>
    <row r="43" spans="1:6" ht="20.100000000000001" customHeight="1" thickBot="1" x14ac:dyDescent="0.35">
      <c r="A43" s="675" t="s">
        <v>1646</v>
      </c>
      <c r="B43" s="417"/>
      <c r="C43" s="417"/>
      <c r="D43" s="417"/>
      <c r="E43" s="417"/>
      <c r="F43" s="417"/>
    </row>
    <row r="44" spans="1:6" ht="20.100000000000001" customHeight="1" x14ac:dyDescent="0.3">
      <c r="A44" s="657" t="s">
        <v>1647</v>
      </c>
      <c r="B44" s="76"/>
      <c r="C44" s="422"/>
      <c r="D44" s="76"/>
      <c r="E44" s="422"/>
      <c r="F44" s="76"/>
    </row>
    <row r="45" spans="1:6" ht="20.100000000000001" customHeight="1" x14ac:dyDescent="0.3">
      <c r="A45" s="657" t="s">
        <v>1648</v>
      </c>
      <c r="B45" s="76"/>
      <c r="C45" s="422"/>
      <c r="D45" s="76"/>
      <c r="E45" s="422"/>
      <c r="F45" s="76"/>
    </row>
    <row r="46" spans="1:6" ht="20.100000000000001" customHeight="1" thickBot="1" x14ac:dyDescent="0.35">
      <c r="A46" s="425"/>
      <c r="B46" s="426"/>
      <c r="C46" s="426"/>
      <c r="D46" s="426"/>
      <c r="E46" s="426"/>
      <c r="F46" s="426"/>
    </row>
    <row r="47" spans="1:6" ht="20.100000000000001" customHeight="1" thickBot="1" x14ac:dyDescent="0.35">
      <c r="A47" s="675" t="s">
        <v>1649</v>
      </c>
      <c r="B47" s="417"/>
      <c r="C47" s="417"/>
      <c r="D47" s="417"/>
      <c r="E47" s="417"/>
      <c r="F47" s="417"/>
    </row>
    <row r="48" spans="1:6" ht="20.100000000000001" customHeight="1" thickBot="1" x14ac:dyDescent="0.35">
      <c r="A48" s="675" t="s">
        <v>1647</v>
      </c>
      <c r="B48" s="40"/>
      <c r="C48" s="422"/>
      <c r="D48" s="76"/>
      <c r="E48" s="76"/>
      <c r="F48" s="76"/>
    </row>
    <row r="49" spans="1:6" ht="20.100000000000001" customHeight="1" x14ac:dyDescent="0.3">
      <c r="A49" s="657" t="s">
        <v>1648</v>
      </c>
      <c r="B49" s="40"/>
      <c r="C49" s="422"/>
      <c r="D49" s="76"/>
      <c r="E49" s="76"/>
      <c r="F49" s="76"/>
    </row>
    <row r="50" spans="1:6" ht="20.100000000000001" customHeight="1" x14ac:dyDescent="0.3">
      <c r="A50" s="657"/>
      <c r="B50" s="76"/>
      <c r="C50" s="76"/>
      <c r="D50" s="76"/>
      <c r="E50" s="76"/>
      <c r="F50" s="76"/>
    </row>
    <row r="51" spans="1:6" ht="35.85" customHeight="1" x14ac:dyDescent="0.3">
      <c r="A51" s="657" t="s">
        <v>1650</v>
      </c>
      <c r="B51" s="427"/>
      <c r="C51" s="428"/>
      <c r="D51" s="428"/>
      <c r="E51" s="427"/>
      <c r="F51" s="428"/>
    </row>
    <row r="52" spans="1:6" ht="20.100000000000001" customHeight="1" x14ac:dyDescent="0.3">
      <c r="A52" s="76"/>
      <c r="B52" s="49"/>
      <c r="C52" s="49"/>
      <c r="D52" s="429"/>
      <c r="E52" s="429"/>
      <c r="F52" s="429"/>
    </row>
  </sheetData>
  <phoneticPr fontId="30" type="noConversion"/>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73D67-3208-446E-AB59-62C48214F935}">
  <sheetPr>
    <tabColor theme="9" tint="0.39997558519241921"/>
  </sheetPr>
  <dimension ref="A2:AM161"/>
  <sheetViews>
    <sheetView showGridLines="0" workbookViewId="0">
      <pane xSplit="1" ySplit="12" topLeftCell="B13" activePane="bottomRight" state="frozen"/>
      <selection pane="topRight" activeCell="B22" sqref="B22"/>
      <selection pane="bottomLeft" activeCell="B22" sqref="B22"/>
      <selection pane="bottomRight" activeCell="A45" sqref="A45"/>
    </sheetView>
  </sheetViews>
  <sheetFormatPr defaultColWidth="9.109375" defaultRowHeight="13.8" x14ac:dyDescent="0.25"/>
  <cols>
    <col min="1" max="1" width="103.109375" style="586" bestFit="1" customWidth="1"/>
    <col min="2" max="8" width="25.109375" style="586" customWidth="1"/>
    <col min="9" max="9" width="41.109375" style="586" customWidth="1"/>
    <col min="10" max="13" width="9.109375" style="586"/>
    <col min="14" max="14" width="9.109375" style="586" hidden="1" customWidth="1"/>
    <col min="15" max="16384" width="9.109375" style="586"/>
  </cols>
  <sheetData>
    <row r="2" spans="1:34" ht="18.75" customHeight="1" x14ac:dyDescent="0.25">
      <c r="A2" s="587" t="s">
        <v>1651</v>
      </c>
    </row>
    <row r="3" spans="1:34" ht="18.75" customHeight="1" x14ac:dyDescent="0.3">
      <c r="A3" s="589" t="s">
        <v>1301</v>
      </c>
    </row>
    <row r="4" spans="1:34" ht="18.75" customHeight="1" x14ac:dyDescent="0.3">
      <c r="A4" s="590"/>
    </row>
    <row r="5" spans="1:34" ht="18.75" customHeight="1" x14ac:dyDescent="0.25">
      <c r="A5" s="626" t="s">
        <v>1652</v>
      </c>
      <c r="B5" s="591"/>
    </row>
    <row r="6" spans="1:34" ht="18.75" customHeight="1" thickBot="1" x14ac:dyDescent="0.35">
      <c r="A6" s="592"/>
      <c r="B6" s="591"/>
    </row>
    <row r="7" spans="1:34" ht="18.75" customHeight="1" thickBot="1" x14ac:dyDescent="0.3">
      <c r="A7" s="593" t="s">
        <v>1305</v>
      </c>
      <c r="B7" s="593" t="s">
        <v>1545</v>
      </c>
      <c r="C7" s="593" t="s">
        <v>1546</v>
      </c>
      <c r="D7" s="593" t="s">
        <v>1547</v>
      </c>
      <c r="E7" s="593" t="s">
        <v>1548</v>
      </c>
      <c r="F7" s="593" t="s">
        <v>1306</v>
      </c>
      <c r="G7" s="593" t="s">
        <v>1307</v>
      </c>
      <c r="H7" s="593" t="s">
        <v>1308</v>
      </c>
      <c r="I7" s="594" t="s">
        <v>1312</v>
      </c>
    </row>
    <row r="8" spans="1:34" ht="20.399999999999999" customHeight="1" x14ac:dyDescent="0.3">
      <c r="A8" s="596" t="s">
        <v>1313</v>
      </c>
      <c r="B8" s="681"/>
      <c r="C8" s="671"/>
      <c r="D8" s="671"/>
      <c r="E8" s="671"/>
      <c r="F8" s="671"/>
      <c r="G8" s="671"/>
      <c r="H8" s="671"/>
      <c r="I8" s="595"/>
      <c r="J8" s="591"/>
      <c r="K8" s="591"/>
      <c r="L8" s="591"/>
      <c r="M8" s="591"/>
      <c r="N8" s="591"/>
      <c r="O8" s="591"/>
      <c r="P8" s="591"/>
      <c r="Q8" s="591"/>
      <c r="R8" s="591"/>
      <c r="S8" s="591"/>
      <c r="T8" s="591"/>
      <c r="U8" s="591"/>
      <c r="V8" s="591"/>
      <c r="W8" s="591"/>
      <c r="X8" s="591"/>
      <c r="Y8" s="591"/>
    </row>
    <row r="9" spans="1:34" ht="20.399999999999999" customHeight="1" x14ac:dyDescent="0.3">
      <c r="A9" s="597" t="s">
        <v>81</v>
      </c>
      <c r="B9" s="670"/>
      <c r="C9" s="672"/>
      <c r="D9" s="672"/>
      <c r="E9" s="672"/>
      <c r="F9" s="672"/>
      <c r="G9" s="672"/>
      <c r="H9" s="672"/>
      <c r="I9" s="595"/>
      <c r="J9" s="591"/>
      <c r="K9" s="591"/>
      <c r="L9" s="591"/>
      <c r="M9" s="591"/>
      <c r="N9" s="591"/>
      <c r="O9" s="591"/>
      <c r="P9" s="591"/>
      <c r="Q9" s="591"/>
      <c r="R9" s="591"/>
      <c r="S9" s="591"/>
      <c r="T9" s="591"/>
      <c r="U9" s="591"/>
      <c r="V9" s="591"/>
      <c r="W9" s="591"/>
      <c r="X9" s="591"/>
      <c r="Y9" s="591"/>
    </row>
    <row r="10" spans="1:34" ht="20.399999999999999" customHeight="1" x14ac:dyDescent="0.3">
      <c r="A10" s="599" t="s">
        <v>1314</v>
      </c>
      <c r="B10" s="670"/>
      <c r="C10" s="673"/>
      <c r="D10" s="673"/>
      <c r="E10" s="673"/>
      <c r="F10" s="673"/>
      <c r="G10" s="673"/>
      <c r="H10" s="673"/>
      <c r="I10" s="598"/>
      <c r="J10" s="591"/>
      <c r="K10" s="591"/>
      <c r="L10" s="591"/>
      <c r="M10" s="591"/>
      <c r="N10" s="591"/>
      <c r="O10" s="591"/>
      <c r="P10" s="591"/>
      <c r="Q10" s="591"/>
      <c r="R10" s="591"/>
      <c r="S10" s="591"/>
      <c r="T10" s="591"/>
      <c r="U10" s="591"/>
      <c r="V10" s="591"/>
      <c r="W10" s="591"/>
      <c r="X10" s="591"/>
      <c r="Y10" s="591"/>
    </row>
    <row r="11" spans="1:34" ht="20.399999999999999" customHeight="1" thickBot="1" x14ac:dyDescent="0.35">
      <c r="A11" s="599" t="s">
        <v>1317</v>
      </c>
      <c r="B11" s="670"/>
      <c r="C11" s="674"/>
      <c r="D11" s="674"/>
      <c r="E11" s="674"/>
      <c r="F11" s="674"/>
      <c r="G11" s="674"/>
      <c r="H11" s="674"/>
      <c r="I11" s="598"/>
      <c r="J11" s="591"/>
      <c r="K11" s="591"/>
      <c r="L11" s="591"/>
      <c r="M11" s="591"/>
      <c r="N11" s="591" t="s">
        <v>171</v>
      </c>
      <c r="O11" s="591"/>
      <c r="P11" s="591"/>
      <c r="Q11" s="591"/>
      <c r="R11" s="591"/>
      <c r="S11" s="591"/>
      <c r="T11" s="591"/>
      <c r="U11" s="591"/>
      <c r="V11" s="591"/>
      <c r="W11" s="591"/>
      <c r="X11" s="591"/>
      <c r="Y11" s="591"/>
    </row>
    <row r="12" spans="1:34" ht="20.399999999999999" customHeight="1" thickBot="1" x14ac:dyDescent="0.35">
      <c r="A12" s="600" t="s">
        <v>1323</v>
      </c>
      <c r="B12" s="601"/>
      <c r="C12" s="601"/>
      <c r="D12" s="601"/>
      <c r="E12" s="601"/>
      <c r="F12" s="601"/>
      <c r="G12" s="601"/>
      <c r="H12" s="601"/>
      <c r="I12" s="602"/>
    </row>
    <row r="13" spans="1:34" ht="20.399999999999999" customHeight="1" x14ac:dyDescent="0.3">
      <c r="A13" s="603" t="s">
        <v>1325</v>
      </c>
      <c r="B13" s="604"/>
      <c r="C13" s="604"/>
      <c r="D13" s="604"/>
      <c r="E13" s="604"/>
      <c r="F13" s="604"/>
      <c r="G13" s="604"/>
      <c r="H13" s="604"/>
      <c r="I13" s="605"/>
      <c r="J13" s="591"/>
      <c r="K13" s="591"/>
      <c r="L13" s="591"/>
      <c r="M13" s="591"/>
      <c r="N13" s="591"/>
      <c r="O13" s="591"/>
      <c r="P13" s="591"/>
      <c r="Q13" s="591"/>
      <c r="R13" s="591"/>
      <c r="S13" s="591"/>
      <c r="T13" s="591"/>
      <c r="U13" s="591"/>
      <c r="V13" s="591"/>
      <c r="W13" s="591"/>
      <c r="X13" s="591"/>
      <c r="Y13" s="591"/>
      <c r="Z13" s="591"/>
      <c r="AA13" s="591"/>
      <c r="AB13" s="591"/>
      <c r="AC13" s="591"/>
      <c r="AD13" s="591"/>
      <c r="AE13" s="591"/>
      <c r="AF13" s="591"/>
      <c r="AG13" s="591"/>
      <c r="AH13" s="591"/>
    </row>
    <row r="14" spans="1:34" ht="20.399999999999999" customHeight="1" x14ac:dyDescent="0.3">
      <c r="A14" s="606" t="s">
        <v>1326</v>
      </c>
      <c r="B14" s="607"/>
      <c r="C14" s="607"/>
      <c r="D14" s="607"/>
      <c r="E14" s="607"/>
      <c r="F14" s="607"/>
      <c r="G14" s="607"/>
      <c r="H14" s="607"/>
      <c r="I14" s="608"/>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row>
    <row r="15" spans="1:34" ht="20.399999999999999" customHeight="1" x14ac:dyDescent="0.3">
      <c r="A15" s="659" t="s">
        <v>1338</v>
      </c>
      <c r="B15" s="607"/>
      <c r="C15" s="607"/>
      <c r="D15" s="607"/>
      <c r="E15" s="607"/>
      <c r="F15" s="607"/>
      <c r="G15" s="607"/>
      <c r="H15" s="607"/>
      <c r="I15" s="608"/>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row>
    <row r="16" spans="1:34" ht="20.399999999999999" customHeight="1" x14ac:dyDescent="0.3">
      <c r="A16" s="659" t="s">
        <v>1341</v>
      </c>
      <c r="B16" s="607"/>
      <c r="C16" s="607"/>
      <c r="D16" s="607"/>
      <c r="E16" s="607"/>
      <c r="F16" s="607"/>
      <c r="G16" s="607"/>
      <c r="H16" s="607"/>
      <c r="I16" s="608"/>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row>
    <row r="17" spans="1:39" ht="20.399999999999999" customHeight="1" x14ac:dyDescent="0.3">
      <c r="A17" s="657" t="s">
        <v>1342</v>
      </c>
      <c r="B17" s="607"/>
      <c r="C17" s="607"/>
      <c r="D17" s="607"/>
      <c r="E17" s="607"/>
      <c r="F17" s="607"/>
      <c r="G17" s="607"/>
      <c r="H17" s="607"/>
      <c r="I17" s="608"/>
      <c r="J17" s="591"/>
      <c r="K17" s="591"/>
      <c r="L17" s="591"/>
      <c r="M17" s="591"/>
      <c r="N17" s="591"/>
      <c r="O17" s="591"/>
      <c r="P17" s="591"/>
      <c r="Q17" s="591"/>
      <c r="R17" s="591"/>
      <c r="S17" s="591"/>
      <c r="T17" s="591"/>
      <c r="U17" s="591"/>
      <c r="V17" s="591"/>
      <c r="W17" s="591"/>
      <c r="X17" s="591"/>
      <c r="Y17" s="591"/>
      <c r="Z17" s="591"/>
      <c r="AA17" s="591"/>
      <c r="AB17" s="591"/>
      <c r="AC17" s="591"/>
      <c r="AD17" s="591"/>
      <c r="AE17" s="591"/>
      <c r="AF17" s="591"/>
      <c r="AG17" s="591"/>
      <c r="AH17" s="591"/>
    </row>
    <row r="18" spans="1:39" ht="20.399999999999999" customHeight="1" x14ac:dyDescent="0.3">
      <c r="A18" s="657" t="s">
        <v>1343</v>
      </c>
      <c r="B18" s="607"/>
      <c r="C18" s="607"/>
      <c r="D18" s="607"/>
      <c r="E18" s="607"/>
      <c r="F18" s="607"/>
      <c r="G18" s="607"/>
      <c r="H18" s="607"/>
      <c r="I18" s="608"/>
      <c r="J18" s="591"/>
      <c r="K18" s="591"/>
      <c r="L18" s="591"/>
      <c r="M18" s="591"/>
      <c r="N18" s="591"/>
      <c r="O18" s="591"/>
      <c r="P18" s="591"/>
      <c r="Q18" s="591"/>
      <c r="R18" s="591"/>
      <c r="S18" s="591"/>
      <c r="T18" s="591"/>
      <c r="U18" s="591"/>
      <c r="V18" s="591"/>
      <c r="W18" s="591"/>
      <c r="X18" s="591"/>
      <c r="Y18" s="591"/>
      <c r="Z18" s="591"/>
      <c r="AA18" s="591"/>
      <c r="AB18" s="591"/>
      <c r="AC18" s="591"/>
      <c r="AD18" s="591"/>
      <c r="AE18" s="591"/>
      <c r="AF18" s="591"/>
      <c r="AG18" s="591"/>
      <c r="AH18" s="591"/>
    </row>
    <row r="19" spans="1:39" ht="20.399999999999999" customHeight="1" x14ac:dyDescent="0.3">
      <c r="A19" s="657" t="s">
        <v>1344</v>
      </c>
      <c r="B19" s="607"/>
      <c r="C19" s="607"/>
      <c r="D19" s="607"/>
      <c r="E19" s="607"/>
      <c r="F19" s="607"/>
      <c r="G19" s="607"/>
      <c r="H19" s="607"/>
      <c r="I19" s="608"/>
      <c r="J19" s="591"/>
      <c r="K19" s="591"/>
      <c r="L19" s="591"/>
      <c r="M19" s="591"/>
      <c r="N19" s="591"/>
      <c r="O19" s="591"/>
      <c r="P19" s="591"/>
      <c r="Q19" s="591"/>
      <c r="R19" s="591"/>
      <c r="S19" s="591"/>
      <c r="T19" s="591"/>
      <c r="U19" s="591"/>
      <c r="V19" s="591"/>
      <c r="W19" s="591"/>
      <c r="X19" s="591"/>
      <c r="Y19" s="591"/>
      <c r="Z19" s="591"/>
      <c r="AA19" s="591"/>
      <c r="AB19" s="591"/>
      <c r="AC19" s="591"/>
      <c r="AD19" s="591"/>
      <c r="AE19" s="591"/>
      <c r="AF19" s="591"/>
      <c r="AG19" s="591"/>
      <c r="AH19" s="591"/>
    </row>
    <row r="20" spans="1:39" ht="20.399999999999999" customHeight="1" x14ac:dyDescent="0.3">
      <c r="A20" s="609" t="s">
        <v>1345</v>
      </c>
      <c r="B20" s="607"/>
      <c r="C20" s="607"/>
      <c r="D20" s="607"/>
      <c r="E20" s="607"/>
      <c r="F20" s="607"/>
      <c r="G20" s="607"/>
      <c r="H20" s="607"/>
      <c r="I20" s="608"/>
      <c r="J20" s="591"/>
      <c r="K20" s="591"/>
      <c r="L20" s="591"/>
      <c r="M20" s="591"/>
      <c r="N20" s="591"/>
      <c r="O20" s="591"/>
      <c r="P20" s="591"/>
      <c r="Q20" s="591"/>
      <c r="R20" s="591"/>
      <c r="S20" s="591"/>
      <c r="T20" s="591"/>
      <c r="U20" s="591"/>
      <c r="V20" s="591"/>
      <c r="W20" s="591"/>
      <c r="X20" s="591"/>
      <c r="Y20" s="591"/>
      <c r="Z20" s="591"/>
      <c r="AA20" s="591"/>
      <c r="AB20" s="591"/>
      <c r="AC20" s="591"/>
      <c r="AD20" s="591"/>
      <c r="AE20" s="591"/>
      <c r="AF20" s="591"/>
      <c r="AG20" s="591"/>
      <c r="AH20" s="591"/>
    </row>
    <row r="21" spans="1:39" ht="20.399999999999999" customHeight="1" x14ac:dyDescent="0.3">
      <c r="A21" s="657" t="s">
        <v>1346</v>
      </c>
      <c r="B21" s="607"/>
      <c r="C21" s="607"/>
      <c r="D21" s="607"/>
      <c r="E21" s="607"/>
      <c r="F21" s="607"/>
      <c r="G21" s="607"/>
      <c r="H21" s="607"/>
      <c r="I21" s="608"/>
      <c r="J21" s="591"/>
      <c r="K21" s="591"/>
      <c r="L21" s="591"/>
      <c r="M21" s="591"/>
      <c r="N21" s="591"/>
      <c r="O21" s="591"/>
      <c r="P21" s="591"/>
      <c r="Q21" s="591"/>
      <c r="R21" s="591"/>
      <c r="S21" s="591"/>
      <c r="T21" s="591"/>
      <c r="U21" s="591"/>
      <c r="V21" s="591"/>
      <c r="W21" s="591"/>
      <c r="X21" s="591"/>
      <c r="Y21" s="591"/>
      <c r="Z21" s="591"/>
      <c r="AA21" s="591"/>
      <c r="AB21" s="591"/>
      <c r="AC21" s="591"/>
      <c r="AD21" s="591"/>
      <c r="AE21" s="591"/>
      <c r="AF21" s="591"/>
      <c r="AG21" s="591"/>
      <c r="AH21" s="591"/>
    </row>
    <row r="22" spans="1:39" ht="20.399999999999999" customHeight="1" x14ac:dyDescent="0.3">
      <c r="A22" s="657" t="s">
        <v>1347</v>
      </c>
      <c r="B22" s="607"/>
      <c r="C22" s="607"/>
      <c r="D22" s="607"/>
      <c r="E22" s="607"/>
      <c r="F22" s="607"/>
      <c r="G22" s="607"/>
      <c r="H22" s="607"/>
      <c r="I22" s="608"/>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row>
    <row r="23" spans="1:39" ht="20.399999999999999" customHeight="1" x14ac:dyDescent="0.3">
      <c r="A23" s="657" t="s">
        <v>1348</v>
      </c>
      <c r="B23" s="607"/>
      <c r="C23" s="607"/>
      <c r="D23" s="607"/>
      <c r="E23" s="607"/>
      <c r="F23" s="607"/>
      <c r="G23" s="607"/>
      <c r="H23" s="607"/>
      <c r="I23" s="608"/>
      <c r="J23" s="591"/>
      <c r="K23" s="591"/>
      <c r="L23" s="591"/>
      <c r="M23" s="591"/>
      <c r="N23" s="591"/>
      <c r="O23" s="591"/>
      <c r="P23" s="591"/>
      <c r="Q23" s="591"/>
      <c r="R23" s="591"/>
      <c r="S23" s="591"/>
      <c r="T23" s="591"/>
      <c r="U23" s="591"/>
      <c r="V23" s="591"/>
      <c r="W23" s="591"/>
      <c r="X23" s="591"/>
      <c r="Y23" s="591"/>
      <c r="Z23" s="591"/>
      <c r="AA23" s="591"/>
      <c r="AB23" s="591"/>
      <c r="AC23" s="591"/>
      <c r="AD23" s="591"/>
      <c r="AE23" s="591"/>
      <c r="AF23" s="591"/>
      <c r="AG23" s="591"/>
      <c r="AH23" s="591"/>
    </row>
    <row r="24" spans="1:39" ht="20.399999999999999" customHeight="1" x14ac:dyDescent="0.3">
      <c r="A24" s="657" t="s">
        <v>1349</v>
      </c>
      <c r="B24" s="607"/>
      <c r="C24" s="607"/>
      <c r="D24" s="607"/>
      <c r="E24" s="607"/>
      <c r="F24" s="607"/>
      <c r="G24" s="607"/>
      <c r="H24" s="607"/>
      <c r="I24" s="608"/>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1"/>
      <c r="AH24" s="591"/>
    </row>
    <row r="25" spans="1:39" ht="20.399999999999999" customHeight="1" x14ac:dyDescent="0.3">
      <c r="A25" s="657" t="s">
        <v>1352</v>
      </c>
      <c r="B25" s="607"/>
      <c r="C25" s="607"/>
      <c r="D25" s="607"/>
      <c r="E25" s="607"/>
      <c r="F25" s="607"/>
      <c r="G25" s="607"/>
      <c r="H25" s="607"/>
      <c r="I25" s="608"/>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row>
    <row r="26" spans="1:39" ht="20.399999999999999" customHeight="1" thickBot="1" x14ac:dyDescent="0.35">
      <c r="A26" s="610" t="s">
        <v>1549</v>
      </c>
      <c r="B26" s="607"/>
      <c r="C26" s="607"/>
      <c r="D26" s="607"/>
      <c r="E26" s="607"/>
      <c r="F26" s="607"/>
      <c r="G26" s="607"/>
      <c r="H26" s="607"/>
      <c r="I26" s="608"/>
      <c r="J26" s="591"/>
      <c r="K26" s="591"/>
      <c r="L26" s="591"/>
      <c r="M26" s="591"/>
      <c r="N26" s="591"/>
      <c r="O26" s="591"/>
      <c r="P26" s="591"/>
      <c r="Q26" s="591"/>
      <c r="R26" s="591"/>
      <c r="S26" s="591"/>
      <c r="T26" s="591"/>
      <c r="U26" s="591"/>
      <c r="V26" s="591"/>
      <c r="W26" s="591"/>
      <c r="X26" s="591"/>
      <c r="Y26" s="591"/>
      <c r="Z26" s="591"/>
      <c r="AA26" s="591"/>
      <c r="AB26" s="591"/>
      <c r="AC26" s="591"/>
      <c r="AD26" s="591"/>
      <c r="AE26" s="591"/>
      <c r="AF26" s="591"/>
      <c r="AG26" s="591"/>
      <c r="AH26" s="591"/>
    </row>
    <row r="27" spans="1:39" s="588" customFormat="1" ht="20.399999999999999" customHeight="1" x14ac:dyDescent="0.3">
      <c r="A27" s="611" t="s">
        <v>1653</v>
      </c>
      <c r="B27" s="612"/>
      <c r="C27" s="612"/>
      <c r="D27" s="612"/>
      <c r="E27" s="612"/>
      <c r="F27" s="612"/>
      <c r="G27" s="612"/>
      <c r="H27" s="612"/>
      <c r="I27" s="613"/>
    </row>
    <row r="28" spans="1:39" s="588" customFormat="1" ht="20.399999999999999" customHeight="1" thickBot="1" x14ac:dyDescent="0.35">
      <c r="A28" s="627" t="s">
        <v>1654</v>
      </c>
      <c r="B28" s="628"/>
      <c r="C28" s="628"/>
      <c r="D28" s="628"/>
      <c r="E28" s="628"/>
      <c r="F28" s="628"/>
      <c r="G28" s="628"/>
      <c r="H28" s="628"/>
      <c r="I28" s="629"/>
    </row>
    <row r="29" spans="1:39" ht="20.399999999999999" customHeight="1" x14ac:dyDescent="0.3">
      <c r="A29" s="614" t="s">
        <v>1655</v>
      </c>
      <c r="B29" s="615"/>
      <c r="C29" s="615"/>
      <c r="D29" s="615"/>
      <c r="E29" s="615"/>
      <c r="F29" s="615"/>
      <c r="G29" s="615"/>
      <c r="H29" s="615"/>
      <c r="I29" s="616"/>
      <c r="J29" s="591"/>
      <c r="K29" s="591"/>
      <c r="L29" s="591"/>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c r="AL29" s="591"/>
      <c r="AM29" s="591"/>
    </row>
    <row r="30" spans="1:39" ht="20.399999999999999" customHeight="1" x14ac:dyDescent="0.3">
      <c r="A30" s="606" t="s">
        <v>1656</v>
      </c>
      <c r="B30" s="615"/>
      <c r="C30" s="615"/>
      <c r="D30" s="615"/>
      <c r="E30" s="615"/>
      <c r="F30" s="615"/>
      <c r="G30" s="615"/>
      <c r="H30" s="615"/>
      <c r="I30" s="616"/>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c r="AL30" s="591"/>
      <c r="AM30" s="591"/>
    </row>
    <row r="31" spans="1:39" ht="20.399999999999999" customHeight="1" x14ac:dyDescent="0.3">
      <c r="A31" s="606" t="s">
        <v>1657</v>
      </c>
      <c r="B31" s="615"/>
      <c r="C31" s="615"/>
      <c r="D31" s="615"/>
      <c r="E31" s="615"/>
      <c r="F31" s="615"/>
      <c r="G31" s="615"/>
      <c r="H31" s="615"/>
      <c r="I31" s="617"/>
    </row>
    <row r="32" spans="1:39" ht="20.399999999999999" customHeight="1" x14ac:dyDescent="0.3">
      <c r="A32" s="606" t="s">
        <v>1658</v>
      </c>
      <c r="B32" s="618"/>
      <c r="C32" s="618"/>
      <c r="D32" s="618"/>
      <c r="E32" s="618"/>
      <c r="F32" s="618"/>
      <c r="G32" s="618"/>
      <c r="H32" s="618"/>
      <c r="I32" s="619"/>
      <c r="J32" s="591"/>
      <c r="K32" s="591"/>
      <c r="L32" s="591"/>
      <c r="M32" s="591"/>
      <c r="N32" s="591"/>
      <c r="O32" s="591"/>
      <c r="P32" s="591"/>
      <c r="Q32" s="591"/>
      <c r="R32" s="591"/>
      <c r="S32" s="591"/>
      <c r="T32" s="591"/>
      <c r="U32" s="591"/>
      <c r="V32" s="591"/>
      <c r="W32" s="591"/>
      <c r="X32" s="591"/>
      <c r="Y32" s="591"/>
      <c r="Z32" s="591"/>
      <c r="AA32" s="591"/>
      <c r="AB32" s="591"/>
      <c r="AC32" s="591"/>
      <c r="AD32" s="591"/>
      <c r="AE32" s="591"/>
    </row>
    <row r="33" spans="1:32" ht="20.399999999999999" customHeight="1" x14ac:dyDescent="0.3">
      <c r="A33" s="606" t="s">
        <v>1659</v>
      </c>
      <c r="B33" s="618"/>
      <c r="C33" s="618"/>
      <c r="D33" s="618"/>
      <c r="E33" s="620"/>
      <c r="F33" s="620"/>
      <c r="G33" s="620"/>
      <c r="H33" s="620"/>
      <c r="I33" s="619"/>
      <c r="J33" s="591"/>
      <c r="K33" s="591"/>
      <c r="L33" s="591"/>
      <c r="M33" s="591"/>
      <c r="N33" s="591"/>
      <c r="O33" s="591"/>
      <c r="P33" s="591"/>
      <c r="Q33" s="591"/>
      <c r="R33" s="591"/>
      <c r="S33" s="591"/>
      <c r="T33" s="591"/>
      <c r="U33" s="591"/>
      <c r="V33" s="591"/>
      <c r="W33" s="591"/>
      <c r="X33" s="591"/>
      <c r="Y33" s="591"/>
      <c r="Z33" s="591"/>
      <c r="AA33" s="591"/>
      <c r="AB33" s="591"/>
      <c r="AC33" s="591"/>
      <c r="AD33" s="591"/>
      <c r="AE33" s="591"/>
    </row>
    <row r="34" spans="1:32" ht="20.399999999999999" customHeight="1" x14ac:dyDescent="0.3">
      <c r="A34" s="606" t="s">
        <v>1660</v>
      </c>
      <c r="B34" s="618"/>
      <c r="C34" s="618"/>
      <c r="D34" s="618"/>
      <c r="E34" s="620"/>
      <c r="F34" s="672"/>
      <c r="G34" s="620"/>
      <c r="H34" s="620"/>
      <c r="I34" s="619"/>
      <c r="J34" s="591"/>
      <c r="K34" s="591"/>
      <c r="L34" s="591"/>
      <c r="M34" s="591"/>
      <c r="N34" s="591"/>
      <c r="O34" s="591"/>
      <c r="P34" s="591"/>
      <c r="Q34" s="591"/>
      <c r="R34" s="591"/>
      <c r="S34" s="591"/>
      <c r="T34" s="591"/>
      <c r="U34" s="591"/>
      <c r="V34" s="591"/>
      <c r="W34" s="591"/>
      <c r="X34" s="591"/>
      <c r="Y34" s="591"/>
      <c r="Z34" s="591"/>
      <c r="AA34" s="591"/>
      <c r="AB34" s="591"/>
      <c r="AC34" s="591"/>
      <c r="AD34" s="591"/>
      <c r="AE34" s="591"/>
    </row>
    <row r="35" spans="1:32" ht="20.399999999999999" customHeight="1" x14ac:dyDescent="0.3">
      <c r="A35" s="606" t="s">
        <v>1661</v>
      </c>
      <c r="B35" s="618"/>
      <c r="C35" s="618"/>
      <c r="D35" s="618"/>
      <c r="E35" s="620"/>
      <c r="F35" s="672"/>
      <c r="G35" s="620"/>
      <c r="H35" s="620"/>
      <c r="I35" s="619"/>
      <c r="J35" s="591"/>
      <c r="K35" s="591"/>
      <c r="L35" s="591"/>
      <c r="M35" s="591"/>
      <c r="N35" s="591"/>
      <c r="O35" s="591"/>
      <c r="P35" s="591"/>
      <c r="Q35" s="591"/>
      <c r="R35" s="591"/>
      <c r="S35" s="591"/>
      <c r="T35" s="591"/>
      <c r="U35" s="591"/>
      <c r="V35" s="591"/>
      <c r="W35" s="591"/>
      <c r="X35" s="591"/>
      <c r="Y35" s="591"/>
      <c r="Z35" s="591"/>
      <c r="AA35" s="591"/>
      <c r="AB35" s="591"/>
      <c r="AC35" s="591"/>
      <c r="AD35" s="591"/>
      <c r="AE35" s="591"/>
    </row>
    <row r="36" spans="1:32" ht="20.399999999999999" customHeight="1" x14ac:dyDescent="0.3">
      <c r="A36" s="606" t="s">
        <v>1662</v>
      </c>
      <c r="B36" s="618"/>
      <c r="C36" s="618"/>
      <c r="D36" s="618"/>
      <c r="E36" s="620"/>
      <c r="F36" s="672"/>
      <c r="G36" s="620"/>
      <c r="H36" s="620"/>
      <c r="I36" s="619"/>
      <c r="J36" s="591"/>
      <c r="K36" s="591"/>
      <c r="L36" s="591"/>
      <c r="M36" s="591"/>
      <c r="N36" s="591"/>
      <c r="O36" s="591"/>
      <c r="P36" s="591"/>
      <c r="Q36" s="591"/>
      <c r="R36" s="591"/>
      <c r="S36" s="591"/>
      <c r="T36" s="591"/>
      <c r="U36" s="591"/>
      <c r="V36" s="591"/>
      <c r="W36" s="591"/>
      <c r="X36" s="591"/>
      <c r="Y36" s="591"/>
      <c r="Z36" s="591"/>
      <c r="AA36" s="591"/>
      <c r="AB36" s="591"/>
      <c r="AC36" s="591"/>
      <c r="AD36" s="591"/>
      <c r="AE36" s="591"/>
    </row>
    <row r="37" spans="1:32" ht="20.399999999999999" customHeight="1" x14ac:dyDescent="0.3">
      <c r="A37" s="610" t="s">
        <v>1663</v>
      </c>
      <c r="B37" s="618"/>
      <c r="C37" s="618"/>
      <c r="D37" s="618"/>
      <c r="E37" s="622"/>
      <c r="F37" s="672"/>
      <c r="G37" s="620"/>
      <c r="H37" s="622"/>
      <c r="I37" s="621"/>
      <c r="J37" s="591"/>
      <c r="K37" s="591"/>
      <c r="L37" s="591"/>
      <c r="M37" s="591"/>
      <c r="N37" s="591"/>
      <c r="O37" s="591"/>
      <c r="P37" s="591"/>
      <c r="Q37" s="591"/>
      <c r="R37" s="591"/>
      <c r="S37" s="591"/>
      <c r="T37" s="591"/>
      <c r="U37" s="591"/>
      <c r="V37" s="591"/>
      <c r="W37" s="591"/>
      <c r="X37" s="591"/>
      <c r="Y37" s="591"/>
      <c r="Z37" s="591"/>
      <c r="AA37" s="591"/>
      <c r="AB37" s="591"/>
      <c r="AC37" s="591"/>
      <c r="AD37" s="591"/>
      <c r="AE37" s="591"/>
    </row>
    <row r="38" spans="1:32" ht="20.399999999999999" customHeight="1" x14ac:dyDescent="0.3">
      <c r="A38" s="610" t="s">
        <v>1664</v>
      </c>
      <c r="B38" s="622"/>
      <c r="C38" s="622"/>
      <c r="D38" s="618"/>
      <c r="E38" s="622"/>
      <c r="F38" s="622"/>
      <c r="G38" s="622"/>
      <c r="H38" s="622"/>
      <c r="I38" s="621"/>
      <c r="J38" s="591"/>
      <c r="K38" s="591"/>
      <c r="L38" s="591"/>
      <c r="M38" s="591"/>
      <c r="N38" s="591"/>
      <c r="O38" s="591"/>
      <c r="P38" s="591"/>
      <c r="Q38" s="591"/>
      <c r="R38" s="591"/>
      <c r="S38" s="591"/>
      <c r="T38" s="591"/>
      <c r="U38" s="591"/>
      <c r="V38" s="591"/>
      <c r="W38" s="591"/>
      <c r="X38" s="591"/>
      <c r="Y38" s="591"/>
      <c r="Z38" s="591"/>
      <c r="AA38" s="591"/>
      <c r="AB38" s="591"/>
      <c r="AC38" s="591"/>
      <c r="AD38" s="591"/>
      <c r="AE38" s="591"/>
    </row>
    <row r="39" spans="1:32" ht="20.399999999999999" customHeight="1" x14ac:dyDescent="0.3">
      <c r="A39" s="610" t="s">
        <v>1665</v>
      </c>
      <c r="B39" s="610"/>
      <c r="C39" s="610"/>
      <c r="D39" s="610"/>
      <c r="F39" s="622"/>
      <c r="G39" s="622"/>
      <c r="H39" s="622"/>
      <c r="I39" s="622"/>
      <c r="J39" s="591"/>
      <c r="K39" s="591"/>
      <c r="L39" s="591"/>
      <c r="M39" s="591"/>
      <c r="N39" s="591"/>
      <c r="O39" s="591"/>
      <c r="P39" s="591"/>
      <c r="Q39" s="591"/>
      <c r="R39" s="591"/>
      <c r="S39" s="591"/>
      <c r="T39" s="591"/>
      <c r="U39" s="591"/>
      <c r="V39" s="591"/>
      <c r="W39" s="591"/>
      <c r="X39" s="591"/>
      <c r="Y39" s="591"/>
      <c r="Z39" s="591"/>
      <c r="AA39" s="591"/>
      <c r="AB39" s="591"/>
      <c r="AC39" s="591"/>
      <c r="AD39" s="591"/>
      <c r="AE39" s="591"/>
    </row>
    <row r="40" spans="1:32" ht="20.399999999999999" customHeight="1" x14ac:dyDescent="0.3">
      <c r="A40" s="610" t="s">
        <v>1666</v>
      </c>
      <c r="B40" s="625"/>
      <c r="C40"/>
      <c r="D40" s="610"/>
      <c r="E40" s="622"/>
      <c r="F40" s="622"/>
      <c r="G40" s="622"/>
      <c r="H40" s="622"/>
      <c r="I40" s="622"/>
      <c r="J40" s="591"/>
      <c r="K40" s="591"/>
      <c r="L40" s="591"/>
      <c r="M40" s="591"/>
      <c r="N40" s="591"/>
      <c r="O40" s="591"/>
      <c r="P40" s="591"/>
      <c r="Q40" s="591"/>
      <c r="R40" s="591"/>
      <c r="S40" s="591"/>
      <c r="T40" s="591"/>
      <c r="U40" s="591"/>
      <c r="V40" s="591"/>
      <c r="W40" s="591"/>
      <c r="X40" s="591"/>
      <c r="Y40" s="591"/>
      <c r="Z40" s="591"/>
      <c r="AA40" s="591"/>
      <c r="AB40" s="591"/>
      <c r="AC40" s="591"/>
      <c r="AD40" s="591"/>
      <c r="AE40" s="591"/>
    </row>
    <row r="41" spans="1:32" ht="20.399999999999999" customHeight="1" x14ac:dyDescent="0.3">
      <c r="A41" s="610" t="s">
        <v>1666</v>
      </c>
      <c r="B41" s="622"/>
      <c r="C41" s="622"/>
      <c r="D41" s="622"/>
      <c r="E41" s="622"/>
      <c r="F41" s="622"/>
      <c r="G41" s="622"/>
      <c r="H41" s="622"/>
      <c r="I41" s="619"/>
      <c r="J41" s="591"/>
      <c r="K41" s="591"/>
      <c r="L41" s="591"/>
      <c r="M41" s="591"/>
      <c r="N41" s="591"/>
      <c r="O41" s="591"/>
      <c r="P41" s="591"/>
      <c r="Q41" s="591"/>
      <c r="R41" s="591"/>
      <c r="S41" s="591"/>
      <c r="T41" s="591"/>
      <c r="U41" s="591"/>
      <c r="V41" s="591"/>
      <c r="W41" s="591"/>
      <c r="X41" s="591"/>
      <c r="Y41" s="591"/>
      <c r="Z41" s="591"/>
      <c r="AA41" s="591"/>
      <c r="AB41" s="591"/>
      <c r="AC41" s="591"/>
      <c r="AD41" s="591"/>
      <c r="AE41" s="591"/>
    </row>
    <row r="42" spans="1:32" ht="20.399999999999999" customHeight="1" thickBot="1" x14ac:dyDescent="0.35">
      <c r="A42" s="630" t="s">
        <v>1667</v>
      </c>
      <c r="B42" s="631"/>
      <c r="C42" s="631"/>
      <c r="D42" s="631"/>
      <c r="E42" s="631"/>
      <c r="F42" s="631"/>
      <c r="G42" s="631"/>
      <c r="H42" s="631"/>
      <c r="I42" s="632"/>
      <c r="J42" s="591"/>
      <c r="K42" s="591"/>
      <c r="L42" s="591"/>
      <c r="M42" s="591"/>
      <c r="N42" s="591"/>
      <c r="O42" s="591"/>
      <c r="P42" s="591"/>
      <c r="Q42" s="591"/>
      <c r="R42" s="591"/>
      <c r="S42" s="591"/>
      <c r="T42" s="591"/>
      <c r="U42" s="591"/>
      <c r="V42" s="591"/>
      <c r="W42" s="591"/>
      <c r="X42" s="591"/>
      <c r="Y42" s="591"/>
      <c r="Z42" s="591"/>
      <c r="AA42" s="591"/>
      <c r="AB42" s="591"/>
      <c r="AC42" s="591"/>
      <c r="AD42" s="591"/>
      <c r="AE42" s="591"/>
    </row>
    <row r="43" spans="1:32" ht="20.399999999999999" customHeight="1" x14ac:dyDescent="0.3">
      <c r="A43" s="623" t="s">
        <v>1356</v>
      </c>
      <c r="B43" s="624"/>
      <c r="C43" s="624"/>
      <c r="D43" s="624"/>
      <c r="E43" s="624"/>
      <c r="F43" s="624"/>
      <c r="G43" s="624"/>
      <c r="H43" s="624"/>
      <c r="I43" s="624"/>
    </row>
    <row r="44" spans="1:32" ht="20.399999999999999" customHeight="1" x14ac:dyDescent="0.3">
      <c r="A44" s="623" t="s">
        <v>1361</v>
      </c>
      <c r="B44" s="624"/>
      <c r="C44" s="624"/>
      <c r="D44" s="624"/>
      <c r="E44" s="624"/>
      <c r="F44" s="624"/>
      <c r="G44" s="624"/>
      <c r="H44" s="624"/>
      <c r="I44" s="624"/>
    </row>
    <row r="45" spans="1:32" ht="20.399999999999999" customHeight="1" x14ac:dyDescent="0.3">
      <c r="A45" s="623" t="s">
        <v>1668</v>
      </c>
      <c r="B45" s="624"/>
      <c r="C45" s="624"/>
      <c r="D45" s="624"/>
      <c r="E45" s="624"/>
      <c r="F45" s="624"/>
      <c r="G45" s="624"/>
      <c r="H45" s="624"/>
      <c r="I45" s="624"/>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row>
    <row r="46" spans="1:32" ht="20.399999999999999" customHeight="1" x14ac:dyDescent="0.3">
      <c r="A46" s="623" t="s">
        <v>1669</v>
      </c>
      <c r="B46" s="624"/>
      <c r="C46" s="624"/>
      <c r="D46" s="624"/>
      <c r="E46" s="624"/>
      <c r="F46" s="624"/>
      <c r="G46" s="624"/>
      <c r="H46" s="624"/>
      <c r="I46" s="624"/>
      <c r="J46" s="591"/>
      <c r="K46" s="591"/>
      <c r="L46" s="591"/>
      <c r="M46" s="591"/>
      <c r="N46" s="591"/>
      <c r="O46" s="591"/>
      <c r="P46" s="591"/>
      <c r="Q46" s="591"/>
      <c r="R46" s="591"/>
      <c r="S46" s="591"/>
      <c r="T46" s="591"/>
      <c r="U46" s="591"/>
      <c r="V46" s="591"/>
      <c r="W46" s="591"/>
      <c r="X46" s="591"/>
      <c r="Y46" s="591"/>
      <c r="Z46" s="591"/>
      <c r="AA46" s="591"/>
      <c r="AB46" s="591"/>
      <c r="AC46" s="591"/>
      <c r="AD46" s="591"/>
      <c r="AE46" s="591"/>
      <c r="AF46" s="591"/>
    </row>
    <row r="47" spans="1:32" ht="20.399999999999999" customHeight="1" x14ac:dyDescent="0.3">
      <c r="A47" s="623" t="s">
        <v>1670</v>
      </c>
      <c r="B47" s="624"/>
      <c r="C47" s="624"/>
      <c r="D47" s="624"/>
      <c r="E47" s="624"/>
      <c r="F47" s="624"/>
      <c r="G47" s="624"/>
      <c r="H47" s="624"/>
      <c r="I47" s="624"/>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row>
    <row r="48" spans="1:32" ht="20.399999999999999" customHeight="1" x14ac:dyDescent="0.3">
      <c r="A48" s="623" t="s">
        <v>1671</v>
      </c>
      <c r="B48" s="624"/>
      <c r="C48" s="624"/>
      <c r="D48" s="624"/>
      <c r="E48" s="624"/>
      <c r="F48" s="624"/>
      <c r="G48" s="624"/>
      <c r="H48" s="624"/>
      <c r="I48" s="624"/>
    </row>
    <row r="49" spans="1:32" ht="20.399999999999999" customHeight="1" x14ac:dyDescent="0.3">
      <c r="A49" s="623" t="s">
        <v>1672</v>
      </c>
      <c r="B49" s="624"/>
      <c r="C49" s="624"/>
      <c r="D49" s="624"/>
      <c r="E49" s="624"/>
      <c r="F49" s="624"/>
      <c r="G49" s="624"/>
      <c r="H49" s="624"/>
      <c r="I49" s="624"/>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row>
    <row r="50" spans="1:32" ht="20.399999999999999" customHeight="1" x14ac:dyDescent="0.3">
      <c r="A50" s="623" t="s">
        <v>1673</v>
      </c>
      <c r="B50" s="624"/>
      <c r="C50" s="624"/>
      <c r="D50" s="624"/>
      <c r="E50" s="624"/>
      <c r="F50" s="624"/>
      <c r="G50" s="624"/>
      <c r="H50" s="624"/>
      <c r="I50" s="624"/>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row>
    <row r="51" spans="1:32" ht="20.399999999999999" customHeight="1" x14ac:dyDescent="0.3">
      <c r="A51" s="623" t="s">
        <v>1674</v>
      </c>
      <c r="B51" s="624"/>
      <c r="C51" s="624"/>
      <c r="D51" s="624"/>
      <c r="E51" s="624"/>
      <c r="F51" s="624"/>
      <c r="G51" s="624"/>
      <c r="H51" s="624"/>
      <c r="I51" s="624"/>
      <c r="J51" s="591"/>
      <c r="K51" s="591"/>
      <c r="L51" s="591"/>
      <c r="M51" s="591"/>
      <c r="N51" s="591"/>
      <c r="O51" s="591"/>
      <c r="P51" s="591"/>
      <c r="Q51" s="591"/>
      <c r="R51" s="591"/>
      <c r="S51" s="591"/>
      <c r="T51" s="591"/>
      <c r="U51" s="591"/>
      <c r="V51" s="591"/>
      <c r="W51" s="591"/>
      <c r="X51" s="591"/>
      <c r="Y51" s="591"/>
      <c r="Z51" s="591"/>
      <c r="AA51" s="591"/>
      <c r="AB51" s="591"/>
      <c r="AC51" s="591"/>
      <c r="AD51" s="591"/>
      <c r="AE51" s="591"/>
      <c r="AF51" s="591"/>
    </row>
    <row r="52" spans="1:32" ht="20.399999999999999" customHeight="1" x14ac:dyDescent="0.3">
      <c r="A52" s="623" t="s">
        <v>1675</v>
      </c>
      <c r="B52" s="624"/>
      <c r="C52" s="624"/>
      <c r="D52" s="624"/>
      <c r="E52" s="624"/>
      <c r="F52" s="624"/>
      <c r="G52" s="624"/>
      <c r="H52" s="624"/>
      <c r="I52" s="621"/>
      <c r="J52" s="591"/>
      <c r="K52" s="591"/>
      <c r="L52" s="591"/>
      <c r="M52" s="591"/>
      <c r="N52" s="591"/>
      <c r="O52" s="591"/>
      <c r="P52" s="591"/>
      <c r="Q52" s="591"/>
      <c r="R52" s="591"/>
      <c r="S52" s="591"/>
      <c r="T52" s="591"/>
      <c r="U52" s="591"/>
      <c r="V52" s="591"/>
      <c r="W52" s="591"/>
      <c r="X52" s="591"/>
      <c r="Y52" s="591"/>
      <c r="Z52" s="591"/>
      <c r="AA52" s="591"/>
      <c r="AB52" s="591"/>
      <c r="AC52" s="591"/>
      <c r="AD52" s="591"/>
      <c r="AE52" s="591"/>
      <c r="AF52" s="591"/>
    </row>
    <row r="53" spans="1:32" ht="20.399999999999999" customHeight="1" x14ac:dyDescent="0.3">
      <c r="A53" s="623" t="s">
        <v>1676</v>
      </c>
      <c r="B53" s="624"/>
      <c r="C53" s="624"/>
      <c r="D53" s="624"/>
      <c r="E53" s="624"/>
      <c r="F53" s="624"/>
      <c r="G53" s="624"/>
      <c r="H53" s="624"/>
      <c r="I53" s="621"/>
      <c r="J53" s="591"/>
      <c r="K53" s="591"/>
      <c r="L53" s="591"/>
      <c r="M53" s="591"/>
      <c r="N53" s="591"/>
      <c r="O53" s="591"/>
      <c r="P53" s="591"/>
      <c r="Q53" s="591"/>
      <c r="R53" s="591"/>
      <c r="S53" s="591"/>
      <c r="T53" s="591"/>
      <c r="U53" s="591"/>
      <c r="V53" s="591"/>
      <c r="W53" s="591"/>
      <c r="X53" s="591"/>
      <c r="Y53" s="591"/>
      <c r="Z53" s="591"/>
      <c r="AA53" s="591"/>
      <c r="AB53" s="591"/>
      <c r="AC53" s="591"/>
      <c r="AD53" s="591"/>
      <c r="AE53" s="591"/>
      <c r="AF53" s="591"/>
    </row>
    <row r="54" spans="1:32" ht="20.399999999999999" customHeight="1" x14ac:dyDescent="0.3">
      <c r="A54" s="623" t="s">
        <v>1677</v>
      </c>
      <c r="B54" s="624"/>
      <c r="C54" s="624"/>
      <c r="D54" s="624"/>
      <c r="E54" s="624"/>
      <c r="F54" s="624"/>
      <c r="G54" s="624"/>
      <c r="H54" s="624"/>
      <c r="I54" s="621"/>
      <c r="J54" s="591"/>
      <c r="K54" s="591"/>
      <c r="L54" s="591"/>
      <c r="M54" s="591"/>
      <c r="N54" s="591"/>
      <c r="O54" s="591"/>
      <c r="P54" s="591"/>
      <c r="Q54" s="591"/>
      <c r="R54" s="591"/>
      <c r="S54" s="591"/>
      <c r="T54" s="591"/>
      <c r="U54" s="591"/>
      <c r="V54" s="591"/>
      <c r="W54" s="591"/>
      <c r="X54" s="591"/>
      <c r="Y54" s="591"/>
      <c r="Z54" s="591"/>
      <c r="AA54" s="591"/>
      <c r="AB54" s="591"/>
      <c r="AC54" s="591"/>
      <c r="AD54" s="591"/>
      <c r="AE54" s="591"/>
      <c r="AF54" s="591"/>
    </row>
    <row r="55" spans="1:32" ht="20.399999999999999" customHeight="1" x14ac:dyDescent="0.3">
      <c r="A55" s="623" t="s">
        <v>1678</v>
      </c>
      <c r="B55" s="624"/>
      <c r="C55" s="624"/>
      <c r="D55" s="624"/>
      <c r="E55" s="624"/>
      <c r="F55" s="624"/>
      <c r="G55" s="624"/>
      <c r="H55" s="624"/>
      <c r="I55" s="621"/>
      <c r="J55" s="591"/>
      <c r="K55" s="591"/>
      <c r="L55" s="591"/>
      <c r="M55" s="591"/>
      <c r="N55" s="591"/>
      <c r="O55" s="591"/>
      <c r="P55" s="591"/>
      <c r="Q55" s="591"/>
      <c r="R55" s="591"/>
      <c r="S55" s="591"/>
      <c r="T55" s="591"/>
      <c r="U55" s="591"/>
      <c r="V55" s="591"/>
      <c r="W55" s="591"/>
      <c r="X55" s="591"/>
      <c r="Y55" s="591"/>
      <c r="Z55" s="591"/>
      <c r="AA55" s="591"/>
      <c r="AB55" s="591"/>
      <c r="AC55" s="591"/>
      <c r="AD55" s="591"/>
      <c r="AE55" s="591"/>
      <c r="AF55" s="591"/>
    </row>
    <row r="56" spans="1:32" ht="20.399999999999999" customHeight="1" x14ac:dyDescent="0.3">
      <c r="A56" s="623" t="s">
        <v>1679</v>
      </c>
      <c r="B56" s="624"/>
      <c r="C56" s="624"/>
      <c r="D56" s="624"/>
      <c r="E56" s="624"/>
      <c r="F56" s="624"/>
      <c r="G56" s="624"/>
      <c r="H56" s="624"/>
      <c r="I56" s="62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row>
    <row r="57" spans="1:32" ht="20.399999999999999" customHeight="1" x14ac:dyDescent="0.3">
      <c r="A57" s="623" t="s">
        <v>1680</v>
      </c>
      <c r="B57" s="624"/>
      <c r="C57" s="624"/>
      <c r="D57" s="624"/>
      <c r="E57" s="624"/>
      <c r="F57" s="624"/>
      <c r="G57" s="624"/>
      <c r="H57" s="624"/>
      <c r="I57" s="62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row>
    <row r="58" spans="1:32" ht="20.399999999999999" customHeight="1" x14ac:dyDescent="0.3">
      <c r="A58" s="623" t="s">
        <v>1681</v>
      </c>
      <c r="B58" s="624"/>
      <c r="C58" s="624"/>
      <c r="D58" s="624"/>
      <c r="E58" s="624"/>
      <c r="F58" s="624"/>
      <c r="G58" s="624"/>
      <c r="H58" s="624"/>
      <c r="I58" s="621"/>
      <c r="J58" s="591"/>
      <c r="K58" s="591"/>
      <c r="L58" s="591"/>
      <c r="M58" s="591"/>
      <c r="N58" s="591"/>
      <c r="O58" s="591"/>
      <c r="P58" s="591"/>
      <c r="Q58" s="591"/>
      <c r="R58" s="591"/>
      <c r="S58" s="591"/>
      <c r="T58" s="591"/>
      <c r="U58" s="591"/>
      <c r="V58" s="591"/>
      <c r="W58" s="591"/>
      <c r="X58" s="591"/>
      <c r="Y58" s="591"/>
      <c r="Z58" s="591"/>
      <c r="AA58" s="591"/>
      <c r="AB58" s="591"/>
      <c r="AC58" s="591"/>
      <c r="AD58" s="591"/>
      <c r="AE58" s="591"/>
      <c r="AF58" s="591"/>
    </row>
    <row r="59" spans="1:32" ht="20.399999999999999" customHeight="1" x14ac:dyDescent="0.3">
      <c r="A59" s="623"/>
      <c r="B59" s="624"/>
      <c r="C59" s="624"/>
      <c r="D59" s="624"/>
      <c r="E59" s="624"/>
      <c r="F59" s="624"/>
      <c r="G59" s="624"/>
      <c r="H59" s="624"/>
      <c r="I59" s="621"/>
      <c r="J59" s="591"/>
      <c r="K59" s="591"/>
      <c r="L59" s="591"/>
      <c r="M59" s="591"/>
      <c r="N59" s="591"/>
      <c r="O59" s="591"/>
      <c r="P59" s="591"/>
      <c r="Q59" s="591"/>
      <c r="R59" s="591"/>
      <c r="S59" s="591"/>
      <c r="T59" s="591"/>
      <c r="U59" s="591"/>
      <c r="V59" s="591"/>
      <c r="W59" s="591"/>
      <c r="X59" s="591"/>
      <c r="Y59" s="591"/>
      <c r="Z59" s="591"/>
      <c r="AA59" s="591"/>
      <c r="AB59" s="591"/>
      <c r="AC59" s="591"/>
      <c r="AD59" s="591"/>
      <c r="AE59" s="591"/>
      <c r="AF59" s="591"/>
    </row>
    <row r="60" spans="1:32" ht="20.399999999999999" customHeight="1" x14ac:dyDescent="0.3">
      <c r="A60" s="623"/>
      <c r="B60" s="624"/>
      <c r="C60" s="624"/>
      <c r="D60" s="624"/>
      <c r="E60" s="624"/>
      <c r="F60" s="624"/>
      <c r="G60" s="624"/>
      <c r="H60" s="624"/>
      <c r="I60" s="621"/>
      <c r="J60" s="591"/>
      <c r="K60" s="591"/>
      <c r="L60" s="591"/>
      <c r="M60" s="591"/>
      <c r="N60" s="591"/>
      <c r="O60" s="591"/>
      <c r="P60" s="591"/>
      <c r="Q60" s="591"/>
      <c r="R60" s="591"/>
      <c r="S60" s="591"/>
      <c r="T60" s="591"/>
      <c r="U60" s="591"/>
      <c r="V60" s="591"/>
      <c r="W60" s="591"/>
      <c r="X60" s="591"/>
      <c r="Y60" s="591"/>
      <c r="Z60" s="591"/>
      <c r="AA60" s="591"/>
      <c r="AB60" s="591"/>
      <c r="AC60" s="591"/>
      <c r="AD60" s="591"/>
      <c r="AE60" s="591"/>
      <c r="AF60" s="591"/>
    </row>
    <row r="61" spans="1:32" ht="20.399999999999999" customHeight="1" x14ac:dyDescent="0.3">
      <c r="A61" s="623"/>
      <c r="B61" s="624"/>
      <c r="C61" s="624"/>
      <c r="D61" s="624"/>
      <c r="E61" s="624"/>
      <c r="F61" s="624"/>
      <c r="G61" s="624"/>
      <c r="H61" s="624"/>
      <c r="I61" s="621"/>
      <c r="J61" s="591"/>
      <c r="K61" s="591"/>
      <c r="L61" s="591"/>
      <c r="M61" s="591"/>
      <c r="N61" s="591"/>
      <c r="O61" s="591"/>
      <c r="P61" s="591"/>
      <c r="Q61" s="591"/>
      <c r="R61" s="591"/>
      <c r="S61" s="591"/>
      <c r="T61" s="591"/>
      <c r="U61" s="591"/>
      <c r="V61" s="591"/>
      <c r="W61" s="591"/>
      <c r="X61" s="591"/>
      <c r="Y61" s="591"/>
      <c r="Z61" s="591"/>
      <c r="AA61" s="591"/>
      <c r="AB61" s="591"/>
      <c r="AC61" s="591"/>
      <c r="AD61" s="591"/>
      <c r="AE61" s="591"/>
      <c r="AF61" s="591"/>
    </row>
    <row r="62" spans="1:32" ht="20.100000000000001" customHeight="1" x14ac:dyDescent="0.3">
      <c r="A62" s="623"/>
      <c r="B62" s="624"/>
      <c r="C62" s="624"/>
      <c r="D62" s="624"/>
      <c r="E62" s="624"/>
      <c r="F62" s="624"/>
      <c r="G62" s="624"/>
      <c r="H62" s="624"/>
      <c r="I62" s="621"/>
      <c r="J62" s="591"/>
      <c r="K62" s="591"/>
      <c r="L62" s="591"/>
      <c r="M62" s="591"/>
      <c r="N62" s="591"/>
      <c r="O62" s="591"/>
      <c r="P62" s="591"/>
      <c r="Q62" s="591"/>
      <c r="R62" s="591"/>
      <c r="S62" s="591"/>
      <c r="T62" s="591"/>
      <c r="U62" s="591"/>
      <c r="V62" s="591"/>
      <c r="W62" s="591"/>
      <c r="X62" s="591"/>
      <c r="Y62" s="591"/>
      <c r="Z62" s="591"/>
      <c r="AA62" s="591"/>
      <c r="AB62" s="591"/>
      <c r="AC62" s="591"/>
      <c r="AD62" s="591"/>
      <c r="AE62" s="591"/>
      <c r="AF62" s="591"/>
    </row>
    <row r="63" spans="1:32" ht="20.100000000000001" customHeight="1" x14ac:dyDescent="0.3">
      <c r="A63" s="623"/>
      <c r="B63" s="624"/>
      <c r="C63" s="624"/>
      <c r="D63" s="624"/>
      <c r="E63" s="624"/>
      <c r="F63" s="624"/>
      <c r="G63" s="624"/>
      <c r="H63" s="624"/>
      <c r="I63" s="621"/>
      <c r="J63" s="591"/>
      <c r="K63" s="591"/>
      <c r="L63" s="591"/>
      <c r="M63" s="591"/>
      <c r="N63" s="591"/>
      <c r="O63" s="591"/>
      <c r="P63" s="591"/>
      <c r="Q63" s="591"/>
      <c r="R63" s="591"/>
      <c r="S63" s="591"/>
      <c r="T63" s="591"/>
      <c r="U63" s="591"/>
      <c r="V63" s="591"/>
      <c r="W63" s="591"/>
      <c r="X63" s="591"/>
      <c r="Y63" s="591"/>
      <c r="Z63" s="591"/>
      <c r="AA63" s="591"/>
      <c r="AB63" s="591"/>
      <c r="AC63" s="591"/>
      <c r="AD63" s="591"/>
      <c r="AE63" s="591"/>
      <c r="AF63" s="591"/>
    </row>
    <row r="64" spans="1:32" ht="20.100000000000001" customHeight="1" x14ac:dyDescent="0.3">
      <c r="A64" s="623"/>
      <c r="B64" s="624"/>
      <c r="C64" s="624"/>
      <c r="D64" s="624"/>
      <c r="E64" s="624"/>
      <c r="F64" s="624"/>
      <c r="G64" s="624"/>
      <c r="H64" s="624"/>
      <c r="I64" s="621"/>
      <c r="J64" s="591"/>
      <c r="K64" s="591"/>
      <c r="L64" s="591"/>
      <c r="M64" s="591"/>
      <c r="N64" s="591"/>
      <c r="O64" s="591"/>
      <c r="P64" s="591"/>
      <c r="Q64" s="591"/>
      <c r="R64" s="591"/>
      <c r="S64" s="591"/>
      <c r="T64" s="591"/>
      <c r="U64" s="591"/>
      <c r="V64" s="591"/>
      <c r="W64" s="591"/>
      <c r="X64" s="591"/>
      <c r="Y64" s="591"/>
      <c r="Z64" s="591"/>
      <c r="AA64" s="591"/>
      <c r="AB64" s="591"/>
      <c r="AC64" s="591"/>
      <c r="AD64" s="591"/>
      <c r="AE64" s="591"/>
      <c r="AF64" s="591"/>
    </row>
    <row r="65" spans="1:32" ht="20.100000000000001" customHeight="1" x14ac:dyDescent="0.3">
      <c r="A65" s="623"/>
      <c r="B65" s="624"/>
      <c r="C65" s="624"/>
      <c r="D65" s="624"/>
      <c r="E65" s="624"/>
      <c r="F65" s="624"/>
      <c r="G65" s="624"/>
      <c r="H65" s="624"/>
      <c r="I65" s="619"/>
      <c r="J65" s="591"/>
      <c r="K65" s="591"/>
      <c r="L65" s="591"/>
      <c r="M65" s="591"/>
      <c r="N65" s="591"/>
      <c r="O65" s="591"/>
      <c r="P65" s="591"/>
      <c r="Q65" s="591"/>
      <c r="R65" s="591"/>
      <c r="S65" s="591"/>
      <c r="T65" s="591"/>
      <c r="U65" s="591"/>
      <c r="V65" s="591"/>
      <c r="W65" s="591"/>
      <c r="X65" s="591"/>
      <c r="Y65" s="591"/>
      <c r="Z65" s="591"/>
      <c r="AA65" s="591"/>
      <c r="AB65" s="591"/>
      <c r="AC65" s="591"/>
      <c r="AD65" s="591"/>
      <c r="AE65" s="591"/>
      <c r="AF65" s="591"/>
    </row>
    <row r="66" spans="1:32" customFormat="1" ht="20.100000000000001" customHeight="1" x14ac:dyDescent="0.3"/>
    <row r="67" spans="1:32" customFormat="1" ht="18.75" customHeight="1" x14ac:dyDescent="0.3"/>
    <row r="68" spans="1:32" customFormat="1" ht="18.75" customHeight="1" x14ac:dyDescent="0.3"/>
    <row r="69" spans="1:32" customFormat="1" ht="18.75" customHeight="1" x14ac:dyDescent="0.3"/>
    <row r="70" spans="1:32" customFormat="1" ht="18.75" customHeight="1" x14ac:dyDescent="0.3"/>
    <row r="71" spans="1:32" customFormat="1" ht="18.75" customHeight="1" x14ac:dyDescent="0.3"/>
    <row r="72" spans="1:32" customFormat="1" ht="18.75" customHeight="1" x14ac:dyDescent="0.3"/>
    <row r="73" spans="1:32" customFormat="1" ht="18.75" customHeight="1" x14ac:dyDescent="0.3"/>
    <row r="74" spans="1:32" customFormat="1" ht="18.75" hidden="1" customHeight="1" x14ac:dyDescent="0.3"/>
    <row r="75" spans="1:32" customFormat="1" ht="18.75" hidden="1" customHeight="1" x14ac:dyDescent="0.3"/>
    <row r="76" spans="1:32" customFormat="1" ht="18.75" hidden="1" customHeight="1" x14ac:dyDescent="0.3"/>
    <row r="77" spans="1:32" customFormat="1" ht="18.75" hidden="1" customHeight="1" x14ac:dyDescent="0.3"/>
    <row r="78" spans="1:32" customFormat="1" ht="18.75" customHeight="1" x14ac:dyDescent="0.3"/>
    <row r="79" spans="1:32" customFormat="1" ht="18.75" customHeight="1" x14ac:dyDescent="0.3"/>
    <row r="80" spans="1:32" customFormat="1" ht="18.75" customHeight="1" x14ac:dyDescent="0.3"/>
    <row r="81" customFormat="1" ht="18.75" customHeight="1" x14ac:dyDescent="0.3"/>
    <row r="82" customFormat="1" ht="18.75" customHeight="1" x14ac:dyDescent="0.3"/>
    <row r="83" customFormat="1" ht="18.75" customHeight="1" x14ac:dyDescent="0.3"/>
    <row r="84" customFormat="1" ht="18.75" customHeight="1" x14ac:dyDescent="0.3"/>
    <row r="85" customFormat="1" ht="18.75" customHeight="1" x14ac:dyDescent="0.3"/>
    <row r="86" customFormat="1" ht="19.5" customHeight="1" x14ac:dyDescent="0.3"/>
    <row r="87" customFormat="1" ht="19.5" customHeight="1" x14ac:dyDescent="0.3"/>
    <row r="88" customFormat="1" ht="19.5" customHeight="1" x14ac:dyDescent="0.3"/>
    <row r="89" customFormat="1" ht="19.5" customHeight="1" x14ac:dyDescent="0.3"/>
    <row r="90" customFormat="1" ht="19.5" customHeight="1" x14ac:dyDescent="0.3"/>
    <row r="91" customFormat="1" ht="19.5" customHeight="1" x14ac:dyDescent="0.3"/>
    <row r="92" customFormat="1" ht="19.5" customHeight="1" x14ac:dyDescent="0.3"/>
    <row r="93" customFormat="1" ht="19.5" customHeight="1" x14ac:dyDescent="0.3"/>
    <row r="94" customFormat="1" ht="18.75" customHeight="1" x14ac:dyDescent="0.3"/>
    <row r="95" customFormat="1" ht="18.75" customHeight="1" x14ac:dyDescent="0.3"/>
    <row r="96" customFormat="1" ht="18.75" customHeight="1" x14ac:dyDescent="0.3"/>
    <row r="97" spans="1:32" customFormat="1" ht="18.75" customHeight="1" x14ac:dyDescent="0.3"/>
    <row r="98" spans="1:32" customFormat="1" ht="18.75" customHeight="1" x14ac:dyDescent="0.3"/>
    <row r="99" spans="1:32" customFormat="1" ht="18.75" customHeight="1" x14ac:dyDescent="0.3"/>
    <row r="100" spans="1:32" customFormat="1" ht="18.75" customHeight="1" x14ac:dyDescent="0.3"/>
    <row r="101" spans="1:32" customFormat="1" ht="18.75" customHeight="1" x14ac:dyDescent="0.3"/>
    <row r="102" spans="1:32" customFormat="1" ht="18.75" customHeight="1" x14ac:dyDescent="0.3"/>
    <row r="103" spans="1:32" customFormat="1" ht="18.75" customHeight="1" x14ac:dyDescent="0.3"/>
    <row r="104" spans="1:32" customFormat="1" ht="14.4" x14ac:dyDescent="0.3"/>
    <row r="105" spans="1:32" customFormat="1" ht="14.4" x14ac:dyDescent="0.3"/>
    <row r="106" spans="1:32" customFormat="1" ht="14.4" x14ac:dyDescent="0.3"/>
    <row r="107" spans="1:32" customFormat="1" ht="14.4" x14ac:dyDescent="0.3"/>
    <row r="108" spans="1:32" customFormat="1" ht="14.4" x14ac:dyDescent="0.3"/>
    <row r="109" spans="1:32" customFormat="1" ht="14.4" x14ac:dyDescent="0.3"/>
    <row r="110" spans="1:32" customFormat="1" ht="14.4" x14ac:dyDescent="0.3"/>
    <row r="111" spans="1:32" x14ac:dyDescent="0.25">
      <c r="A111" s="591"/>
      <c r="B111" s="591"/>
      <c r="C111" s="591"/>
      <c r="D111" s="591"/>
      <c r="E111" s="591"/>
      <c r="F111" s="591"/>
      <c r="G111" s="591"/>
      <c r="H111" s="591"/>
      <c r="I111" s="591"/>
      <c r="J111" s="591"/>
      <c r="K111" s="591"/>
      <c r="L111" s="591"/>
      <c r="M111" s="591"/>
      <c r="N111" s="591"/>
      <c r="O111" s="591"/>
      <c r="P111" s="591"/>
      <c r="Q111" s="591"/>
      <c r="R111" s="591"/>
      <c r="S111" s="591"/>
      <c r="T111" s="591"/>
      <c r="U111" s="591"/>
      <c r="V111" s="591"/>
      <c r="W111" s="591"/>
      <c r="X111" s="591"/>
      <c r="Y111" s="591"/>
      <c r="Z111" s="591"/>
      <c r="AA111" s="591"/>
      <c r="AB111" s="591"/>
      <c r="AC111" s="591"/>
      <c r="AD111" s="591"/>
      <c r="AE111" s="591"/>
      <c r="AF111" s="591"/>
    </row>
    <row r="112" spans="1:32" x14ac:dyDescent="0.25">
      <c r="A112" s="591"/>
      <c r="B112" s="591"/>
      <c r="C112" s="591"/>
      <c r="D112" s="591"/>
      <c r="E112" s="591"/>
      <c r="F112" s="591"/>
      <c r="G112" s="591"/>
      <c r="H112" s="591"/>
      <c r="I112" s="591"/>
      <c r="J112" s="591"/>
      <c r="K112" s="591"/>
      <c r="L112" s="591"/>
      <c r="M112" s="591"/>
      <c r="N112" s="591"/>
      <c r="O112" s="591"/>
      <c r="P112" s="591"/>
      <c r="Q112" s="591"/>
      <c r="R112" s="591"/>
      <c r="S112" s="591"/>
      <c r="T112" s="591"/>
      <c r="U112" s="591"/>
      <c r="V112" s="591"/>
      <c r="W112" s="591"/>
      <c r="X112" s="591"/>
      <c r="Y112" s="591"/>
      <c r="Z112" s="591"/>
      <c r="AA112" s="591"/>
      <c r="AB112" s="591"/>
      <c r="AC112" s="591"/>
      <c r="AD112" s="591"/>
      <c r="AE112" s="591"/>
      <c r="AF112" s="591"/>
    </row>
    <row r="113" spans="1:32" x14ac:dyDescent="0.25">
      <c r="A113" s="591"/>
      <c r="B113" s="591"/>
      <c r="C113" s="591"/>
      <c r="D113" s="591"/>
      <c r="E113" s="591"/>
      <c r="F113" s="591"/>
      <c r="G113" s="591"/>
      <c r="H113" s="591"/>
      <c r="I113" s="591"/>
      <c r="J113" s="591"/>
      <c r="K113" s="591"/>
      <c r="L113" s="591"/>
      <c r="M113" s="591"/>
      <c r="N113" s="591"/>
      <c r="O113" s="591"/>
      <c r="P113" s="591"/>
      <c r="Q113" s="591"/>
      <c r="R113" s="591"/>
      <c r="S113" s="591"/>
      <c r="T113" s="591"/>
      <c r="U113" s="591"/>
      <c r="V113" s="591"/>
      <c r="W113" s="591"/>
      <c r="X113" s="591"/>
      <c r="Y113" s="591"/>
      <c r="Z113" s="591"/>
      <c r="AA113" s="591"/>
      <c r="AB113" s="591"/>
      <c r="AC113" s="591"/>
      <c r="AD113" s="591"/>
      <c r="AE113" s="591"/>
      <c r="AF113" s="591"/>
    </row>
    <row r="114" spans="1:32" x14ac:dyDescent="0.25">
      <c r="A114" s="591"/>
      <c r="B114" s="591"/>
      <c r="C114" s="591"/>
      <c r="D114" s="591"/>
      <c r="E114" s="591"/>
      <c r="F114" s="591"/>
      <c r="G114" s="591"/>
      <c r="H114" s="591"/>
      <c r="I114" s="591"/>
      <c r="J114" s="591"/>
      <c r="K114" s="591"/>
      <c r="L114" s="591"/>
      <c r="M114" s="591"/>
      <c r="N114" s="591"/>
      <c r="O114" s="591"/>
      <c r="P114" s="591"/>
      <c r="Q114" s="591"/>
      <c r="R114" s="591"/>
      <c r="S114" s="591"/>
      <c r="T114" s="591"/>
      <c r="U114" s="591"/>
      <c r="V114" s="591"/>
      <c r="W114" s="591"/>
      <c r="X114" s="591"/>
      <c r="Y114" s="591"/>
      <c r="Z114" s="591"/>
      <c r="AA114" s="591"/>
      <c r="AB114" s="591"/>
      <c r="AC114" s="591"/>
      <c r="AD114" s="591"/>
      <c r="AE114" s="591"/>
      <c r="AF114" s="591"/>
    </row>
    <row r="115" spans="1:32" x14ac:dyDescent="0.25">
      <c r="A115" s="591"/>
      <c r="B115" s="591"/>
      <c r="C115" s="591"/>
      <c r="D115" s="591"/>
      <c r="E115" s="591"/>
      <c r="F115" s="591"/>
      <c r="G115" s="591"/>
      <c r="H115" s="591"/>
      <c r="I115" s="591"/>
      <c r="J115" s="591"/>
      <c r="K115" s="591"/>
      <c r="L115" s="591"/>
      <c r="M115" s="591"/>
      <c r="N115" s="591"/>
      <c r="O115" s="591"/>
      <c r="P115" s="591"/>
      <c r="Q115" s="591"/>
      <c r="R115" s="591"/>
      <c r="S115" s="591"/>
      <c r="T115" s="591"/>
      <c r="U115" s="591"/>
      <c r="V115" s="591"/>
      <c r="W115" s="591"/>
      <c r="X115" s="591"/>
      <c r="Y115" s="591"/>
      <c r="Z115" s="591"/>
      <c r="AA115" s="591"/>
      <c r="AB115" s="591"/>
      <c r="AC115" s="591"/>
      <c r="AD115" s="591"/>
      <c r="AE115" s="591"/>
      <c r="AF115" s="591"/>
    </row>
    <row r="116" spans="1:32" x14ac:dyDescent="0.25">
      <c r="A116" s="591"/>
      <c r="B116" s="591"/>
      <c r="C116" s="591"/>
      <c r="D116" s="591"/>
      <c r="E116" s="591"/>
      <c r="F116" s="591"/>
      <c r="G116" s="591"/>
      <c r="H116" s="591"/>
      <c r="I116" s="591"/>
      <c r="J116" s="591"/>
      <c r="K116" s="591"/>
      <c r="L116" s="591"/>
      <c r="M116" s="591"/>
      <c r="N116" s="591"/>
      <c r="O116" s="591"/>
      <c r="P116" s="591"/>
      <c r="Q116" s="591"/>
      <c r="R116" s="591"/>
      <c r="S116" s="591"/>
      <c r="T116" s="591"/>
      <c r="U116" s="591"/>
      <c r="V116" s="591"/>
      <c r="W116" s="591"/>
      <c r="X116" s="591"/>
      <c r="Y116" s="591"/>
      <c r="Z116" s="591"/>
      <c r="AA116" s="591"/>
      <c r="AB116" s="591"/>
      <c r="AC116" s="591"/>
      <c r="AD116" s="591"/>
      <c r="AE116" s="591"/>
      <c r="AF116" s="591"/>
    </row>
    <row r="117" spans="1:32" x14ac:dyDescent="0.25">
      <c r="A117" s="591"/>
      <c r="B117" s="591"/>
      <c r="C117" s="591"/>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1"/>
      <c r="AD117" s="591"/>
      <c r="AE117" s="591"/>
      <c r="AF117" s="591"/>
    </row>
    <row r="118" spans="1:32" x14ac:dyDescent="0.25">
      <c r="A118" s="591"/>
      <c r="B118" s="591"/>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row>
    <row r="119" spans="1:32" x14ac:dyDescent="0.25">
      <c r="A119" s="591"/>
      <c r="B119" s="591"/>
      <c r="C119" s="591"/>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1"/>
      <c r="AD119" s="591"/>
      <c r="AE119" s="591"/>
      <c r="AF119" s="591"/>
    </row>
    <row r="120" spans="1:32" x14ac:dyDescent="0.25">
      <c r="A120" s="591"/>
      <c r="B120" s="591"/>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row>
    <row r="121" spans="1:32" x14ac:dyDescent="0.25">
      <c r="A121" s="591"/>
      <c r="B121" s="591"/>
      <c r="C121" s="591"/>
      <c r="D121" s="591"/>
      <c r="E121" s="591"/>
      <c r="F121" s="591"/>
      <c r="G121" s="591"/>
      <c r="H121" s="591"/>
      <c r="I121" s="591"/>
      <c r="J121" s="591"/>
      <c r="K121" s="591"/>
      <c r="L121" s="591"/>
      <c r="M121" s="591"/>
      <c r="N121" s="591"/>
      <c r="O121" s="591"/>
      <c r="P121" s="591"/>
      <c r="Q121" s="591"/>
      <c r="R121" s="591"/>
      <c r="S121" s="591"/>
      <c r="T121" s="591"/>
      <c r="U121" s="591"/>
      <c r="V121" s="591"/>
      <c r="W121" s="591"/>
      <c r="X121" s="591"/>
      <c r="Y121" s="591"/>
      <c r="Z121" s="591"/>
      <c r="AA121" s="591"/>
      <c r="AB121" s="591"/>
      <c r="AC121" s="591"/>
      <c r="AD121" s="591"/>
      <c r="AE121" s="591"/>
      <c r="AF121" s="591"/>
    </row>
    <row r="122" spans="1:32" x14ac:dyDescent="0.25">
      <c r="A122" s="591"/>
      <c r="B122" s="591"/>
      <c r="C122" s="591"/>
      <c r="D122" s="591"/>
      <c r="E122" s="591"/>
      <c r="F122" s="591"/>
      <c r="G122" s="591"/>
      <c r="H122" s="591"/>
      <c r="I122" s="591"/>
      <c r="J122" s="591"/>
      <c r="K122" s="591"/>
      <c r="L122" s="591"/>
      <c r="M122" s="591"/>
      <c r="N122" s="591"/>
      <c r="O122" s="591"/>
      <c r="P122" s="591"/>
      <c r="Q122" s="591"/>
      <c r="R122" s="591"/>
      <c r="S122" s="591"/>
      <c r="T122" s="591"/>
      <c r="U122" s="591"/>
      <c r="V122" s="591"/>
      <c r="W122" s="591"/>
      <c r="X122" s="591"/>
      <c r="Y122" s="591"/>
      <c r="Z122" s="591"/>
      <c r="AA122" s="591"/>
      <c r="AB122" s="591"/>
      <c r="AC122" s="591"/>
      <c r="AD122" s="591"/>
      <c r="AE122" s="591"/>
      <c r="AF122" s="591"/>
    </row>
    <row r="123" spans="1:32" x14ac:dyDescent="0.25">
      <c r="A123" s="591"/>
      <c r="B123" s="591"/>
      <c r="C123" s="591"/>
      <c r="D123" s="591"/>
      <c r="E123" s="591"/>
      <c r="F123" s="591"/>
      <c r="G123" s="591"/>
      <c r="H123" s="591"/>
      <c r="I123" s="591"/>
      <c r="J123" s="591"/>
      <c r="K123" s="591"/>
      <c r="L123" s="591"/>
      <c r="M123" s="591"/>
      <c r="N123" s="591"/>
      <c r="O123" s="591"/>
      <c r="P123" s="591"/>
      <c r="Q123" s="591"/>
      <c r="R123" s="591"/>
      <c r="S123" s="591"/>
      <c r="T123" s="591"/>
      <c r="U123" s="591"/>
      <c r="V123" s="591"/>
      <c r="W123" s="591"/>
      <c r="X123" s="591"/>
      <c r="Y123" s="591"/>
      <c r="Z123" s="591"/>
      <c r="AA123" s="591"/>
      <c r="AB123" s="591"/>
      <c r="AC123" s="591"/>
      <c r="AD123" s="591"/>
      <c r="AE123" s="591"/>
      <c r="AF123" s="591"/>
    </row>
    <row r="124" spans="1:32" x14ac:dyDescent="0.25">
      <c r="A124" s="591"/>
      <c r="B124" s="591"/>
      <c r="C124" s="591"/>
      <c r="D124" s="591"/>
      <c r="E124" s="591"/>
      <c r="F124" s="591"/>
      <c r="G124" s="591"/>
      <c r="H124" s="591"/>
      <c r="I124" s="591"/>
      <c r="J124" s="591"/>
      <c r="K124" s="591"/>
      <c r="L124" s="591"/>
      <c r="M124" s="591"/>
      <c r="N124" s="591"/>
      <c r="O124" s="591"/>
      <c r="P124" s="591"/>
      <c r="Q124" s="591"/>
      <c r="R124" s="591"/>
      <c r="S124" s="591"/>
      <c r="T124" s="591"/>
      <c r="U124" s="591"/>
      <c r="V124" s="591"/>
      <c r="W124" s="591"/>
      <c r="X124" s="591"/>
      <c r="Y124" s="591"/>
      <c r="Z124" s="591"/>
      <c r="AA124" s="591"/>
      <c r="AB124" s="591"/>
      <c r="AC124" s="591"/>
      <c r="AD124" s="591"/>
      <c r="AE124" s="591"/>
      <c r="AF124" s="591"/>
    </row>
    <row r="125" spans="1:32" x14ac:dyDescent="0.25">
      <c r="A125" s="591"/>
      <c r="B125" s="591"/>
      <c r="C125" s="591"/>
      <c r="D125" s="591"/>
      <c r="E125" s="591"/>
      <c r="F125" s="591"/>
      <c r="G125" s="591"/>
      <c r="H125" s="591"/>
      <c r="I125" s="591"/>
      <c r="J125" s="591"/>
      <c r="K125" s="591"/>
      <c r="L125" s="591"/>
      <c r="M125" s="591"/>
      <c r="N125" s="591"/>
      <c r="O125" s="591"/>
      <c r="P125" s="591"/>
      <c r="Q125" s="591"/>
      <c r="R125" s="591"/>
      <c r="S125" s="591"/>
      <c r="T125" s="591"/>
      <c r="U125" s="591"/>
      <c r="V125" s="591"/>
      <c r="W125" s="591"/>
      <c r="X125" s="591"/>
      <c r="Y125" s="591"/>
      <c r="Z125" s="591"/>
      <c r="AA125" s="591"/>
      <c r="AB125" s="591"/>
      <c r="AC125" s="591"/>
      <c r="AD125" s="591"/>
      <c r="AE125" s="591"/>
      <c r="AF125" s="591"/>
    </row>
    <row r="126" spans="1:32" x14ac:dyDescent="0.25">
      <c r="A126" s="591"/>
      <c r="B126" s="591"/>
      <c r="C126" s="591"/>
      <c r="D126" s="591"/>
      <c r="E126" s="591"/>
      <c r="F126" s="591"/>
      <c r="G126" s="591"/>
      <c r="H126" s="591"/>
      <c r="I126" s="591"/>
      <c r="J126" s="591"/>
      <c r="K126" s="591"/>
      <c r="L126" s="591"/>
      <c r="M126" s="591"/>
      <c r="N126" s="591"/>
      <c r="O126" s="591"/>
      <c r="P126" s="591"/>
      <c r="Q126" s="591"/>
      <c r="R126" s="591"/>
      <c r="S126" s="591"/>
      <c r="T126" s="591"/>
      <c r="U126" s="591"/>
      <c r="V126" s="591"/>
      <c r="W126" s="591"/>
      <c r="X126" s="591"/>
      <c r="Y126" s="591"/>
      <c r="Z126" s="591"/>
      <c r="AA126" s="591"/>
      <c r="AB126" s="591"/>
      <c r="AC126" s="591"/>
      <c r="AD126" s="591"/>
      <c r="AE126" s="591"/>
      <c r="AF126" s="591"/>
    </row>
    <row r="127" spans="1:32" x14ac:dyDescent="0.25">
      <c r="A127" s="591"/>
      <c r="B127" s="591"/>
      <c r="C127" s="591"/>
      <c r="D127" s="591"/>
      <c r="E127" s="591"/>
      <c r="F127" s="591"/>
      <c r="G127" s="591"/>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row>
    <row r="128" spans="1:32" x14ac:dyDescent="0.25">
      <c r="A128" s="591"/>
      <c r="B128" s="591"/>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row>
    <row r="129" spans="1:32" x14ac:dyDescent="0.25">
      <c r="A129" s="591"/>
      <c r="B129" s="591"/>
      <c r="C129" s="591"/>
      <c r="D129" s="591"/>
      <c r="E129" s="591"/>
      <c r="F129" s="591"/>
      <c r="G129" s="591"/>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row>
    <row r="130" spans="1:32" x14ac:dyDescent="0.25">
      <c r="A130" s="591"/>
      <c r="B130" s="591"/>
      <c r="C130" s="591"/>
      <c r="D130" s="591"/>
      <c r="E130" s="591"/>
      <c r="F130" s="591"/>
      <c r="G130" s="591"/>
      <c r="H130" s="591"/>
      <c r="I130" s="591"/>
      <c r="J130" s="591"/>
      <c r="K130" s="591"/>
      <c r="L130" s="591"/>
      <c r="M130" s="591"/>
      <c r="N130" s="591"/>
      <c r="O130" s="591"/>
      <c r="P130" s="591"/>
      <c r="Q130" s="591"/>
      <c r="R130" s="591"/>
      <c r="S130" s="591"/>
      <c r="T130" s="591"/>
      <c r="U130" s="591"/>
      <c r="V130" s="591"/>
      <c r="W130" s="591"/>
      <c r="X130" s="591"/>
      <c r="Y130" s="591"/>
      <c r="Z130" s="591"/>
      <c r="AA130" s="591"/>
      <c r="AB130" s="591"/>
      <c r="AC130" s="591"/>
      <c r="AD130" s="591"/>
      <c r="AE130" s="591"/>
      <c r="AF130" s="591"/>
    </row>
    <row r="131" spans="1:32" x14ac:dyDescent="0.25">
      <c r="A131" s="591"/>
      <c r="B131" s="591"/>
      <c r="C131" s="591"/>
      <c r="D131" s="591"/>
      <c r="E131" s="591"/>
      <c r="F131" s="591"/>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row>
    <row r="132" spans="1:32" x14ac:dyDescent="0.25">
      <c r="A132" s="591"/>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row>
    <row r="133" spans="1:32" x14ac:dyDescent="0.25">
      <c r="A133" s="591"/>
      <c r="B133" s="591"/>
      <c r="C133" s="591"/>
      <c r="D133" s="591"/>
      <c r="E133" s="591"/>
      <c r="F133" s="591"/>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1"/>
      <c r="AD133" s="591"/>
      <c r="AE133" s="591"/>
      <c r="AF133" s="591"/>
    </row>
    <row r="134" spans="1:32" x14ac:dyDescent="0.25">
      <c r="A134" s="591"/>
      <c r="B134" s="591"/>
      <c r="C134" s="591"/>
      <c r="D134" s="591"/>
      <c r="E134" s="591"/>
      <c r="F134" s="591"/>
      <c r="G134" s="591"/>
      <c r="H134" s="591"/>
      <c r="I134" s="591"/>
      <c r="J134" s="591"/>
      <c r="K134" s="591"/>
      <c r="L134" s="591"/>
      <c r="M134" s="591"/>
      <c r="N134" s="591"/>
      <c r="O134" s="591"/>
      <c r="P134" s="591"/>
      <c r="Q134" s="591"/>
      <c r="R134" s="591"/>
      <c r="S134" s="591"/>
      <c r="T134" s="591"/>
      <c r="U134" s="591"/>
      <c r="V134" s="591"/>
      <c r="W134" s="591"/>
      <c r="X134" s="591"/>
      <c r="Y134" s="591"/>
      <c r="Z134" s="591"/>
      <c r="AA134" s="591"/>
      <c r="AB134" s="591"/>
      <c r="AC134" s="591"/>
      <c r="AD134" s="591"/>
      <c r="AE134" s="591"/>
      <c r="AF134" s="591"/>
    </row>
    <row r="135" spans="1:32" x14ac:dyDescent="0.25">
      <c r="A135" s="591"/>
      <c r="B135" s="591"/>
      <c r="C135" s="591"/>
      <c r="D135" s="591"/>
      <c r="E135" s="591"/>
      <c r="F135" s="591"/>
      <c r="G135" s="591"/>
      <c r="H135" s="591"/>
      <c r="I135" s="591"/>
      <c r="J135" s="591"/>
      <c r="K135" s="591"/>
      <c r="L135" s="591"/>
      <c r="M135" s="591"/>
      <c r="N135" s="591"/>
      <c r="O135" s="591"/>
      <c r="P135" s="591"/>
      <c r="Q135" s="591"/>
      <c r="R135" s="591"/>
      <c r="S135" s="591"/>
      <c r="T135" s="591"/>
      <c r="U135" s="591"/>
      <c r="V135" s="591"/>
      <c r="W135" s="591"/>
      <c r="X135" s="591"/>
      <c r="Y135" s="591"/>
      <c r="Z135" s="591"/>
      <c r="AA135" s="591"/>
      <c r="AB135" s="591"/>
      <c r="AC135" s="591"/>
      <c r="AD135" s="591"/>
      <c r="AE135" s="591"/>
      <c r="AF135" s="591"/>
    </row>
    <row r="136" spans="1:32" x14ac:dyDescent="0.25">
      <c r="A136" s="591"/>
      <c r="B136" s="591"/>
      <c r="C136" s="591"/>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1"/>
      <c r="AD136" s="591"/>
      <c r="AE136" s="591"/>
      <c r="AF136" s="591"/>
    </row>
    <row r="137" spans="1:32" x14ac:dyDescent="0.25">
      <c r="A137" s="591"/>
      <c r="B137" s="591"/>
      <c r="C137" s="591"/>
      <c r="D137" s="591"/>
      <c r="E137" s="591"/>
      <c r="F137" s="591"/>
      <c r="G137" s="591"/>
      <c r="H137" s="591"/>
      <c r="I137" s="591"/>
      <c r="J137" s="591"/>
      <c r="K137" s="591"/>
      <c r="L137" s="591"/>
      <c r="M137" s="591"/>
      <c r="N137" s="591"/>
      <c r="O137" s="591"/>
      <c r="P137" s="591"/>
      <c r="Q137" s="591"/>
      <c r="R137" s="591"/>
      <c r="S137" s="591"/>
      <c r="T137" s="591"/>
      <c r="U137" s="591"/>
      <c r="V137" s="591"/>
      <c r="W137" s="591"/>
      <c r="X137" s="591"/>
      <c r="Y137" s="591"/>
      <c r="Z137" s="591"/>
      <c r="AA137" s="591"/>
      <c r="AB137" s="591"/>
      <c r="AC137" s="591"/>
      <c r="AD137" s="591"/>
      <c r="AE137" s="591"/>
      <c r="AF137" s="591"/>
    </row>
    <row r="138" spans="1:32" x14ac:dyDescent="0.25">
      <c r="A138" s="591"/>
      <c r="B138" s="591"/>
      <c r="C138" s="591"/>
      <c r="D138" s="591"/>
      <c r="E138" s="591"/>
      <c r="F138" s="591"/>
      <c r="G138" s="591"/>
      <c r="H138" s="591"/>
      <c r="I138" s="591"/>
      <c r="J138" s="591"/>
      <c r="K138" s="591"/>
      <c r="L138" s="591"/>
      <c r="M138" s="591"/>
      <c r="N138" s="591"/>
      <c r="O138" s="591"/>
      <c r="P138" s="591"/>
      <c r="Q138" s="591"/>
      <c r="R138" s="591"/>
      <c r="S138" s="591"/>
      <c r="T138" s="591"/>
      <c r="U138" s="591"/>
      <c r="V138" s="591"/>
      <c r="W138" s="591"/>
      <c r="X138" s="591"/>
      <c r="Y138" s="591"/>
      <c r="Z138" s="591"/>
      <c r="AA138" s="591"/>
      <c r="AB138" s="591"/>
      <c r="AC138" s="591"/>
      <c r="AD138" s="591"/>
      <c r="AE138" s="591"/>
      <c r="AF138" s="591"/>
    </row>
    <row r="139" spans="1:32" x14ac:dyDescent="0.25">
      <c r="A139" s="591"/>
      <c r="B139" s="591"/>
      <c r="C139" s="591"/>
      <c r="D139" s="591"/>
      <c r="E139" s="591"/>
      <c r="F139" s="591"/>
      <c r="G139" s="591"/>
      <c r="H139" s="591"/>
      <c r="I139" s="591"/>
      <c r="J139" s="591"/>
      <c r="K139" s="591"/>
      <c r="L139" s="591"/>
      <c r="M139" s="591"/>
      <c r="N139" s="591"/>
      <c r="O139" s="591"/>
      <c r="P139" s="591"/>
      <c r="Q139" s="591"/>
      <c r="R139" s="591"/>
      <c r="S139" s="591"/>
      <c r="T139" s="591"/>
      <c r="U139" s="591"/>
      <c r="V139" s="591"/>
      <c r="W139" s="591"/>
      <c r="X139" s="591"/>
      <c r="Y139" s="591"/>
      <c r="Z139" s="591"/>
      <c r="AA139" s="591"/>
      <c r="AB139" s="591"/>
      <c r="AC139" s="591"/>
      <c r="AD139" s="591"/>
      <c r="AE139" s="591"/>
      <c r="AF139" s="591"/>
    </row>
    <row r="140" spans="1:32" x14ac:dyDescent="0.25">
      <c r="A140" s="591"/>
      <c r="B140" s="591"/>
      <c r="C140" s="591"/>
      <c r="D140" s="591"/>
      <c r="E140" s="591"/>
      <c r="F140" s="591"/>
      <c r="G140" s="591"/>
      <c r="H140" s="591"/>
      <c r="I140" s="591"/>
      <c r="J140" s="591"/>
      <c r="K140" s="591"/>
      <c r="L140" s="591"/>
      <c r="M140" s="591"/>
      <c r="N140" s="591"/>
      <c r="O140" s="591"/>
      <c r="P140" s="591"/>
      <c r="Q140" s="591"/>
      <c r="R140" s="591"/>
      <c r="S140" s="591"/>
      <c r="T140" s="591"/>
      <c r="U140" s="591"/>
      <c r="V140" s="591"/>
      <c r="W140" s="591"/>
      <c r="X140" s="591"/>
      <c r="Y140" s="591"/>
      <c r="Z140" s="591"/>
      <c r="AA140" s="591"/>
      <c r="AB140" s="591"/>
      <c r="AC140" s="591"/>
      <c r="AD140" s="591"/>
      <c r="AE140" s="591"/>
      <c r="AF140" s="591"/>
    </row>
    <row r="141" spans="1:32" x14ac:dyDescent="0.25">
      <c r="A141" s="591"/>
      <c r="B141" s="591"/>
      <c r="C141" s="591"/>
      <c r="D141" s="591"/>
      <c r="E141" s="591"/>
      <c r="F141" s="591"/>
      <c r="G141" s="591"/>
      <c r="H141" s="591"/>
      <c r="I141" s="591"/>
      <c r="J141" s="591"/>
      <c r="K141" s="591"/>
      <c r="L141" s="591"/>
      <c r="M141" s="591"/>
      <c r="N141" s="591"/>
      <c r="O141" s="591"/>
      <c r="P141" s="591"/>
      <c r="Q141" s="591"/>
      <c r="R141" s="591"/>
      <c r="S141" s="591"/>
      <c r="T141" s="591"/>
      <c r="U141" s="591"/>
      <c r="V141" s="591"/>
      <c r="W141" s="591"/>
      <c r="X141" s="591"/>
      <c r="Y141" s="591"/>
      <c r="Z141" s="591"/>
      <c r="AA141" s="591"/>
      <c r="AB141" s="591"/>
      <c r="AC141" s="591"/>
      <c r="AD141" s="591"/>
      <c r="AE141" s="591"/>
      <c r="AF141" s="591"/>
    </row>
    <row r="142" spans="1:32" x14ac:dyDescent="0.25">
      <c r="A142" s="591"/>
      <c r="B142" s="591"/>
      <c r="C142" s="591"/>
      <c r="D142" s="591"/>
      <c r="E142" s="591"/>
      <c r="F142" s="591"/>
      <c r="G142" s="591"/>
      <c r="H142" s="591"/>
      <c r="I142" s="591"/>
      <c r="J142" s="591"/>
      <c r="K142" s="591"/>
      <c r="L142" s="591"/>
      <c r="M142" s="591"/>
      <c r="N142" s="591"/>
      <c r="O142" s="591"/>
      <c r="P142" s="591"/>
      <c r="Q142" s="591"/>
      <c r="R142" s="591"/>
      <c r="S142" s="591"/>
      <c r="T142" s="591"/>
      <c r="U142" s="591"/>
      <c r="V142" s="591"/>
      <c r="W142" s="591"/>
      <c r="X142" s="591"/>
      <c r="Y142" s="591"/>
      <c r="Z142" s="591"/>
      <c r="AA142" s="591"/>
      <c r="AB142" s="591"/>
      <c r="AC142" s="591"/>
      <c r="AD142" s="591"/>
      <c r="AE142" s="591"/>
      <c r="AF142" s="591"/>
    </row>
    <row r="143" spans="1:32" x14ac:dyDescent="0.25">
      <c r="B143" s="591"/>
      <c r="C143" s="591"/>
      <c r="D143" s="591"/>
      <c r="E143" s="591"/>
      <c r="F143" s="591"/>
      <c r="G143" s="591"/>
      <c r="H143" s="591"/>
      <c r="I143" s="591"/>
      <c r="J143" s="591"/>
      <c r="K143" s="591"/>
      <c r="L143" s="591"/>
      <c r="M143" s="591"/>
      <c r="N143" s="591"/>
      <c r="O143" s="591"/>
      <c r="P143" s="591"/>
      <c r="Q143" s="591"/>
      <c r="R143" s="591"/>
      <c r="S143" s="591"/>
      <c r="T143" s="591"/>
      <c r="U143" s="591"/>
      <c r="V143" s="591"/>
      <c r="W143" s="591"/>
      <c r="X143" s="591"/>
      <c r="Y143" s="591"/>
      <c r="Z143" s="591"/>
      <c r="AA143" s="591"/>
      <c r="AB143" s="591"/>
      <c r="AC143" s="591"/>
      <c r="AD143" s="591"/>
      <c r="AE143" s="591"/>
      <c r="AF143" s="591"/>
    </row>
    <row r="144" spans="1:32" x14ac:dyDescent="0.25">
      <c r="B144" s="591"/>
      <c r="C144" s="591"/>
      <c r="D144" s="591"/>
      <c r="E144" s="591"/>
      <c r="F144" s="591"/>
      <c r="G144" s="591"/>
      <c r="H144" s="591"/>
      <c r="I144" s="591"/>
      <c r="J144" s="591"/>
      <c r="K144" s="591"/>
      <c r="L144" s="591"/>
      <c r="M144" s="591"/>
      <c r="N144" s="591"/>
      <c r="O144" s="591"/>
      <c r="P144" s="591"/>
      <c r="Q144" s="591"/>
      <c r="R144" s="591"/>
      <c r="S144" s="591"/>
      <c r="T144" s="591"/>
      <c r="U144" s="591"/>
      <c r="V144" s="591"/>
      <c r="W144" s="591"/>
      <c r="X144" s="591"/>
      <c r="Y144" s="591"/>
      <c r="Z144" s="591"/>
      <c r="AA144" s="591"/>
      <c r="AB144" s="591"/>
      <c r="AC144" s="591"/>
      <c r="AD144" s="591"/>
      <c r="AE144" s="591"/>
      <c r="AF144" s="591"/>
    </row>
    <row r="145" spans="2:32" x14ac:dyDescent="0.25">
      <c r="B145" s="591"/>
      <c r="C145" s="591"/>
      <c r="D145" s="591"/>
      <c r="E145" s="591"/>
      <c r="F145" s="591"/>
      <c r="G145" s="591"/>
      <c r="H145" s="591"/>
      <c r="I145" s="591"/>
      <c r="J145" s="591"/>
      <c r="K145" s="591"/>
      <c r="L145" s="591"/>
      <c r="M145" s="591"/>
      <c r="N145" s="591"/>
      <c r="O145" s="591"/>
      <c r="P145" s="591"/>
      <c r="Q145" s="591"/>
      <c r="R145" s="591"/>
      <c r="S145" s="591"/>
      <c r="T145" s="591"/>
      <c r="U145" s="591"/>
      <c r="V145" s="591"/>
      <c r="W145" s="591"/>
      <c r="X145" s="591"/>
      <c r="Y145" s="591"/>
      <c r="Z145" s="591"/>
      <c r="AA145" s="591"/>
      <c r="AB145" s="591"/>
      <c r="AC145" s="591"/>
      <c r="AD145" s="591"/>
      <c r="AE145" s="591"/>
      <c r="AF145" s="591"/>
    </row>
    <row r="146" spans="2:32" x14ac:dyDescent="0.25">
      <c r="B146" s="591"/>
      <c r="C146" s="591"/>
      <c r="D146" s="591"/>
      <c r="E146" s="591"/>
      <c r="F146" s="591"/>
      <c r="G146" s="591"/>
      <c r="H146" s="591"/>
      <c r="I146" s="591"/>
      <c r="J146" s="591"/>
      <c r="K146" s="591"/>
      <c r="L146" s="591"/>
      <c r="M146" s="591"/>
      <c r="N146" s="591"/>
      <c r="O146" s="591"/>
      <c r="P146" s="591"/>
      <c r="Q146" s="591"/>
      <c r="R146" s="591"/>
      <c r="S146" s="591"/>
      <c r="T146" s="591"/>
      <c r="U146" s="591"/>
      <c r="V146" s="591"/>
      <c r="W146" s="591"/>
      <c r="X146" s="591"/>
      <c r="Y146" s="591"/>
      <c r="Z146" s="591"/>
      <c r="AA146" s="591"/>
      <c r="AB146" s="591"/>
      <c r="AC146" s="591"/>
      <c r="AD146" s="591"/>
      <c r="AE146" s="591"/>
      <c r="AF146" s="591"/>
    </row>
    <row r="147" spans="2:32" x14ac:dyDescent="0.25">
      <c r="B147" s="591"/>
      <c r="C147" s="591"/>
      <c r="D147" s="591"/>
      <c r="E147" s="591"/>
      <c r="F147" s="591"/>
      <c r="G147" s="591"/>
      <c r="H147" s="591"/>
      <c r="I147" s="591"/>
      <c r="J147" s="591"/>
      <c r="K147" s="591"/>
      <c r="L147" s="591"/>
      <c r="M147" s="591"/>
      <c r="N147" s="591"/>
      <c r="O147" s="591"/>
      <c r="P147" s="591"/>
      <c r="Q147" s="591"/>
      <c r="R147" s="591"/>
      <c r="S147" s="591"/>
      <c r="T147" s="591"/>
      <c r="U147" s="591"/>
      <c r="V147" s="591"/>
      <c r="W147" s="591"/>
      <c r="X147" s="591"/>
      <c r="Y147" s="591"/>
      <c r="Z147" s="591"/>
      <c r="AA147" s="591"/>
      <c r="AB147" s="591"/>
      <c r="AC147" s="591"/>
      <c r="AD147" s="591"/>
      <c r="AE147" s="591"/>
      <c r="AF147" s="591"/>
    </row>
    <row r="148" spans="2:32" x14ac:dyDescent="0.25">
      <c r="B148" s="591"/>
      <c r="C148" s="591"/>
      <c r="D148" s="591"/>
      <c r="E148" s="591"/>
      <c r="F148" s="591"/>
      <c r="G148" s="591"/>
      <c r="H148" s="591"/>
      <c r="I148" s="591"/>
      <c r="J148" s="591"/>
      <c r="K148" s="591"/>
      <c r="L148" s="591"/>
      <c r="M148" s="591"/>
      <c r="N148" s="591"/>
      <c r="O148" s="591"/>
      <c r="P148" s="591"/>
      <c r="Q148" s="591"/>
      <c r="R148" s="591"/>
      <c r="S148" s="591"/>
      <c r="T148" s="591"/>
      <c r="U148" s="591"/>
      <c r="V148" s="591"/>
      <c r="W148" s="591"/>
      <c r="X148" s="591"/>
      <c r="Y148" s="591"/>
      <c r="Z148" s="591"/>
      <c r="AA148" s="591"/>
      <c r="AB148" s="591"/>
      <c r="AC148" s="591"/>
      <c r="AD148" s="591"/>
      <c r="AE148" s="591"/>
      <c r="AF148" s="591"/>
    </row>
    <row r="149" spans="2:32" x14ac:dyDescent="0.25">
      <c r="B149" s="591"/>
      <c r="C149" s="591"/>
      <c r="D149" s="591"/>
      <c r="E149" s="591"/>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591"/>
      <c r="AD149" s="591"/>
      <c r="AE149" s="591"/>
      <c r="AF149" s="591"/>
    </row>
    <row r="150" spans="2:32" x14ac:dyDescent="0.25">
      <c r="B150" s="591"/>
      <c r="C150" s="591"/>
      <c r="D150" s="591"/>
      <c r="E150" s="591"/>
      <c r="F150" s="591"/>
      <c r="G150" s="591"/>
      <c r="H150" s="591"/>
      <c r="I150" s="591"/>
      <c r="J150" s="591"/>
      <c r="K150" s="591"/>
      <c r="L150" s="591"/>
      <c r="M150" s="591"/>
      <c r="N150" s="591"/>
      <c r="O150" s="591"/>
      <c r="P150" s="591"/>
      <c r="Q150" s="591"/>
      <c r="R150" s="591"/>
      <c r="S150" s="591"/>
      <c r="T150" s="591"/>
      <c r="U150" s="591"/>
      <c r="V150" s="591"/>
      <c r="W150" s="591"/>
      <c r="X150" s="591"/>
      <c r="Y150" s="591"/>
      <c r="Z150" s="591"/>
      <c r="AA150" s="591"/>
      <c r="AB150" s="591"/>
      <c r="AC150" s="591"/>
      <c r="AD150" s="591"/>
      <c r="AE150" s="591"/>
      <c r="AF150" s="591"/>
    </row>
    <row r="151" spans="2:32" x14ac:dyDescent="0.25">
      <c r="B151" s="591"/>
      <c r="C151" s="591"/>
      <c r="D151" s="591"/>
      <c r="E151" s="591"/>
      <c r="F151" s="591"/>
      <c r="G151" s="591"/>
      <c r="H151" s="591"/>
      <c r="I151" s="591"/>
      <c r="J151" s="591"/>
      <c r="K151" s="591"/>
      <c r="L151" s="591"/>
      <c r="M151" s="591"/>
      <c r="N151" s="591"/>
      <c r="O151" s="591"/>
      <c r="P151" s="591"/>
      <c r="Q151" s="591"/>
      <c r="R151" s="591"/>
      <c r="S151" s="591"/>
      <c r="T151" s="591"/>
      <c r="U151" s="591"/>
      <c r="V151" s="591"/>
      <c r="W151" s="591"/>
      <c r="X151" s="591"/>
      <c r="Y151" s="591"/>
      <c r="Z151" s="591"/>
      <c r="AA151" s="591"/>
      <c r="AB151" s="591"/>
      <c r="AC151" s="591"/>
      <c r="AD151" s="591"/>
      <c r="AE151" s="591"/>
      <c r="AF151" s="591"/>
    </row>
    <row r="152" spans="2:32" x14ac:dyDescent="0.25">
      <c r="B152" s="591"/>
      <c r="C152" s="591"/>
      <c r="D152" s="591"/>
      <c r="E152" s="591"/>
      <c r="F152" s="591"/>
      <c r="G152" s="591"/>
      <c r="H152" s="591"/>
      <c r="I152" s="591"/>
      <c r="J152" s="591"/>
      <c r="K152" s="591"/>
      <c r="L152" s="591"/>
      <c r="M152" s="591"/>
      <c r="N152" s="591"/>
      <c r="O152" s="591"/>
      <c r="P152" s="591"/>
      <c r="Q152" s="591"/>
      <c r="R152" s="591"/>
      <c r="S152" s="591"/>
      <c r="T152" s="591"/>
      <c r="U152" s="591"/>
      <c r="V152" s="591"/>
      <c r="W152" s="591"/>
      <c r="X152" s="591"/>
      <c r="Y152" s="591"/>
      <c r="Z152" s="591"/>
      <c r="AA152" s="591"/>
      <c r="AB152" s="591"/>
      <c r="AC152" s="591"/>
      <c r="AD152" s="591"/>
      <c r="AE152" s="591"/>
      <c r="AF152" s="591"/>
    </row>
    <row r="153" spans="2:32" x14ac:dyDescent="0.25">
      <c r="B153" s="591"/>
      <c r="C153" s="591"/>
      <c r="D153" s="591"/>
      <c r="E153" s="591"/>
      <c r="F153" s="591"/>
      <c r="G153" s="591"/>
      <c r="H153" s="591"/>
      <c r="I153" s="591"/>
      <c r="J153" s="591"/>
      <c r="K153" s="591"/>
      <c r="L153" s="591"/>
      <c r="M153" s="591"/>
      <c r="N153" s="591"/>
      <c r="O153" s="591"/>
      <c r="P153" s="591"/>
      <c r="Q153" s="591"/>
      <c r="R153" s="591"/>
      <c r="S153" s="591"/>
      <c r="T153" s="591"/>
      <c r="U153" s="591"/>
      <c r="V153" s="591"/>
      <c r="W153" s="591"/>
      <c r="X153" s="591"/>
      <c r="Y153" s="591"/>
      <c r="Z153" s="591"/>
      <c r="AA153" s="591"/>
      <c r="AB153" s="591"/>
      <c r="AC153" s="591"/>
      <c r="AD153" s="591"/>
      <c r="AE153" s="591"/>
      <c r="AF153" s="591"/>
    </row>
    <row r="154" spans="2:32" x14ac:dyDescent="0.25">
      <c r="B154" s="591"/>
      <c r="C154" s="591"/>
      <c r="D154" s="591"/>
      <c r="E154" s="591"/>
      <c r="F154" s="591"/>
      <c r="G154" s="591"/>
      <c r="H154" s="591"/>
      <c r="I154" s="591"/>
      <c r="J154" s="591"/>
      <c r="K154" s="591"/>
      <c r="L154" s="591"/>
      <c r="M154" s="591"/>
      <c r="N154" s="591"/>
      <c r="O154" s="591"/>
      <c r="P154" s="591"/>
      <c r="Q154" s="591"/>
      <c r="R154" s="591"/>
      <c r="S154" s="591"/>
      <c r="T154" s="591"/>
      <c r="U154" s="591"/>
      <c r="V154" s="591"/>
      <c r="W154" s="591"/>
      <c r="X154" s="591"/>
      <c r="Y154" s="591"/>
      <c r="Z154" s="591"/>
      <c r="AA154" s="591"/>
      <c r="AB154" s="591"/>
      <c r="AC154" s="591"/>
      <c r="AD154" s="591"/>
      <c r="AE154" s="591"/>
      <c r="AF154" s="591"/>
    </row>
    <row r="155" spans="2:32" x14ac:dyDescent="0.25">
      <c r="B155" s="591"/>
      <c r="C155" s="591"/>
      <c r="D155" s="591"/>
      <c r="E155" s="591"/>
      <c r="F155" s="591"/>
      <c r="G155" s="591"/>
      <c r="H155" s="591"/>
      <c r="I155" s="591"/>
      <c r="J155" s="591"/>
      <c r="K155" s="591"/>
      <c r="L155" s="591"/>
      <c r="M155" s="591"/>
      <c r="N155" s="591"/>
      <c r="O155" s="591"/>
      <c r="P155" s="591"/>
      <c r="Q155" s="591"/>
      <c r="R155" s="591"/>
      <c r="S155" s="591"/>
      <c r="T155" s="591"/>
      <c r="U155" s="591"/>
      <c r="V155" s="591"/>
      <c r="W155" s="591"/>
      <c r="X155" s="591"/>
      <c r="Y155" s="591"/>
      <c r="Z155" s="591"/>
      <c r="AA155" s="591"/>
      <c r="AB155" s="591"/>
      <c r="AC155" s="591"/>
      <c r="AD155" s="591"/>
      <c r="AE155" s="591"/>
      <c r="AF155" s="591"/>
    </row>
    <row r="156" spans="2:32" x14ac:dyDescent="0.25">
      <c r="B156" s="591"/>
      <c r="C156" s="591"/>
      <c r="D156" s="591"/>
      <c r="E156" s="591"/>
      <c r="F156" s="591"/>
      <c r="G156" s="591"/>
      <c r="H156" s="591"/>
      <c r="I156" s="591"/>
      <c r="J156" s="591"/>
      <c r="K156" s="591"/>
      <c r="L156" s="591"/>
      <c r="M156" s="591"/>
      <c r="N156" s="591"/>
      <c r="O156" s="591"/>
      <c r="P156" s="591"/>
      <c r="Q156" s="591"/>
      <c r="R156" s="591"/>
      <c r="S156" s="591"/>
      <c r="T156" s="591"/>
      <c r="U156" s="591"/>
      <c r="V156" s="591"/>
      <c r="W156" s="591"/>
      <c r="X156" s="591"/>
      <c r="Y156" s="591"/>
      <c r="Z156" s="591"/>
      <c r="AA156" s="591"/>
      <c r="AB156" s="591"/>
      <c r="AC156" s="591"/>
      <c r="AD156" s="591"/>
      <c r="AE156" s="591"/>
      <c r="AF156" s="591"/>
    </row>
    <row r="157" spans="2:32" ht="18.75" customHeight="1" x14ac:dyDescent="0.25"/>
    <row r="158" spans="2:32" ht="18.75" customHeight="1" x14ac:dyDescent="0.25"/>
    <row r="159" spans="2:32" ht="18.75" customHeight="1" x14ac:dyDescent="0.25"/>
    <row r="160" spans="2:32" ht="18.75" customHeight="1" x14ac:dyDescent="0.25"/>
    <row r="161" ht="18.75" customHeight="1" x14ac:dyDescent="0.25"/>
  </sheetData>
  <dataValidations xWindow="2257" yWindow="1470" count="5">
    <dataValidation type="list" allowBlank="1" showInputMessage="1" showErrorMessage="1" sqref="N16 B64:I64 B52:B63 C52:I62" xr:uid="{F21D9298-80A5-4F88-851B-6D4CEB5D1465}">
      <formula1>$N$11:$N$11</formula1>
    </dataValidation>
    <dataValidation allowBlank="1" showInputMessage="1" showErrorMessage="1" prompt="Include all buildings on the campus that are cleaned by environmental services department staff" sqref="C29:I30" xr:uid="{54B46C46-151B-4081-9524-3915BF380DC6}"/>
    <dataValidation allowBlank="1" showInputMessage="1" showErrorMessage="1" prompt="List only off-site buildings/ areas cleaned by environmental services department staff" sqref="B40 D40:I40" xr:uid="{4FA697D9-7097-4610-AE3F-86F842ABF128}"/>
    <dataValidation allowBlank="1" showInputMessage="1" showErrorMessage="1" prompt="Include all buildings on the campus that are cleaned by environmental services department_x000a_" sqref="B29:B30" xr:uid="{5D3E8ACB-1820-4370-9106-789D9850B45C}"/>
    <dataValidation allowBlank="1" showInputMessage="1" showErrorMessage="1" prompt="Enter date range in the format MM/DD/YYYY - MM/DD/YYYY" sqref="B5:B6" xr:uid="{52D664D1-CAA8-412C-B422-9C87230DB04C}"/>
  </dataValidation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B234C-5B9D-43D3-BCC1-48662F7AAA3E}">
  <sheetPr>
    <tabColor theme="9" tint="0.39997558519241921"/>
    <pageSetUpPr fitToPage="1"/>
  </sheetPr>
  <dimension ref="A1:M131"/>
  <sheetViews>
    <sheetView showGridLines="0" zoomScale="95" zoomScaleNormal="95" workbookViewId="0">
      <pane xSplit="2" ySplit="5" topLeftCell="D6" activePane="bottomRight" state="frozen"/>
      <selection pane="topRight" activeCell="B22" sqref="B22"/>
      <selection pane="bottomLeft" activeCell="B22" sqref="B22"/>
      <selection pane="bottomRight" activeCell="A6" sqref="A6"/>
    </sheetView>
  </sheetViews>
  <sheetFormatPr defaultColWidth="8.5546875" defaultRowHeight="14.4" x14ac:dyDescent="0.3"/>
  <cols>
    <col min="1" max="1" width="52" customWidth="1"/>
    <col min="2" max="2" width="45" customWidth="1"/>
    <col min="3" max="3" width="27" customWidth="1"/>
    <col min="4" max="13" width="16" customWidth="1"/>
  </cols>
  <sheetData>
    <row r="1" spans="1:13" ht="18" x14ac:dyDescent="0.35">
      <c r="A1" s="396" t="str">
        <f>'1-Cover'!B20</f>
        <v>Grady Health System</v>
      </c>
    </row>
    <row r="2" spans="1:13" ht="15.6" x14ac:dyDescent="0.3">
      <c r="A2" s="62" t="s">
        <v>1682</v>
      </c>
    </row>
    <row r="3" spans="1:13" ht="15.6" x14ac:dyDescent="0.3">
      <c r="A3" s="265" t="s">
        <v>1683</v>
      </c>
    </row>
    <row r="4" spans="1:13" ht="6.75" customHeight="1" thickBot="1" x14ac:dyDescent="0.35">
      <c r="A4" s="101"/>
    </row>
    <row r="5" spans="1:13" ht="56.25" customHeight="1" thickBot="1" x14ac:dyDescent="0.35">
      <c r="A5" s="430" t="s">
        <v>1684</v>
      </c>
      <c r="B5" s="431" t="s">
        <v>1685</v>
      </c>
      <c r="C5" s="394" t="s">
        <v>1312</v>
      </c>
      <c r="D5" s="394" t="s">
        <v>1545</v>
      </c>
      <c r="E5" s="394" t="s">
        <v>1546</v>
      </c>
      <c r="F5" s="394" t="s">
        <v>1547</v>
      </c>
      <c r="G5" s="394" t="s">
        <v>1548</v>
      </c>
      <c r="H5" s="394" t="s">
        <v>1306</v>
      </c>
      <c r="I5" s="394" t="s">
        <v>1307</v>
      </c>
      <c r="J5" s="394" t="s">
        <v>1308</v>
      </c>
      <c r="K5" s="394" t="s">
        <v>1309</v>
      </c>
      <c r="L5" s="394" t="s">
        <v>1310</v>
      </c>
      <c r="M5" s="394" t="s">
        <v>1311</v>
      </c>
    </row>
    <row r="6" spans="1:13" ht="25.5" customHeight="1" x14ac:dyDescent="0.3">
      <c r="A6" s="266" t="s">
        <v>1686</v>
      </c>
      <c r="B6" s="432" t="s">
        <v>1687</v>
      </c>
      <c r="C6" s="433"/>
      <c r="D6" s="102"/>
      <c r="E6" s="102"/>
      <c r="F6" s="102"/>
      <c r="G6" s="103"/>
      <c r="H6" s="103"/>
      <c r="I6" s="103"/>
      <c r="J6" s="103"/>
      <c r="K6" s="103"/>
      <c r="L6" s="103"/>
      <c r="M6" s="103"/>
    </row>
    <row r="7" spans="1:13" ht="25.5" customHeight="1" x14ac:dyDescent="0.3">
      <c r="A7" s="357" t="s">
        <v>1688</v>
      </c>
      <c r="B7" s="434" t="s">
        <v>1689</v>
      </c>
      <c r="C7" s="435"/>
      <c r="D7" s="104"/>
      <c r="E7" s="104"/>
      <c r="F7" s="104"/>
      <c r="G7" s="103"/>
      <c r="H7" s="103"/>
      <c r="I7" s="103"/>
      <c r="J7" s="103"/>
      <c r="K7" s="103"/>
      <c r="L7" s="103"/>
      <c r="M7" s="103"/>
    </row>
    <row r="8" spans="1:13" ht="25.5" customHeight="1" x14ac:dyDescent="0.3">
      <c r="A8" s="357" t="s">
        <v>1690</v>
      </c>
      <c r="B8" s="434" t="s">
        <v>1691</v>
      </c>
      <c r="C8" s="435"/>
      <c r="D8" s="104"/>
      <c r="E8" s="104"/>
      <c r="F8" s="104"/>
      <c r="G8" s="103"/>
      <c r="H8" s="103"/>
      <c r="I8" s="103"/>
      <c r="J8" s="103"/>
      <c r="K8" s="103"/>
      <c r="L8" s="103"/>
      <c r="M8" s="103"/>
    </row>
    <row r="9" spans="1:13" ht="25.5" customHeight="1" x14ac:dyDescent="0.3">
      <c r="A9" s="357" t="s">
        <v>1692</v>
      </c>
      <c r="B9" s="434" t="s">
        <v>1693</v>
      </c>
      <c r="C9" s="435"/>
      <c r="D9" s="104"/>
      <c r="E9" s="104"/>
      <c r="F9" s="104"/>
      <c r="G9" s="358"/>
      <c r="H9" s="358"/>
      <c r="I9" s="358"/>
      <c r="J9" s="358"/>
      <c r="K9" s="358"/>
      <c r="L9" s="358"/>
      <c r="M9" s="358"/>
    </row>
    <row r="10" spans="1:13" ht="25.5" customHeight="1" x14ac:dyDescent="0.3">
      <c r="A10" s="357" t="s">
        <v>1694</v>
      </c>
      <c r="B10" s="434" t="s">
        <v>1695</v>
      </c>
      <c r="C10" s="435"/>
      <c r="D10" s="104"/>
      <c r="E10" s="104"/>
      <c r="F10" s="104"/>
      <c r="G10" s="103"/>
      <c r="H10" s="103"/>
      <c r="I10" s="103"/>
      <c r="J10" s="103"/>
      <c r="K10" s="103"/>
      <c r="L10" s="103"/>
      <c r="M10" s="103"/>
    </row>
    <row r="11" spans="1:13" ht="25.5" customHeight="1" x14ac:dyDescent="0.3">
      <c r="A11" s="357" t="s">
        <v>1696</v>
      </c>
      <c r="B11" s="434" t="s">
        <v>1695</v>
      </c>
      <c r="C11" s="435"/>
      <c r="D11" s="104"/>
      <c r="E11" s="104"/>
      <c r="F11" s="104"/>
      <c r="G11" s="103"/>
      <c r="H11" s="103"/>
      <c r="I11" s="103"/>
      <c r="J11" s="103"/>
      <c r="K11" s="103"/>
      <c r="L11" s="103"/>
      <c r="M11" s="103"/>
    </row>
    <row r="12" spans="1:13" ht="25.5" customHeight="1" x14ac:dyDescent="0.3">
      <c r="A12" s="357" t="s">
        <v>1697</v>
      </c>
      <c r="B12" s="434" t="s">
        <v>1698</v>
      </c>
      <c r="C12" s="435"/>
      <c r="D12" s="104"/>
      <c r="E12" s="104"/>
      <c r="F12" s="104"/>
      <c r="G12" s="103"/>
      <c r="H12" s="103"/>
      <c r="I12" s="103"/>
      <c r="J12" s="103"/>
      <c r="K12" s="103"/>
      <c r="L12" s="103"/>
      <c r="M12" s="103"/>
    </row>
    <row r="13" spans="1:13" ht="25.5" customHeight="1" x14ac:dyDescent="0.3">
      <c r="A13" s="357" t="s">
        <v>1699</v>
      </c>
      <c r="B13" s="434" t="s">
        <v>1700</v>
      </c>
      <c r="C13" s="435"/>
      <c r="D13" s="104"/>
      <c r="E13" s="104"/>
      <c r="F13" s="104"/>
      <c r="G13" s="103"/>
      <c r="H13" s="103"/>
      <c r="I13" s="103"/>
      <c r="J13" s="103"/>
      <c r="K13" s="103"/>
      <c r="L13" s="103"/>
      <c r="M13" s="103"/>
    </row>
    <row r="14" spans="1:13" ht="25.5" customHeight="1" x14ac:dyDescent="0.3">
      <c r="A14" s="357" t="s">
        <v>1701</v>
      </c>
      <c r="B14" s="434" t="s">
        <v>1702</v>
      </c>
      <c r="C14" s="435"/>
      <c r="D14" s="104"/>
      <c r="E14" s="104"/>
      <c r="F14" s="104"/>
      <c r="G14" s="103"/>
      <c r="H14" s="103"/>
      <c r="I14" s="103"/>
      <c r="J14" s="103"/>
      <c r="K14" s="103"/>
      <c r="L14" s="103"/>
      <c r="M14" s="103"/>
    </row>
    <row r="15" spans="1:13" ht="25.5" customHeight="1" x14ac:dyDescent="0.3">
      <c r="A15" s="357" t="s">
        <v>1703</v>
      </c>
      <c r="B15" s="434" t="s">
        <v>1687</v>
      </c>
      <c r="C15" s="435"/>
      <c r="D15" s="104"/>
      <c r="E15" s="104"/>
      <c r="F15" s="104"/>
      <c r="G15" s="103"/>
      <c r="H15" s="103"/>
      <c r="I15" s="103"/>
      <c r="J15" s="103"/>
      <c r="K15" s="103"/>
      <c r="L15" s="103"/>
      <c r="M15" s="103"/>
    </row>
    <row r="16" spans="1:13" ht="25.5" customHeight="1" x14ac:dyDescent="0.3">
      <c r="A16" s="357" t="s">
        <v>1704</v>
      </c>
      <c r="B16" s="434" t="s">
        <v>1705</v>
      </c>
      <c r="C16" s="435"/>
      <c r="D16" s="104"/>
      <c r="E16" s="104"/>
      <c r="F16" s="104"/>
      <c r="G16" s="103"/>
      <c r="H16" s="103"/>
      <c r="I16" s="103"/>
      <c r="J16" s="103"/>
      <c r="K16" s="103"/>
      <c r="L16" s="103"/>
      <c r="M16" s="103"/>
    </row>
    <row r="17" spans="1:13" ht="25.5" customHeight="1" x14ac:dyDescent="0.3">
      <c r="A17" s="357" t="s">
        <v>1706</v>
      </c>
      <c r="B17" s="434" t="s">
        <v>1687</v>
      </c>
      <c r="C17" s="435"/>
      <c r="D17" s="104"/>
      <c r="E17" s="104"/>
      <c r="F17" s="104"/>
      <c r="G17" s="358"/>
      <c r="H17" s="358"/>
      <c r="I17" s="358"/>
      <c r="J17" s="358"/>
      <c r="K17" s="358"/>
      <c r="L17" s="358"/>
      <c r="M17" s="358"/>
    </row>
    <row r="18" spans="1:13" ht="25.5" customHeight="1" x14ac:dyDescent="0.3">
      <c r="A18" s="357" t="s">
        <v>1707</v>
      </c>
      <c r="B18" s="434" t="s">
        <v>1687</v>
      </c>
      <c r="C18" s="435"/>
      <c r="D18" s="104"/>
      <c r="E18" s="104"/>
      <c r="F18" s="104"/>
      <c r="G18" s="358"/>
      <c r="H18" s="358"/>
      <c r="I18" s="358"/>
      <c r="J18" s="358"/>
      <c r="K18" s="358"/>
      <c r="L18" s="358"/>
      <c r="M18" s="358"/>
    </row>
    <row r="19" spans="1:13" ht="25.5" customHeight="1" x14ac:dyDescent="0.3">
      <c r="A19" s="357" t="s">
        <v>1708</v>
      </c>
      <c r="B19" s="434" t="s">
        <v>1709</v>
      </c>
      <c r="C19" s="435"/>
      <c r="D19" s="104"/>
      <c r="E19" s="104"/>
      <c r="F19" s="104"/>
      <c r="G19" s="103"/>
      <c r="H19" s="103"/>
      <c r="I19" s="103"/>
      <c r="J19" s="103"/>
      <c r="K19" s="103"/>
      <c r="L19" s="103"/>
      <c r="M19" s="103"/>
    </row>
    <row r="20" spans="1:13" ht="25.5" customHeight="1" x14ac:dyDescent="0.3">
      <c r="A20" s="357" t="s">
        <v>1710</v>
      </c>
      <c r="B20" s="434" t="s">
        <v>1711</v>
      </c>
      <c r="C20" s="435"/>
      <c r="D20" s="104"/>
      <c r="E20" s="104"/>
      <c r="F20" s="104"/>
      <c r="G20" s="103"/>
      <c r="H20" s="103"/>
      <c r="I20" s="103"/>
      <c r="J20" s="103"/>
      <c r="K20" s="103"/>
      <c r="L20" s="103"/>
      <c r="M20" s="103"/>
    </row>
    <row r="21" spans="1:13" ht="25.5" customHeight="1" x14ac:dyDescent="0.3">
      <c r="A21" s="357" t="s">
        <v>1712</v>
      </c>
      <c r="B21" s="434" t="s">
        <v>1713</v>
      </c>
      <c r="C21" s="435"/>
      <c r="D21" s="104"/>
      <c r="E21" s="104"/>
      <c r="F21" s="104"/>
      <c r="G21" s="358"/>
      <c r="H21" s="358"/>
      <c r="I21" s="358"/>
      <c r="J21" s="358"/>
      <c r="K21" s="358"/>
      <c r="L21" s="358"/>
      <c r="M21" s="358"/>
    </row>
    <row r="22" spans="1:13" ht="44.25" customHeight="1" x14ac:dyDescent="0.3">
      <c r="A22" s="357" t="s">
        <v>1714</v>
      </c>
      <c r="B22" s="434" t="s">
        <v>1711</v>
      </c>
      <c r="C22" s="435"/>
      <c r="D22" s="104"/>
      <c r="E22" s="104"/>
      <c r="F22" s="104"/>
      <c r="G22" s="103"/>
      <c r="H22" s="103"/>
      <c r="I22" s="103"/>
      <c r="J22" s="103"/>
      <c r="K22" s="103"/>
      <c r="L22" s="103"/>
      <c r="M22" s="103"/>
    </row>
    <row r="23" spans="1:13" ht="40.5" customHeight="1" x14ac:dyDescent="0.3">
      <c r="A23" s="357" t="s">
        <v>1715</v>
      </c>
      <c r="B23" s="434"/>
      <c r="C23" s="435"/>
      <c r="D23" s="104"/>
      <c r="E23" s="104"/>
      <c r="F23" s="104"/>
      <c r="G23" s="102"/>
      <c r="H23" s="102"/>
      <c r="I23" s="102"/>
      <c r="J23" s="102"/>
      <c r="K23" s="102"/>
      <c r="L23" s="102"/>
      <c r="M23" s="102"/>
    </row>
    <row r="24" spans="1:13" ht="25.5" customHeight="1" x14ac:dyDescent="0.3">
      <c r="A24" s="357" t="s">
        <v>1716</v>
      </c>
      <c r="B24" s="434" t="s">
        <v>1717</v>
      </c>
      <c r="C24" s="435"/>
      <c r="D24" s="104"/>
      <c r="E24" s="104"/>
      <c r="F24" s="104"/>
      <c r="G24" s="104"/>
      <c r="H24" s="104"/>
      <c r="I24" s="104"/>
      <c r="J24" s="104"/>
      <c r="K24" s="104"/>
      <c r="L24" s="104"/>
      <c r="M24" s="104"/>
    </row>
    <row r="25" spans="1:13" ht="25.5" customHeight="1" x14ac:dyDescent="0.3">
      <c r="A25" s="357" t="s">
        <v>1718</v>
      </c>
      <c r="B25" s="434" t="s">
        <v>1719</v>
      </c>
      <c r="C25" s="435"/>
      <c r="D25" s="104"/>
      <c r="E25" s="104"/>
      <c r="F25" s="104"/>
      <c r="G25" s="104"/>
      <c r="H25" s="104"/>
      <c r="I25" s="104"/>
      <c r="J25" s="104"/>
      <c r="K25" s="104"/>
      <c r="L25" s="104"/>
      <c r="M25" s="104"/>
    </row>
    <row r="26" spans="1:13" ht="25.5" customHeight="1" x14ac:dyDescent="0.3">
      <c r="A26" s="357" t="s">
        <v>1720</v>
      </c>
      <c r="B26" s="434" t="s">
        <v>1721</v>
      </c>
      <c r="C26" s="435"/>
      <c r="D26" s="104"/>
      <c r="E26" s="104"/>
      <c r="F26" s="104"/>
      <c r="G26" s="358"/>
      <c r="H26" s="358"/>
      <c r="I26" s="358"/>
      <c r="J26" s="358"/>
      <c r="K26" s="358"/>
      <c r="L26" s="358"/>
      <c r="M26" s="358"/>
    </row>
    <row r="27" spans="1:13" ht="25.5" customHeight="1" x14ac:dyDescent="0.3">
      <c r="A27" s="357" t="s">
        <v>1722</v>
      </c>
      <c r="B27" s="434" t="s">
        <v>1723</v>
      </c>
      <c r="C27" s="435"/>
      <c r="D27" s="104"/>
      <c r="E27" s="104"/>
      <c r="F27" s="104"/>
      <c r="G27" s="358"/>
      <c r="H27" s="358"/>
      <c r="I27" s="358"/>
      <c r="J27" s="358"/>
      <c r="K27" s="358"/>
      <c r="L27" s="358"/>
      <c r="M27" s="358"/>
    </row>
    <row r="28" spans="1:13" ht="25.5" customHeight="1" x14ac:dyDescent="0.3">
      <c r="A28" s="357" t="s">
        <v>1724</v>
      </c>
      <c r="B28" s="434" t="s">
        <v>1725</v>
      </c>
      <c r="C28" s="435"/>
      <c r="D28" s="104"/>
      <c r="E28" s="104"/>
      <c r="F28" s="104"/>
      <c r="G28" s="358"/>
      <c r="H28" s="358"/>
      <c r="I28" s="358"/>
      <c r="J28" s="358"/>
      <c r="K28" s="358"/>
      <c r="L28" s="358"/>
      <c r="M28" s="358"/>
    </row>
    <row r="29" spans="1:13" ht="25.5" customHeight="1" x14ac:dyDescent="0.3">
      <c r="A29" s="357" t="s">
        <v>1726</v>
      </c>
      <c r="B29" s="434" t="s">
        <v>1727</v>
      </c>
      <c r="C29" s="435"/>
      <c r="D29" s="104"/>
      <c r="E29" s="104"/>
      <c r="F29" s="104"/>
      <c r="G29" s="358"/>
      <c r="H29" s="358"/>
      <c r="I29" s="358"/>
      <c r="J29" s="358"/>
      <c r="K29" s="358"/>
      <c r="L29" s="358"/>
      <c r="M29" s="358"/>
    </row>
    <row r="30" spans="1:13" ht="25.5" customHeight="1" x14ac:dyDescent="0.3">
      <c r="A30" s="357" t="s">
        <v>1728</v>
      </c>
      <c r="B30" s="434" t="s">
        <v>1711</v>
      </c>
      <c r="C30" s="435"/>
      <c r="D30" s="104"/>
      <c r="E30" s="104"/>
      <c r="F30" s="104"/>
      <c r="G30" s="358"/>
      <c r="H30" s="358"/>
      <c r="I30" s="358"/>
      <c r="J30" s="358"/>
      <c r="K30" s="358"/>
      <c r="L30" s="358"/>
      <c r="M30" s="358"/>
    </row>
    <row r="31" spans="1:13" ht="25.5" customHeight="1" x14ac:dyDescent="0.3">
      <c r="A31" s="357" t="s">
        <v>1729</v>
      </c>
      <c r="B31" s="434" t="s">
        <v>1730</v>
      </c>
      <c r="C31" s="435"/>
      <c r="D31" s="104"/>
      <c r="E31" s="104"/>
      <c r="F31" s="104"/>
      <c r="G31" s="103"/>
      <c r="H31" s="103"/>
      <c r="I31" s="103"/>
      <c r="J31" s="103"/>
      <c r="K31" s="103"/>
      <c r="L31" s="103"/>
      <c r="M31" s="103"/>
    </row>
    <row r="32" spans="1:13" ht="25.5" customHeight="1" x14ac:dyDescent="0.3">
      <c r="A32" s="357" t="s">
        <v>1731</v>
      </c>
      <c r="B32" s="434" t="s">
        <v>1732</v>
      </c>
      <c r="C32" s="435"/>
      <c r="D32" s="104"/>
      <c r="E32" s="104"/>
      <c r="F32" s="104"/>
      <c r="G32" s="103"/>
      <c r="H32" s="103"/>
      <c r="I32" s="103"/>
      <c r="J32" s="103"/>
      <c r="K32" s="103"/>
      <c r="L32" s="103"/>
      <c r="M32" s="103"/>
    </row>
    <row r="33" spans="1:13" ht="25.5" customHeight="1" x14ac:dyDescent="0.3">
      <c r="A33" s="357" t="s">
        <v>1733</v>
      </c>
      <c r="B33" s="434" t="s">
        <v>1732</v>
      </c>
      <c r="C33" s="435"/>
      <c r="D33" s="104"/>
      <c r="E33" s="104"/>
      <c r="F33" s="104"/>
      <c r="G33" s="103"/>
      <c r="H33" s="103"/>
      <c r="I33" s="103"/>
      <c r="J33" s="103"/>
      <c r="K33" s="103"/>
      <c r="L33" s="103"/>
      <c r="M33" s="103"/>
    </row>
    <row r="34" spans="1:13" ht="25.5" customHeight="1" x14ac:dyDescent="0.3">
      <c r="A34" s="357" t="s">
        <v>1734</v>
      </c>
      <c r="B34" s="434" t="s">
        <v>1732</v>
      </c>
      <c r="C34" s="435"/>
      <c r="D34" s="104"/>
      <c r="E34" s="104"/>
      <c r="F34" s="104"/>
      <c r="G34" s="103"/>
      <c r="H34" s="103"/>
      <c r="I34" s="103"/>
      <c r="J34" s="103"/>
      <c r="K34" s="103"/>
      <c r="L34" s="103"/>
      <c r="M34" s="103"/>
    </row>
    <row r="35" spans="1:13" ht="25.5" customHeight="1" x14ac:dyDescent="0.3">
      <c r="A35" s="357" t="s">
        <v>1735</v>
      </c>
      <c r="B35" s="434" t="s">
        <v>1732</v>
      </c>
      <c r="C35" s="435"/>
      <c r="D35" s="104"/>
      <c r="E35" s="104"/>
      <c r="F35" s="104"/>
      <c r="G35" s="103"/>
      <c r="H35" s="103"/>
      <c r="I35" s="103"/>
      <c r="J35" s="103"/>
      <c r="K35" s="103"/>
      <c r="L35" s="103"/>
      <c r="M35" s="103"/>
    </row>
    <row r="36" spans="1:13" ht="25.5" customHeight="1" x14ac:dyDescent="0.3">
      <c r="A36" s="357" t="s">
        <v>1736</v>
      </c>
      <c r="B36" s="434" t="s">
        <v>1732</v>
      </c>
      <c r="C36" s="435"/>
      <c r="D36" s="104"/>
      <c r="E36" s="104"/>
      <c r="F36" s="104"/>
      <c r="G36" s="103"/>
      <c r="H36" s="103"/>
      <c r="I36" s="103"/>
      <c r="J36" s="103"/>
      <c r="K36" s="103"/>
      <c r="L36" s="103"/>
      <c r="M36" s="103"/>
    </row>
    <row r="37" spans="1:13" ht="25.5" customHeight="1" x14ac:dyDescent="0.3">
      <c r="A37" s="357" t="s">
        <v>1737</v>
      </c>
      <c r="B37" s="434" t="s">
        <v>1738</v>
      </c>
      <c r="C37" s="435"/>
      <c r="D37" s="104"/>
      <c r="E37" s="104"/>
      <c r="F37" s="104"/>
      <c r="G37" s="103"/>
      <c r="H37" s="103"/>
      <c r="I37" s="103"/>
      <c r="J37" s="103"/>
      <c r="K37" s="103"/>
      <c r="L37" s="103"/>
      <c r="M37" s="103"/>
    </row>
    <row r="38" spans="1:13" ht="25.5" customHeight="1" x14ac:dyDescent="0.3">
      <c r="A38" s="357" t="s">
        <v>1739</v>
      </c>
      <c r="B38" s="434" t="s">
        <v>1740</v>
      </c>
      <c r="C38" s="435"/>
      <c r="D38" s="104"/>
      <c r="E38" s="358"/>
      <c r="F38" s="104"/>
      <c r="G38" s="104"/>
      <c r="H38" s="104"/>
      <c r="I38" s="104"/>
      <c r="J38" s="104"/>
      <c r="K38" s="104"/>
      <c r="L38" s="104"/>
      <c r="M38" s="104"/>
    </row>
    <row r="39" spans="1:13" ht="25.5" customHeight="1" x14ac:dyDescent="0.3">
      <c r="A39" s="357" t="s">
        <v>1741</v>
      </c>
      <c r="B39" s="434" t="s">
        <v>1742</v>
      </c>
      <c r="C39" s="435"/>
      <c r="D39" s="104"/>
      <c r="E39" s="358"/>
      <c r="F39" s="104"/>
      <c r="G39" s="104"/>
      <c r="H39" s="104"/>
      <c r="I39" s="104"/>
      <c r="J39" s="104"/>
      <c r="K39" s="104"/>
      <c r="L39" s="104"/>
      <c r="M39" s="104"/>
    </row>
    <row r="40" spans="1:13" ht="25.5" customHeight="1" x14ac:dyDescent="0.3">
      <c r="A40" s="359" t="s">
        <v>1743</v>
      </c>
      <c r="B40" s="436" t="s">
        <v>1744</v>
      </c>
      <c r="C40" s="437"/>
      <c r="D40" s="104"/>
      <c r="E40" s="358"/>
      <c r="F40" s="104"/>
      <c r="G40" s="104"/>
      <c r="H40" s="104"/>
      <c r="I40" s="104"/>
      <c r="J40" s="104"/>
      <c r="K40" s="104"/>
      <c r="L40" s="104"/>
      <c r="M40" s="104"/>
    </row>
    <row r="41" spans="1:13" ht="25.5" customHeight="1" x14ac:dyDescent="0.3">
      <c r="A41" s="357" t="s">
        <v>1745</v>
      </c>
      <c r="B41" s="434" t="s">
        <v>1746</v>
      </c>
      <c r="C41" s="435"/>
      <c r="D41" s="104"/>
      <c r="E41" s="104"/>
      <c r="F41" s="104"/>
      <c r="G41" s="104"/>
      <c r="H41" s="104"/>
      <c r="I41" s="104"/>
      <c r="J41" s="104"/>
      <c r="K41" s="104"/>
      <c r="L41" s="104"/>
      <c r="M41" s="104"/>
    </row>
    <row r="42" spans="1:13" ht="25.5" customHeight="1" x14ac:dyDescent="0.3">
      <c r="A42" s="357" t="s">
        <v>1747</v>
      </c>
      <c r="B42" s="434" t="s">
        <v>1748</v>
      </c>
      <c r="C42" s="435"/>
      <c r="D42" s="104"/>
      <c r="E42" s="104"/>
      <c r="F42" s="104"/>
      <c r="G42" s="104"/>
      <c r="H42" s="104"/>
      <c r="I42" s="104"/>
      <c r="J42" s="104"/>
      <c r="K42" s="104"/>
      <c r="L42" s="104"/>
      <c r="M42" s="104"/>
    </row>
    <row r="43" spans="1:13" ht="25.5" customHeight="1" x14ac:dyDescent="0.3">
      <c r="A43" s="357" t="s">
        <v>1749</v>
      </c>
      <c r="B43" s="434" t="s">
        <v>1750</v>
      </c>
      <c r="C43" s="435"/>
      <c r="D43" s="104"/>
      <c r="E43" s="104"/>
      <c r="F43" s="104"/>
      <c r="G43" s="104"/>
      <c r="H43" s="104"/>
      <c r="I43" s="104"/>
      <c r="J43" s="104"/>
      <c r="K43" s="104"/>
      <c r="L43" s="104"/>
      <c r="M43" s="104"/>
    </row>
    <row r="44" spans="1:13" ht="25.5" customHeight="1" x14ac:dyDescent="0.3">
      <c r="A44" s="357" t="s">
        <v>1751</v>
      </c>
      <c r="B44" s="434" t="s">
        <v>1752</v>
      </c>
      <c r="C44" s="435"/>
      <c r="D44" s="104"/>
      <c r="E44" s="104"/>
      <c r="F44" s="104"/>
      <c r="G44" s="360"/>
      <c r="H44" s="360"/>
      <c r="I44" s="360"/>
      <c r="J44" s="360"/>
      <c r="K44" s="360"/>
      <c r="L44" s="360"/>
      <c r="M44" s="360"/>
    </row>
    <row r="45" spans="1:13" ht="25.5" customHeight="1" x14ac:dyDescent="0.3">
      <c r="A45" s="357" t="s">
        <v>1753</v>
      </c>
      <c r="B45" s="434" t="s">
        <v>1752</v>
      </c>
      <c r="C45" s="435"/>
      <c r="D45" s="104"/>
      <c r="E45" s="104"/>
      <c r="F45" s="104"/>
      <c r="G45" s="358"/>
      <c r="H45" s="358"/>
      <c r="I45" s="358"/>
      <c r="J45" s="358"/>
      <c r="K45" s="358"/>
      <c r="L45" s="358"/>
      <c r="M45" s="358"/>
    </row>
    <row r="46" spans="1:13" ht="25.5" customHeight="1" x14ac:dyDescent="0.3">
      <c r="A46" s="357" t="s">
        <v>1754</v>
      </c>
      <c r="B46" s="434" t="s">
        <v>1752</v>
      </c>
      <c r="C46" s="435"/>
      <c r="D46" s="104"/>
      <c r="E46" s="104"/>
      <c r="F46" s="104"/>
      <c r="G46" s="358"/>
      <c r="H46" s="358"/>
      <c r="I46" s="358"/>
      <c r="J46" s="358"/>
      <c r="K46" s="358"/>
      <c r="L46" s="358"/>
      <c r="M46" s="358"/>
    </row>
    <row r="47" spans="1:13" ht="25.5" customHeight="1" x14ac:dyDescent="0.3">
      <c r="A47" s="357" t="s">
        <v>1755</v>
      </c>
      <c r="B47" s="434" t="s">
        <v>1752</v>
      </c>
      <c r="C47" s="435"/>
      <c r="D47" s="104"/>
      <c r="E47" s="104"/>
      <c r="F47" s="104"/>
      <c r="G47" s="358"/>
      <c r="H47" s="358"/>
      <c r="I47" s="358"/>
      <c r="J47" s="358"/>
      <c r="K47" s="358"/>
      <c r="L47" s="358"/>
      <c r="M47" s="358"/>
    </row>
    <row r="48" spans="1:13" ht="25.5" customHeight="1" x14ac:dyDescent="0.3">
      <c r="A48" s="357" t="s">
        <v>1756</v>
      </c>
      <c r="B48" s="434" t="s">
        <v>1752</v>
      </c>
      <c r="C48" s="435"/>
      <c r="D48" s="104"/>
      <c r="E48" s="104"/>
      <c r="F48" s="104"/>
      <c r="G48" s="358"/>
      <c r="H48" s="358"/>
      <c r="I48" s="358"/>
      <c r="J48" s="358"/>
      <c r="K48" s="358"/>
      <c r="L48" s="358"/>
      <c r="M48" s="358"/>
    </row>
    <row r="49" spans="1:13" ht="25.5" customHeight="1" x14ac:dyDescent="0.3">
      <c r="A49" s="357" t="s">
        <v>1757</v>
      </c>
      <c r="B49" s="434" t="s">
        <v>1758</v>
      </c>
      <c r="C49" s="435"/>
      <c r="D49" s="104"/>
      <c r="E49" s="104"/>
      <c r="F49" s="104"/>
      <c r="G49" s="358"/>
      <c r="H49" s="358"/>
      <c r="I49" s="358"/>
      <c r="J49" s="358"/>
      <c r="K49" s="358"/>
      <c r="L49" s="358"/>
      <c r="M49" s="358"/>
    </row>
    <row r="50" spans="1:13" ht="25.5" customHeight="1" x14ac:dyDescent="0.3">
      <c r="A50" s="357" t="s">
        <v>1759</v>
      </c>
      <c r="B50" s="434" t="s">
        <v>1760</v>
      </c>
      <c r="C50" s="435"/>
      <c r="D50" s="104"/>
      <c r="E50" s="104"/>
      <c r="F50" s="104"/>
      <c r="G50" s="358"/>
      <c r="H50" s="358"/>
      <c r="I50" s="358"/>
      <c r="J50" s="358"/>
      <c r="K50" s="358"/>
      <c r="L50" s="358"/>
      <c r="M50" s="358"/>
    </row>
    <row r="51" spans="1:13" ht="39.75" customHeight="1" x14ac:dyDescent="0.3">
      <c r="A51" s="357" t="s">
        <v>1761</v>
      </c>
      <c r="B51" s="434"/>
      <c r="C51" s="435"/>
      <c r="D51" s="104"/>
      <c r="E51" s="104"/>
      <c r="F51" s="104"/>
      <c r="G51" s="104"/>
      <c r="H51" s="104"/>
      <c r="I51" s="104"/>
      <c r="J51" s="104"/>
      <c r="K51" s="104"/>
      <c r="L51" s="104"/>
      <c r="M51" s="104"/>
    </row>
    <row r="52" spans="1:13" ht="25.5" customHeight="1" x14ac:dyDescent="0.3">
      <c r="A52" s="357" t="s">
        <v>1762</v>
      </c>
      <c r="B52" s="434" t="s">
        <v>1752</v>
      </c>
      <c r="C52" s="435"/>
      <c r="D52" s="104"/>
      <c r="E52" s="104"/>
      <c r="F52" s="104"/>
      <c r="G52" s="104"/>
      <c r="H52" s="104"/>
      <c r="I52" s="104"/>
      <c r="J52" s="104"/>
      <c r="K52" s="104"/>
      <c r="L52" s="104"/>
      <c r="M52" s="104"/>
    </row>
    <row r="53" spans="1:13" ht="25.5" customHeight="1" x14ac:dyDescent="0.3">
      <c r="A53" s="357" t="s">
        <v>1763</v>
      </c>
      <c r="B53" s="434" t="s">
        <v>1760</v>
      </c>
      <c r="C53" s="435"/>
      <c r="D53" s="104"/>
      <c r="E53" s="104"/>
      <c r="F53" s="104"/>
      <c r="G53" s="104"/>
      <c r="H53" s="104"/>
      <c r="I53" s="104"/>
      <c r="J53" s="104"/>
      <c r="K53" s="104"/>
      <c r="L53" s="104"/>
      <c r="M53" s="104"/>
    </row>
    <row r="54" spans="1:13" ht="25.5" customHeight="1" x14ac:dyDescent="0.3">
      <c r="A54" s="357" t="s">
        <v>1764</v>
      </c>
      <c r="B54" s="434"/>
      <c r="C54" s="435"/>
      <c r="D54" s="104"/>
      <c r="E54" s="104"/>
      <c r="F54" s="104"/>
      <c r="G54" s="104"/>
      <c r="H54" s="104"/>
      <c r="I54" s="104"/>
      <c r="J54" s="104"/>
      <c r="K54" s="104"/>
      <c r="L54" s="104"/>
      <c r="M54" s="104"/>
    </row>
    <row r="59" spans="1:13" ht="45" customHeight="1" x14ac:dyDescent="0.3"/>
    <row r="60" spans="1:13" ht="32.25" customHeight="1" x14ac:dyDescent="0.3"/>
    <row r="65" ht="45" customHeight="1" x14ac:dyDescent="0.3"/>
    <row r="66" ht="33" customHeight="1" x14ac:dyDescent="0.3"/>
    <row r="67" ht="24" customHeight="1" x14ac:dyDescent="0.3"/>
    <row r="68" ht="57.75" customHeight="1" x14ac:dyDescent="0.3"/>
    <row r="69" ht="26.25" customHeight="1" x14ac:dyDescent="0.3"/>
    <row r="70" ht="54.75" customHeight="1" x14ac:dyDescent="0.3"/>
    <row r="71" ht="20.25" customHeight="1" x14ac:dyDescent="0.3"/>
    <row r="72" ht="23.25" customHeight="1" x14ac:dyDescent="0.3"/>
    <row r="73" ht="30" customHeight="1" x14ac:dyDescent="0.3"/>
    <row r="75" ht="21" customHeight="1" x14ac:dyDescent="0.3"/>
    <row r="76" ht="116.25" customHeight="1" x14ac:dyDescent="0.3"/>
    <row r="79" ht="19.5" customHeight="1" x14ac:dyDescent="0.3"/>
    <row r="80" ht="85.5" customHeight="1" x14ac:dyDescent="0.3"/>
    <row r="87" ht="17.25" customHeight="1" x14ac:dyDescent="0.3"/>
    <row r="88" ht="15" customHeight="1" x14ac:dyDescent="0.3"/>
    <row r="89" ht="14.25" customHeight="1" x14ac:dyDescent="0.3"/>
    <row r="90" ht="16.5" customHeight="1" x14ac:dyDescent="0.3"/>
    <row r="91" ht="18" customHeight="1" x14ac:dyDescent="0.3"/>
    <row r="92" ht="27.75" customHeight="1" x14ac:dyDescent="0.3"/>
    <row r="93" ht="17.25" customHeight="1" x14ac:dyDescent="0.3"/>
    <row r="94" ht="51.75" customHeight="1" x14ac:dyDescent="0.3"/>
    <row r="95" ht="44.25" customHeight="1" x14ac:dyDescent="0.3"/>
    <row r="96" ht="48.75" customHeight="1" x14ac:dyDescent="0.3"/>
    <row r="98" ht="36.75" customHeight="1" x14ac:dyDescent="0.3"/>
    <row r="99" ht="43.5" customHeight="1" x14ac:dyDescent="0.3"/>
    <row r="100" ht="57" customHeight="1" x14ac:dyDescent="0.3"/>
    <row r="101" ht="117.75" customHeight="1" x14ac:dyDescent="0.3"/>
    <row r="104" ht="60.75" customHeight="1" x14ac:dyDescent="0.3"/>
    <row r="107" ht="132" customHeight="1" x14ac:dyDescent="0.3"/>
    <row r="108" ht="63" customHeight="1" x14ac:dyDescent="0.3"/>
    <row r="109" ht="97.5" customHeight="1" x14ac:dyDescent="0.3"/>
    <row r="111" ht="46.5" customHeight="1" x14ac:dyDescent="0.3"/>
    <row r="112" ht="39.75" customHeight="1" x14ac:dyDescent="0.3"/>
    <row r="118" ht="225.75" customHeight="1" x14ac:dyDescent="0.3"/>
    <row r="119" ht="30" customHeight="1" x14ac:dyDescent="0.3"/>
    <row r="120" ht="63" customHeight="1" x14ac:dyDescent="0.3"/>
    <row r="128" ht="42" customHeight="1" x14ac:dyDescent="0.3"/>
    <row r="131" ht="44.25" customHeight="1" x14ac:dyDescent="0.3"/>
  </sheetData>
  <autoFilter ref="A5:M5" xr:uid="{61BB234C-5B9D-43D3-BCC1-48662F7AAA3E}"/>
  <phoneticPr fontId="30" type="noConversion"/>
  <pageMargins left="0.7" right="0.7" top="0.75" bottom="0.75" header="0.3" footer="0.3"/>
  <pageSetup scale="41" fitToHeight="3" orientation="landscape"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6CD4-B91E-47F5-8932-01F3EC9376A5}">
  <sheetPr>
    <tabColor theme="9" tint="0.39997558519241921"/>
  </sheetPr>
  <dimension ref="B1:G53"/>
  <sheetViews>
    <sheetView showGridLines="0" workbookViewId="0">
      <pane xSplit="2" ySplit="4" topLeftCell="C25" activePane="bottomRight" state="frozen"/>
      <selection pane="topRight" activeCell="B22" sqref="B22"/>
      <selection pane="bottomLeft" activeCell="B22" sqref="B22"/>
      <selection pane="bottomRight" activeCell="B6" sqref="B6"/>
    </sheetView>
  </sheetViews>
  <sheetFormatPr defaultColWidth="9" defaultRowHeight="15.6" x14ac:dyDescent="0.3"/>
  <cols>
    <col min="1" max="1" width="17.5546875" style="5" customWidth="1"/>
    <col min="2" max="2" width="83" style="5" customWidth="1"/>
    <col min="3" max="4" width="26" style="5" customWidth="1"/>
    <col min="5" max="6" width="9" style="5"/>
    <col min="7" max="7" width="48.5546875" style="5" customWidth="1"/>
    <col min="8" max="16384" width="9" style="5"/>
  </cols>
  <sheetData>
    <row r="1" spans="2:7" ht="18" x14ac:dyDescent="0.35">
      <c r="B1" s="396" t="str">
        <f>'1-Cover'!B20</f>
        <v>Grady Health System</v>
      </c>
      <c r="C1" s="331"/>
      <c r="D1" s="331"/>
      <c r="E1" s="331"/>
      <c r="F1" s="331"/>
      <c r="G1" s="331"/>
    </row>
    <row r="3" spans="2:7" ht="35.25" customHeight="1" x14ac:dyDescent="0.3">
      <c r="B3" s="1117" t="s">
        <v>1765</v>
      </c>
      <c r="C3" s="1117"/>
      <c r="D3" s="1117"/>
      <c r="E3" s="331"/>
      <c r="F3" s="331"/>
      <c r="G3" s="331"/>
    </row>
    <row r="4" spans="2:7" x14ac:dyDescent="0.3">
      <c r="B4" s="438" t="s">
        <v>1766</v>
      </c>
      <c r="C4" s="438" t="s">
        <v>1767</v>
      </c>
      <c r="D4" s="438" t="s">
        <v>1768</v>
      </c>
      <c r="E4" s="331"/>
      <c r="F4" s="331"/>
      <c r="G4" s="331"/>
    </row>
    <row r="5" spans="2:7" ht="31.2" x14ac:dyDescent="0.3">
      <c r="B5" s="361" t="s">
        <v>1769</v>
      </c>
      <c r="C5" s="342"/>
      <c r="D5" s="342"/>
      <c r="E5" s="331"/>
      <c r="F5" s="331"/>
      <c r="G5" s="331"/>
    </row>
    <row r="6" spans="2:7" ht="31.2" x14ac:dyDescent="0.3">
      <c r="B6" s="361" t="s">
        <v>1770</v>
      </c>
      <c r="C6" s="342"/>
      <c r="D6" s="342" t="s">
        <v>91</v>
      </c>
      <c r="E6" s="331"/>
      <c r="F6" s="331"/>
      <c r="G6" s="345"/>
    </row>
    <row r="7" spans="2:7" ht="20.25" customHeight="1" x14ac:dyDescent="0.3">
      <c r="B7" s="361" t="s">
        <v>1771</v>
      </c>
      <c r="C7" s="342" t="s">
        <v>91</v>
      </c>
      <c r="D7" s="342"/>
      <c r="E7" s="331"/>
      <c r="F7" s="331"/>
      <c r="G7" s="331"/>
    </row>
    <row r="8" spans="2:7" ht="20.25" customHeight="1" x14ac:dyDescent="0.3">
      <c r="B8" s="361" t="s">
        <v>1772</v>
      </c>
      <c r="C8" s="342"/>
      <c r="D8" s="342" t="s">
        <v>91</v>
      </c>
      <c r="E8" s="331"/>
      <c r="F8" s="331"/>
      <c r="G8" s="331"/>
    </row>
    <row r="9" spans="2:7" ht="20.25" customHeight="1" x14ac:dyDescent="0.3">
      <c r="B9" s="361" t="s">
        <v>1773</v>
      </c>
      <c r="C9" s="342" t="s">
        <v>91</v>
      </c>
      <c r="D9" s="342"/>
      <c r="E9" s="331"/>
      <c r="F9" s="331"/>
      <c r="G9" s="331"/>
    </row>
    <row r="10" spans="2:7" ht="20.25" customHeight="1" x14ac:dyDescent="0.3">
      <c r="B10" s="361" t="s">
        <v>1774</v>
      </c>
      <c r="C10" s="342" t="s">
        <v>91</v>
      </c>
      <c r="D10" s="342"/>
      <c r="E10" s="331"/>
      <c r="F10" s="331"/>
      <c r="G10" s="331"/>
    </row>
    <row r="11" spans="2:7" ht="20.25" customHeight="1" x14ac:dyDescent="0.3">
      <c r="B11" s="361" t="s">
        <v>1775</v>
      </c>
      <c r="C11" s="342"/>
      <c r="D11" s="342" t="s">
        <v>91</v>
      </c>
      <c r="E11" s="331"/>
      <c r="F11" s="331"/>
      <c r="G11" s="331"/>
    </row>
    <row r="12" spans="2:7" ht="20.25" customHeight="1" x14ac:dyDescent="0.3">
      <c r="B12" s="361" t="s">
        <v>1776</v>
      </c>
      <c r="C12" s="342" t="s">
        <v>91</v>
      </c>
      <c r="D12" s="342"/>
      <c r="E12" s="331"/>
      <c r="F12" s="331"/>
      <c r="G12" s="331"/>
    </row>
    <row r="13" spans="2:7" ht="20.25" customHeight="1" x14ac:dyDescent="0.3">
      <c r="B13" s="361" t="s">
        <v>1777</v>
      </c>
      <c r="C13" s="342"/>
      <c r="D13" s="342" t="s">
        <v>91</v>
      </c>
      <c r="E13" s="331"/>
      <c r="F13" s="331"/>
      <c r="G13" s="331"/>
    </row>
    <row r="14" spans="2:7" ht="20.25" customHeight="1" x14ac:dyDescent="0.3">
      <c r="B14" s="361" t="s">
        <v>1778</v>
      </c>
      <c r="C14" s="342" t="s">
        <v>91</v>
      </c>
      <c r="D14" s="342"/>
      <c r="E14" s="331"/>
      <c r="F14" s="331"/>
      <c r="G14" s="331"/>
    </row>
    <row r="15" spans="2:7" ht="20.25" customHeight="1" x14ac:dyDescent="0.3">
      <c r="B15" s="361" t="s">
        <v>1779</v>
      </c>
      <c r="C15" s="342" t="s">
        <v>91</v>
      </c>
      <c r="D15" s="342"/>
      <c r="E15" s="331"/>
      <c r="F15" s="331"/>
      <c r="G15" s="331"/>
    </row>
    <row r="16" spans="2:7" ht="20.25" customHeight="1" x14ac:dyDescent="0.3">
      <c r="B16" s="361" t="s">
        <v>1780</v>
      </c>
      <c r="C16" s="342"/>
      <c r="D16" s="342" t="s">
        <v>91</v>
      </c>
      <c r="E16" s="331"/>
      <c r="F16" s="331"/>
      <c r="G16" s="331"/>
    </row>
    <row r="17" spans="2:4" ht="20.25" customHeight="1" x14ac:dyDescent="0.3">
      <c r="B17" s="361" t="s">
        <v>1781</v>
      </c>
      <c r="C17" s="342"/>
      <c r="D17" s="342" t="s">
        <v>91</v>
      </c>
    </row>
    <row r="18" spans="2:4" ht="20.25" customHeight="1" x14ac:dyDescent="0.3">
      <c r="B18" s="361" t="s">
        <v>1782</v>
      </c>
      <c r="C18" s="342" t="s">
        <v>91</v>
      </c>
      <c r="D18" s="342"/>
    </row>
    <row r="19" spans="2:4" ht="20.25" customHeight="1" x14ac:dyDescent="0.3">
      <c r="B19" s="361" t="s">
        <v>1783</v>
      </c>
      <c r="C19" s="342" t="s">
        <v>91</v>
      </c>
      <c r="D19" s="342"/>
    </row>
    <row r="20" spans="2:4" ht="20.25" customHeight="1" x14ac:dyDescent="0.3">
      <c r="B20" s="361" t="s">
        <v>1784</v>
      </c>
      <c r="C20" s="342" t="s">
        <v>91</v>
      </c>
      <c r="D20" s="342"/>
    </row>
    <row r="21" spans="2:4" ht="31.2" x14ac:dyDescent="0.3">
      <c r="B21" s="361" t="s">
        <v>1785</v>
      </c>
      <c r="C21" s="342" t="s">
        <v>91</v>
      </c>
      <c r="D21" s="342"/>
    </row>
    <row r="22" spans="2:4" ht="31.2" x14ac:dyDescent="0.3">
      <c r="B22" s="361" t="s">
        <v>1786</v>
      </c>
      <c r="C22" s="342" t="s">
        <v>91</v>
      </c>
      <c r="D22" s="342"/>
    </row>
    <row r="23" spans="2:4" ht="20.25" customHeight="1" x14ac:dyDescent="0.3">
      <c r="B23" s="361" t="s">
        <v>1787</v>
      </c>
      <c r="C23" s="342"/>
      <c r="D23" s="342" t="s">
        <v>91</v>
      </c>
    </row>
    <row r="24" spans="2:4" ht="31.2" x14ac:dyDescent="0.3">
      <c r="B24" s="361" t="s">
        <v>1788</v>
      </c>
      <c r="C24" s="342" t="s">
        <v>91</v>
      </c>
      <c r="D24" s="342"/>
    </row>
    <row r="25" spans="2:4" ht="20.25" customHeight="1" x14ac:dyDescent="0.3">
      <c r="B25" s="439" t="s">
        <v>1789</v>
      </c>
      <c r="C25" s="440"/>
      <c r="D25" s="440"/>
    </row>
    <row r="26" spans="2:4" ht="20.25" customHeight="1" x14ac:dyDescent="0.3">
      <c r="B26" s="361" t="s">
        <v>1790</v>
      </c>
      <c r="C26" s="342" t="s">
        <v>91</v>
      </c>
      <c r="D26" s="342"/>
    </row>
    <row r="27" spans="2:4" ht="20.25" customHeight="1" x14ac:dyDescent="0.3">
      <c r="B27" s="361" t="s">
        <v>1791</v>
      </c>
      <c r="C27" s="342" t="s">
        <v>91</v>
      </c>
      <c r="D27" s="342"/>
    </row>
    <row r="28" spans="2:4" ht="20.25" customHeight="1" x14ac:dyDescent="0.3">
      <c r="B28" s="361" t="s">
        <v>1792</v>
      </c>
      <c r="C28" s="342" t="s">
        <v>91</v>
      </c>
      <c r="D28" s="342"/>
    </row>
    <row r="29" spans="2:4" ht="20.25" customHeight="1" x14ac:dyDescent="0.3">
      <c r="B29" s="361" t="s">
        <v>1793</v>
      </c>
      <c r="C29" s="342" t="s">
        <v>91</v>
      </c>
      <c r="D29" s="342"/>
    </row>
    <row r="30" spans="2:4" ht="20.25" customHeight="1" x14ac:dyDescent="0.3">
      <c r="B30" s="361" t="s">
        <v>1794</v>
      </c>
      <c r="C30" s="342" t="s">
        <v>91</v>
      </c>
      <c r="D30" s="342"/>
    </row>
    <row r="31" spans="2:4" ht="20.25" customHeight="1" x14ac:dyDescent="0.3">
      <c r="B31" s="361" t="s">
        <v>1795</v>
      </c>
      <c r="C31" s="342" t="s">
        <v>91</v>
      </c>
      <c r="D31" s="342"/>
    </row>
    <row r="32" spans="2:4" ht="20.25" customHeight="1" x14ac:dyDescent="0.3">
      <c r="B32" s="361" t="s">
        <v>1796</v>
      </c>
      <c r="C32" s="342" t="s">
        <v>91</v>
      </c>
      <c r="D32" s="342"/>
    </row>
    <row r="33" spans="2:4" ht="20.25" customHeight="1" x14ac:dyDescent="0.3">
      <c r="B33" s="361" t="s">
        <v>1797</v>
      </c>
      <c r="C33" s="342" t="s">
        <v>91</v>
      </c>
      <c r="D33" s="342"/>
    </row>
    <row r="34" spans="2:4" ht="20.25" customHeight="1" x14ac:dyDescent="0.3">
      <c r="B34" s="361" t="s">
        <v>1798</v>
      </c>
      <c r="C34" s="342"/>
      <c r="D34" s="342" t="s">
        <v>91</v>
      </c>
    </row>
    <row r="35" spans="2:4" ht="20.25" customHeight="1" x14ac:dyDescent="0.3">
      <c r="B35" s="361" t="s">
        <v>1799</v>
      </c>
      <c r="C35" s="342"/>
      <c r="D35" s="342" t="s">
        <v>91</v>
      </c>
    </row>
    <row r="36" spans="2:4" ht="20.25" customHeight="1" x14ac:dyDescent="0.3">
      <c r="B36" s="361" t="s">
        <v>1800</v>
      </c>
      <c r="C36" s="342" t="s">
        <v>91</v>
      </c>
      <c r="D36" s="342"/>
    </row>
    <row r="37" spans="2:4" ht="20.25" customHeight="1" x14ac:dyDescent="0.3">
      <c r="B37" s="361" t="s">
        <v>1801</v>
      </c>
      <c r="C37" s="342"/>
      <c r="D37" s="342" t="s">
        <v>91</v>
      </c>
    </row>
    <row r="38" spans="2:4" ht="20.25" customHeight="1" x14ac:dyDescent="0.3">
      <c r="B38" s="361" t="s">
        <v>1802</v>
      </c>
      <c r="C38" s="342" t="s">
        <v>91</v>
      </c>
      <c r="D38" s="342"/>
    </row>
    <row r="39" spans="2:4" ht="20.25" customHeight="1" x14ac:dyDescent="0.3">
      <c r="B39" s="361" t="s">
        <v>1803</v>
      </c>
      <c r="C39" s="342" t="s">
        <v>91</v>
      </c>
      <c r="D39" s="342"/>
    </row>
    <row r="40" spans="2:4" ht="20.25" customHeight="1" x14ac:dyDescent="0.3">
      <c r="B40" s="361" t="s">
        <v>1804</v>
      </c>
      <c r="C40" s="342" t="s">
        <v>91</v>
      </c>
      <c r="D40" s="342"/>
    </row>
    <row r="41" spans="2:4" ht="20.25" customHeight="1" x14ac:dyDescent="0.3">
      <c r="B41" s="361" t="s">
        <v>1805</v>
      </c>
      <c r="C41" s="342"/>
      <c r="D41" s="342" t="s">
        <v>91</v>
      </c>
    </row>
    <row r="42" spans="2:4" ht="20.25" customHeight="1" x14ac:dyDescent="0.3">
      <c r="B42" s="361" t="s">
        <v>1806</v>
      </c>
      <c r="C42" s="342"/>
      <c r="D42" s="342" t="s">
        <v>91</v>
      </c>
    </row>
    <row r="43" spans="2:4" ht="20.25" customHeight="1" x14ac:dyDescent="0.3">
      <c r="B43" s="361" t="s">
        <v>1807</v>
      </c>
      <c r="C43" s="342"/>
      <c r="D43" s="342" t="s">
        <v>91</v>
      </c>
    </row>
    <row r="44" spans="2:4" ht="20.25" customHeight="1" x14ac:dyDescent="0.3">
      <c r="B44" s="361" t="s">
        <v>1808</v>
      </c>
      <c r="C44" s="342" t="s">
        <v>91</v>
      </c>
      <c r="D44" s="342"/>
    </row>
    <row r="45" spans="2:4" ht="20.25" customHeight="1" x14ac:dyDescent="0.3">
      <c r="B45" s="361" t="s">
        <v>1809</v>
      </c>
      <c r="C45" s="342" t="s">
        <v>91</v>
      </c>
      <c r="D45" s="342"/>
    </row>
    <row r="46" spans="2:4" ht="20.25" customHeight="1" x14ac:dyDescent="0.3">
      <c r="B46" s="361" t="s">
        <v>1810</v>
      </c>
      <c r="C46" s="342"/>
      <c r="D46" s="342" t="s">
        <v>91</v>
      </c>
    </row>
    <row r="47" spans="2:4" ht="31.2" x14ac:dyDescent="0.3">
      <c r="B47" s="361" t="s">
        <v>1811</v>
      </c>
      <c r="C47" s="342" t="s">
        <v>91</v>
      </c>
      <c r="D47" s="342"/>
    </row>
    <row r="48" spans="2:4" ht="20.25" customHeight="1" x14ac:dyDescent="0.3">
      <c r="B48" s="361" t="s">
        <v>1812</v>
      </c>
      <c r="C48" s="342" t="s">
        <v>91</v>
      </c>
      <c r="D48" s="342"/>
    </row>
    <row r="49" spans="2:7" ht="20.25" customHeight="1" x14ac:dyDescent="0.3">
      <c r="B49" s="361" t="s">
        <v>1813</v>
      </c>
      <c r="C49" s="342" t="s">
        <v>91</v>
      </c>
      <c r="D49" s="342"/>
      <c r="E49" s="331"/>
      <c r="F49" s="331"/>
      <c r="G49" s="331"/>
    </row>
    <row r="50" spans="2:7" ht="20.25" customHeight="1" x14ac:dyDescent="0.3">
      <c r="B50" s="361" t="s">
        <v>1814</v>
      </c>
      <c r="C50" s="342"/>
      <c r="D50" s="342" t="s">
        <v>91</v>
      </c>
      <c r="E50" s="331"/>
      <c r="F50" s="331"/>
      <c r="G50" s="331"/>
    </row>
    <row r="51" spans="2:7" x14ac:dyDescent="0.3">
      <c r="B51" s="331"/>
      <c r="C51" s="356"/>
      <c r="D51" s="356"/>
      <c r="E51" s="331"/>
      <c r="F51" s="331"/>
      <c r="G51" s="331"/>
    </row>
    <row r="52" spans="2:7" x14ac:dyDescent="0.3">
      <c r="B52" s="331"/>
      <c r="C52" s="356"/>
      <c r="D52" s="356"/>
      <c r="E52" s="331"/>
      <c r="F52" s="331"/>
      <c r="G52" s="331"/>
    </row>
    <row r="53" spans="2:7" x14ac:dyDescent="0.3">
      <c r="B53" s="331"/>
      <c r="C53" s="356"/>
      <c r="D53" s="356"/>
      <c r="E53" s="331"/>
      <c r="F53" s="331"/>
      <c r="G53" s="331"/>
    </row>
  </sheetData>
  <mergeCells count="1">
    <mergeCell ref="B3:D3"/>
  </mergeCells>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E8729-4A9A-416F-A91A-35FC1E664F37}">
  <sheetPr>
    <tabColor theme="9" tint="0.39997558519241921"/>
  </sheetPr>
  <dimension ref="A1:AD57"/>
  <sheetViews>
    <sheetView showGridLines="0" workbookViewId="0">
      <pane xSplit="2" ySplit="6" topLeftCell="C7" activePane="bottomRight" state="frozen"/>
      <selection pane="topRight" activeCell="B22" sqref="B22"/>
      <selection pane="bottomLeft" activeCell="B22" sqref="B22"/>
      <selection pane="bottomRight" activeCell="B6" sqref="B6"/>
    </sheetView>
  </sheetViews>
  <sheetFormatPr defaultColWidth="9.109375" defaultRowHeight="15.6" x14ac:dyDescent="0.3"/>
  <cols>
    <col min="1" max="1" width="15.88671875" style="331" customWidth="1"/>
    <col min="2" max="2" width="27.109375" style="331" customWidth="1"/>
    <col min="3" max="3" width="14.109375" style="363" customWidth="1"/>
    <col min="4" max="5" width="15.88671875" style="363" customWidth="1"/>
    <col min="6" max="6" width="15.88671875" style="331" customWidth="1"/>
    <col min="7" max="7" width="1.88671875" style="331" customWidth="1"/>
    <col min="8" max="8" width="30.109375" style="331" bestFit="1" customWidth="1"/>
    <col min="9" max="12" width="15.88671875" style="331" customWidth="1"/>
    <col min="13" max="13" width="1.88671875" style="331" customWidth="1"/>
    <col min="14" max="14" width="30.109375" style="331" bestFit="1" customWidth="1"/>
    <col min="15" max="18" width="15.88671875" style="331" customWidth="1"/>
    <col min="19" max="19" width="1.88671875" style="331" customWidth="1"/>
    <col min="20" max="20" width="30.109375" style="331" hidden="1" customWidth="1"/>
    <col min="21" max="24" width="15.88671875" style="331" hidden="1" customWidth="1"/>
    <col min="25" max="25" width="1.88671875" style="331" hidden="1" customWidth="1"/>
    <col min="26" max="26" width="30.109375" style="331" hidden="1" customWidth="1"/>
    <col min="27" max="30" width="15.88671875" style="331" hidden="1" customWidth="1"/>
    <col min="31" max="32" width="0" style="331" hidden="1" customWidth="1"/>
    <col min="33" max="16384" width="9.109375" style="331"/>
  </cols>
  <sheetData>
    <row r="1" spans="1:30" ht="18" x14ac:dyDescent="0.35">
      <c r="A1" s="396"/>
      <c r="T1" s="331" t="e" cm="1">
        <f t="array" ref="T1">+T:ZT:ADO5T:ZO5T:Z</f>
        <v>#NAME?</v>
      </c>
    </row>
    <row r="2" spans="1:30" x14ac:dyDescent="0.3">
      <c r="A2" s="62" t="s">
        <v>1815</v>
      </c>
    </row>
    <row r="3" spans="1:30" ht="16.5" customHeight="1" x14ac:dyDescent="0.3">
      <c r="A3" s="633" t="s">
        <v>1816</v>
      </c>
      <c r="B3" s="633"/>
      <c r="C3" s="633"/>
      <c r="D3" s="633"/>
      <c r="E3" s="633"/>
    </row>
    <row r="4" spans="1:30" x14ac:dyDescent="0.3">
      <c r="C4" s="331"/>
      <c r="D4" s="331"/>
      <c r="E4" s="331"/>
    </row>
    <row r="5" spans="1:30" s="8" customFormat="1" ht="24" customHeight="1" thickBot="1" x14ac:dyDescent="0.35">
      <c r="A5" s="634"/>
      <c r="B5" s="634"/>
      <c r="C5" s="1118" t="s">
        <v>1305</v>
      </c>
      <c r="D5" s="1119"/>
      <c r="E5" s="1119"/>
      <c r="F5" s="1120"/>
      <c r="I5" s="1118" t="s">
        <v>1305</v>
      </c>
      <c r="J5" s="1119"/>
      <c r="K5" s="1119"/>
      <c r="L5" s="1120"/>
      <c r="O5" s="1118" t="s">
        <v>1305</v>
      </c>
      <c r="P5" s="1119"/>
      <c r="Q5" s="1119"/>
      <c r="R5" s="1120"/>
      <c r="U5" s="1118" t="s">
        <v>1548</v>
      </c>
      <c r="V5" s="1119"/>
      <c r="W5" s="1119"/>
      <c r="X5" s="1120"/>
      <c r="AA5" s="1118" t="s">
        <v>1306</v>
      </c>
      <c r="AB5" s="1119"/>
      <c r="AC5" s="1119"/>
      <c r="AD5" s="1120"/>
    </row>
    <row r="6" spans="1:30" s="345" customFormat="1" ht="46.8" x14ac:dyDescent="0.3">
      <c r="B6" s="635"/>
      <c r="C6" s="636" t="s">
        <v>1817</v>
      </c>
      <c r="D6" s="636" t="s">
        <v>1818</v>
      </c>
      <c r="E6" s="637" t="s">
        <v>1819</v>
      </c>
      <c r="F6" s="638" t="s">
        <v>1820</v>
      </c>
      <c r="H6" s="635"/>
      <c r="I6" s="636" t="s">
        <v>1817</v>
      </c>
      <c r="J6" s="636" t="s">
        <v>1818</v>
      </c>
      <c r="K6" s="637" t="s">
        <v>1819</v>
      </c>
      <c r="L6" s="638" t="s">
        <v>1820</v>
      </c>
      <c r="N6" s="635"/>
      <c r="O6" s="636" t="s">
        <v>1817</v>
      </c>
      <c r="P6" s="636" t="s">
        <v>1818</v>
      </c>
      <c r="Q6" s="637" t="s">
        <v>1819</v>
      </c>
      <c r="R6" s="638" t="s">
        <v>1820</v>
      </c>
      <c r="T6" s="639"/>
      <c r="U6" s="640" t="s">
        <v>1817</v>
      </c>
      <c r="V6" s="640" t="s">
        <v>1818</v>
      </c>
      <c r="W6" s="641" t="s">
        <v>1819</v>
      </c>
      <c r="X6" s="642" t="s">
        <v>1820</v>
      </c>
      <c r="Z6" s="639"/>
      <c r="AA6" s="640" t="s">
        <v>1817</v>
      </c>
      <c r="AB6" s="640" t="s">
        <v>1818</v>
      </c>
      <c r="AC6" s="641" t="s">
        <v>1819</v>
      </c>
      <c r="AD6" s="642" t="s">
        <v>1820</v>
      </c>
    </row>
    <row r="7" spans="1:30" x14ac:dyDescent="0.3">
      <c r="B7" s="105" t="s">
        <v>1821</v>
      </c>
      <c r="C7" s="709"/>
      <c r="D7" s="709"/>
      <c r="E7" s="364"/>
      <c r="F7" s="365"/>
      <c r="H7" s="105" t="s">
        <v>1821</v>
      </c>
      <c r="I7" s="709"/>
      <c r="J7" s="709"/>
      <c r="K7" s="364"/>
      <c r="L7" s="365"/>
      <c r="N7" s="105" t="s">
        <v>1821</v>
      </c>
      <c r="O7" s="709"/>
      <c r="P7" s="709"/>
      <c r="Q7" s="364"/>
      <c r="R7" s="365"/>
      <c r="T7" s="105" t="s">
        <v>1821</v>
      </c>
      <c r="U7" s="709"/>
      <c r="V7" s="709"/>
      <c r="W7" s="364"/>
      <c r="X7" s="365"/>
      <c r="Z7" s="105" t="s">
        <v>1821</v>
      </c>
      <c r="AA7" s="709"/>
      <c r="AB7" s="709"/>
      <c r="AC7" s="364"/>
      <c r="AD7" s="365"/>
    </row>
    <row r="8" spans="1:30" x14ac:dyDescent="0.3">
      <c r="B8" s="106" t="s">
        <v>1822</v>
      </c>
      <c r="C8" s="709"/>
      <c r="D8" s="709"/>
      <c r="E8" s="643"/>
      <c r="F8" s="644"/>
      <c r="H8" s="106" t="s">
        <v>1822</v>
      </c>
      <c r="I8" s="709"/>
      <c r="J8" s="709"/>
      <c r="K8" s="643"/>
      <c r="L8" s="644"/>
      <c r="N8" s="106" t="s">
        <v>1822</v>
      </c>
      <c r="O8" s="709"/>
      <c r="P8" s="709"/>
      <c r="Q8" s="643"/>
      <c r="R8" s="644"/>
      <c r="T8" s="106" t="s">
        <v>1822</v>
      </c>
      <c r="U8" s="709"/>
      <c r="V8" s="709"/>
      <c r="W8" s="643"/>
      <c r="X8" s="644"/>
      <c r="Z8" s="106" t="s">
        <v>1822</v>
      </c>
      <c r="AA8" s="709"/>
      <c r="AB8" s="709"/>
      <c r="AC8" s="643"/>
      <c r="AD8" s="644"/>
    </row>
    <row r="9" spans="1:30" x14ac:dyDescent="0.3">
      <c r="B9" s="106" t="s">
        <v>1823</v>
      </c>
      <c r="C9" s="709"/>
      <c r="D9" s="709"/>
      <c r="E9" s="643"/>
      <c r="F9" s="644"/>
      <c r="H9" s="106" t="s">
        <v>1823</v>
      </c>
      <c r="I9" s="709"/>
      <c r="J9" s="709"/>
      <c r="K9" s="643"/>
      <c r="L9" s="644"/>
      <c r="N9" s="106" t="s">
        <v>1823</v>
      </c>
      <c r="O9" s="709"/>
      <c r="P9" s="709"/>
      <c r="Q9" s="643"/>
      <c r="R9" s="644"/>
      <c r="T9" s="106" t="s">
        <v>1823</v>
      </c>
      <c r="U9" s="709"/>
      <c r="V9" s="709"/>
      <c r="W9" s="643"/>
      <c r="X9" s="644"/>
      <c r="Z9" s="106" t="s">
        <v>1823</v>
      </c>
      <c r="AA9" s="709"/>
      <c r="AB9" s="709"/>
      <c r="AC9" s="643"/>
      <c r="AD9" s="644"/>
    </row>
    <row r="10" spans="1:30" x14ac:dyDescent="0.3">
      <c r="B10" s="106" t="s">
        <v>1824</v>
      </c>
      <c r="C10" s="709"/>
      <c r="D10" s="709"/>
      <c r="E10" s="643"/>
      <c r="F10" s="644"/>
      <c r="H10" s="106" t="s">
        <v>1824</v>
      </c>
      <c r="I10" s="709"/>
      <c r="J10" s="709"/>
      <c r="K10" s="643"/>
      <c r="L10" s="644"/>
      <c r="N10" s="106" t="s">
        <v>1824</v>
      </c>
      <c r="O10" s="709"/>
      <c r="P10" s="709"/>
      <c r="Q10" s="643"/>
      <c r="R10" s="644"/>
      <c r="T10" s="106" t="s">
        <v>1824</v>
      </c>
      <c r="U10" s="709"/>
      <c r="V10" s="709"/>
      <c r="W10" s="643"/>
      <c r="X10" s="644"/>
      <c r="Z10" s="106" t="s">
        <v>1824</v>
      </c>
      <c r="AA10" s="709"/>
      <c r="AB10" s="709"/>
      <c r="AC10" s="643"/>
      <c r="AD10" s="644"/>
    </row>
    <row r="11" spans="1:30" x14ac:dyDescent="0.3">
      <c r="B11" s="106" t="s">
        <v>1825</v>
      </c>
      <c r="C11" s="709"/>
      <c r="D11" s="709"/>
      <c r="E11" s="643"/>
      <c r="F11" s="644"/>
      <c r="H11" s="106" t="s">
        <v>1825</v>
      </c>
      <c r="I11" s="709"/>
      <c r="J11" s="709"/>
      <c r="K11" s="643"/>
      <c r="L11" s="644"/>
      <c r="N11" s="106" t="s">
        <v>1825</v>
      </c>
      <c r="O11" s="709"/>
      <c r="P11" s="709"/>
      <c r="Q11" s="643"/>
      <c r="R11" s="644"/>
      <c r="T11" s="106" t="s">
        <v>1825</v>
      </c>
      <c r="U11" s="709"/>
      <c r="V11" s="709"/>
      <c r="W11" s="643"/>
      <c r="X11" s="644"/>
      <c r="Z11" s="106" t="s">
        <v>1825</v>
      </c>
      <c r="AA11" s="709"/>
      <c r="AB11" s="709"/>
      <c r="AC11" s="643"/>
      <c r="AD11" s="644"/>
    </row>
    <row r="12" spans="1:30" x14ac:dyDescent="0.3">
      <c r="B12" s="106" t="s">
        <v>1826</v>
      </c>
      <c r="C12" s="709"/>
      <c r="D12" s="709"/>
      <c r="E12" s="643"/>
      <c r="F12" s="644"/>
      <c r="H12" s="106" t="s">
        <v>1826</v>
      </c>
      <c r="I12" s="709"/>
      <c r="J12" s="709"/>
      <c r="K12" s="643"/>
      <c r="L12" s="644"/>
      <c r="N12" s="106" t="s">
        <v>1826</v>
      </c>
      <c r="O12" s="709"/>
      <c r="P12" s="709"/>
      <c r="Q12" s="643"/>
      <c r="R12" s="644"/>
      <c r="T12" s="106" t="s">
        <v>1826</v>
      </c>
      <c r="U12" s="709"/>
      <c r="V12" s="709"/>
      <c r="W12" s="643"/>
      <c r="X12" s="644"/>
      <c r="Z12" s="106" t="s">
        <v>1826</v>
      </c>
      <c r="AA12" s="709"/>
      <c r="AB12" s="709"/>
      <c r="AC12" s="643"/>
      <c r="AD12" s="644"/>
    </row>
    <row r="13" spans="1:30" x14ac:dyDescent="0.3">
      <c r="B13" s="106" t="s">
        <v>1827</v>
      </c>
      <c r="C13" s="709"/>
      <c r="D13" s="709"/>
      <c r="E13" s="643"/>
      <c r="F13" s="644"/>
      <c r="H13" s="106" t="s">
        <v>1827</v>
      </c>
      <c r="I13" s="709"/>
      <c r="J13" s="709"/>
      <c r="K13" s="643"/>
      <c r="L13" s="644"/>
      <c r="N13" s="106" t="s">
        <v>1827</v>
      </c>
      <c r="O13" s="709"/>
      <c r="P13" s="709"/>
      <c r="Q13" s="643"/>
      <c r="R13" s="644"/>
      <c r="T13" s="106" t="s">
        <v>1827</v>
      </c>
      <c r="U13" s="709"/>
      <c r="V13" s="709"/>
      <c r="W13" s="643"/>
      <c r="X13" s="644"/>
      <c r="Z13" s="106" t="s">
        <v>1827</v>
      </c>
      <c r="AA13" s="709"/>
      <c r="AB13" s="709"/>
      <c r="AC13" s="643"/>
      <c r="AD13" s="644"/>
    </row>
    <row r="14" spans="1:30" x14ac:dyDescent="0.3">
      <c r="B14" s="106" t="s">
        <v>1828</v>
      </c>
      <c r="C14" s="709"/>
      <c r="D14" s="709"/>
      <c r="E14" s="643"/>
      <c r="F14" s="644"/>
      <c r="H14" s="106" t="s">
        <v>1828</v>
      </c>
      <c r="I14" s="709"/>
      <c r="J14" s="709"/>
      <c r="K14" s="643"/>
      <c r="L14" s="644"/>
      <c r="N14" s="106" t="s">
        <v>1828</v>
      </c>
      <c r="O14" s="709"/>
      <c r="P14" s="709"/>
      <c r="Q14" s="643"/>
      <c r="R14" s="644"/>
      <c r="T14" s="106"/>
      <c r="U14" s="709"/>
      <c r="V14" s="709"/>
      <c r="W14" s="643"/>
      <c r="X14" s="644"/>
      <c r="Z14" s="106"/>
      <c r="AA14" s="709"/>
      <c r="AB14" s="709"/>
      <c r="AC14" s="643"/>
      <c r="AD14" s="644"/>
    </row>
    <row r="15" spans="1:30" x14ac:dyDescent="0.3">
      <c r="B15" s="106"/>
      <c r="C15" s="709"/>
      <c r="D15" s="709"/>
      <c r="E15" s="643"/>
      <c r="F15" s="644"/>
      <c r="H15" s="106"/>
      <c r="I15" s="709"/>
      <c r="J15" s="709"/>
      <c r="K15" s="643"/>
      <c r="L15" s="644"/>
      <c r="N15" s="106"/>
      <c r="O15" s="709"/>
      <c r="P15" s="709"/>
      <c r="Q15" s="643"/>
      <c r="R15" s="644"/>
      <c r="T15" s="107" t="s">
        <v>1829</v>
      </c>
      <c r="U15" s="709"/>
      <c r="V15" s="709"/>
      <c r="W15" s="643"/>
      <c r="X15" s="644"/>
      <c r="Z15" s="107" t="s">
        <v>1829</v>
      </c>
      <c r="AA15" s="709"/>
      <c r="AB15" s="709"/>
      <c r="AC15" s="643"/>
      <c r="AD15" s="644"/>
    </row>
    <row r="16" spans="1:30" x14ac:dyDescent="0.3">
      <c r="B16" s="107" t="s">
        <v>1829</v>
      </c>
      <c r="C16" s="709"/>
      <c r="D16" s="709"/>
      <c r="E16" s="643"/>
      <c r="F16" s="644"/>
      <c r="H16" s="107" t="s">
        <v>1829</v>
      </c>
      <c r="I16" s="709"/>
      <c r="J16" s="709"/>
      <c r="K16" s="643"/>
      <c r="L16" s="644"/>
      <c r="N16" s="107" t="s">
        <v>1829</v>
      </c>
      <c r="O16" s="709"/>
      <c r="P16" s="709"/>
      <c r="Q16" s="643"/>
      <c r="R16" s="644"/>
      <c r="T16" s="106" t="s">
        <v>1830</v>
      </c>
      <c r="U16" s="709"/>
      <c r="V16" s="709"/>
      <c r="W16" s="643"/>
      <c r="X16" s="644"/>
      <c r="Z16" s="106" t="s">
        <v>1830</v>
      </c>
      <c r="AA16" s="709"/>
      <c r="AB16" s="709"/>
      <c r="AC16" s="643"/>
      <c r="AD16" s="644"/>
    </row>
    <row r="17" spans="2:30" x14ac:dyDescent="0.3">
      <c r="B17" s="106" t="s">
        <v>1830</v>
      </c>
      <c r="C17" s="709"/>
      <c r="D17" s="709"/>
      <c r="E17" s="643"/>
      <c r="F17" s="644"/>
      <c r="H17" s="106" t="s">
        <v>1830</v>
      </c>
      <c r="I17" s="709"/>
      <c r="J17" s="709"/>
      <c r="K17" s="643"/>
      <c r="L17" s="644"/>
      <c r="N17" s="106" t="s">
        <v>1830</v>
      </c>
      <c r="O17" s="709"/>
      <c r="P17" s="709"/>
      <c r="Q17" s="643"/>
      <c r="R17" s="644"/>
      <c r="T17" s="106" t="s">
        <v>1831</v>
      </c>
      <c r="U17" s="709"/>
      <c r="V17" s="709"/>
      <c r="W17" s="643"/>
      <c r="X17" s="644"/>
      <c r="Z17" s="106" t="s">
        <v>1831</v>
      </c>
      <c r="AA17" s="709"/>
      <c r="AB17" s="709"/>
      <c r="AC17" s="643"/>
      <c r="AD17" s="644"/>
    </row>
    <row r="18" spans="2:30" x14ac:dyDescent="0.3">
      <c r="B18" s="106" t="s">
        <v>1831</v>
      </c>
      <c r="C18" s="709"/>
      <c r="D18" s="709"/>
      <c r="E18" s="643"/>
      <c r="F18" s="644"/>
      <c r="H18" s="106" t="s">
        <v>1831</v>
      </c>
      <c r="I18" s="709"/>
      <c r="J18" s="709"/>
      <c r="K18" s="643"/>
      <c r="L18" s="644"/>
      <c r="N18" s="106" t="s">
        <v>1831</v>
      </c>
      <c r="O18" s="709"/>
      <c r="P18" s="709"/>
      <c r="Q18" s="643"/>
      <c r="R18" s="644"/>
      <c r="T18" s="106" t="s">
        <v>1832</v>
      </c>
      <c r="U18" s="709"/>
      <c r="V18" s="709"/>
      <c r="W18" s="643"/>
      <c r="X18" s="644"/>
      <c r="Z18" s="106" t="s">
        <v>1832</v>
      </c>
      <c r="AA18" s="709"/>
      <c r="AB18" s="709"/>
      <c r="AC18" s="643"/>
      <c r="AD18" s="644"/>
    </row>
    <row r="19" spans="2:30" x14ac:dyDescent="0.3">
      <c r="B19" s="106"/>
      <c r="C19" s="709"/>
      <c r="D19" s="709"/>
      <c r="E19" s="643"/>
      <c r="F19" s="644"/>
      <c r="H19" s="106"/>
      <c r="I19" s="709"/>
      <c r="J19" s="709"/>
      <c r="K19" s="643"/>
      <c r="L19" s="644"/>
      <c r="N19" s="106"/>
      <c r="O19" s="709"/>
      <c r="P19" s="709"/>
      <c r="Q19" s="643"/>
      <c r="R19" s="644"/>
      <c r="T19" s="106" t="s">
        <v>1833</v>
      </c>
      <c r="U19" s="709"/>
      <c r="V19" s="709"/>
      <c r="W19" s="643"/>
      <c r="X19" s="644"/>
      <c r="Z19" s="106" t="s">
        <v>1833</v>
      </c>
      <c r="AA19" s="709"/>
      <c r="AB19" s="709"/>
      <c r="AC19" s="643"/>
      <c r="AD19" s="644"/>
    </row>
    <row r="20" spans="2:30" x14ac:dyDescent="0.3">
      <c r="B20" s="107" t="s">
        <v>1834</v>
      </c>
      <c r="C20" s="709"/>
      <c r="D20" s="709"/>
      <c r="E20" s="643"/>
      <c r="F20" s="644"/>
      <c r="H20" s="107" t="s">
        <v>1834</v>
      </c>
      <c r="I20" s="709"/>
      <c r="J20" s="709"/>
      <c r="K20" s="643"/>
      <c r="L20" s="644"/>
      <c r="N20" s="107" t="s">
        <v>1834</v>
      </c>
      <c r="O20" s="709"/>
      <c r="P20" s="709"/>
      <c r="Q20" s="643"/>
      <c r="R20" s="644"/>
      <c r="T20" s="106"/>
      <c r="U20" s="709"/>
      <c r="V20" s="709"/>
      <c r="W20" s="643"/>
      <c r="X20" s="644"/>
      <c r="Z20" s="106"/>
      <c r="AA20" s="709"/>
      <c r="AB20" s="709"/>
      <c r="AC20" s="643"/>
      <c r="AD20" s="644"/>
    </row>
    <row r="21" spans="2:30" x14ac:dyDescent="0.3">
      <c r="B21" s="106" t="s">
        <v>1745</v>
      </c>
      <c r="C21" s="709"/>
      <c r="D21" s="709"/>
      <c r="E21" s="643"/>
      <c r="F21" s="644"/>
      <c r="H21" s="106" t="s">
        <v>1745</v>
      </c>
      <c r="I21" s="709"/>
      <c r="J21" s="709"/>
      <c r="K21" s="643"/>
      <c r="L21" s="644"/>
      <c r="N21" s="106" t="s">
        <v>1745</v>
      </c>
      <c r="O21" s="709"/>
      <c r="P21" s="709"/>
      <c r="Q21" s="643"/>
      <c r="R21" s="644"/>
      <c r="T21" s="107" t="s">
        <v>1834</v>
      </c>
      <c r="U21" s="709"/>
      <c r="V21" s="709"/>
      <c r="W21" s="643"/>
      <c r="X21" s="644"/>
      <c r="Z21" s="107" t="s">
        <v>1834</v>
      </c>
      <c r="AA21" s="709"/>
      <c r="AB21" s="709"/>
      <c r="AC21" s="643"/>
      <c r="AD21" s="644"/>
    </row>
    <row r="22" spans="2:30" x14ac:dyDescent="0.3">
      <c r="B22" s="106" t="s">
        <v>1835</v>
      </c>
      <c r="C22" s="709"/>
      <c r="D22" s="709"/>
      <c r="E22" s="643"/>
      <c r="F22" s="644"/>
      <c r="H22" s="106" t="s">
        <v>1835</v>
      </c>
      <c r="I22" s="709"/>
      <c r="J22" s="709"/>
      <c r="K22" s="643"/>
      <c r="L22" s="644"/>
      <c r="N22" s="106" t="s">
        <v>1835</v>
      </c>
      <c r="O22" s="709"/>
      <c r="P22" s="709"/>
      <c r="Q22" s="643"/>
      <c r="R22" s="644"/>
      <c r="T22" s="106" t="s">
        <v>1745</v>
      </c>
      <c r="U22" s="709"/>
      <c r="V22" s="709"/>
      <c r="W22" s="643"/>
      <c r="X22" s="644"/>
      <c r="Z22" s="106" t="s">
        <v>1745</v>
      </c>
      <c r="AA22" s="709"/>
      <c r="AB22" s="709"/>
      <c r="AC22" s="643"/>
      <c r="AD22" s="644"/>
    </row>
    <row r="23" spans="2:30" x14ac:dyDescent="0.3">
      <c r="B23" s="106" t="s">
        <v>1836</v>
      </c>
      <c r="C23" s="709"/>
      <c r="D23" s="709"/>
      <c r="E23" s="643"/>
      <c r="F23" s="644"/>
      <c r="H23" s="106" t="s">
        <v>1836</v>
      </c>
      <c r="I23" s="709"/>
      <c r="J23" s="709"/>
      <c r="K23" s="643"/>
      <c r="L23" s="644"/>
      <c r="N23" s="106" t="s">
        <v>1836</v>
      </c>
      <c r="O23" s="709"/>
      <c r="P23" s="709"/>
      <c r="Q23" s="643"/>
      <c r="R23" s="644"/>
      <c r="T23" s="106" t="s">
        <v>1835</v>
      </c>
      <c r="U23" s="709"/>
      <c r="V23" s="709"/>
      <c r="W23" s="643"/>
      <c r="X23" s="644"/>
      <c r="Z23" s="106" t="s">
        <v>1835</v>
      </c>
      <c r="AA23" s="709"/>
      <c r="AB23" s="709"/>
      <c r="AC23" s="643"/>
      <c r="AD23" s="644"/>
    </row>
    <row r="24" spans="2:30" x14ac:dyDescent="0.3">
      <c r="B24" s="106" t="s">
        <v>1837</v>
      </c>
      <c r="C24" s="709"/>
      <c r="D24" s="709"/>
      <c r="E24" s="643"/>
      <c r="F24" s="644"/>
      <c r="H24" s="106" t="s">
        <v>1837</v>
      </c>
      <c r="I24" s="709"/>
      <c r="J24" s="709"/>
      <c r="K24" s="643"/>
      <c r="L24" s="644"/>
      <c r="N24" s="106" t="s">
        <v>1837</v>
      </c>
      <c r="O24" s="709"/>
      <c r="P24" s="709"/>
      <c r="Q24" s="643"/>
      <c r="R24" s="644"/>
      <c r="T24" s="106"/>
      <c r="U24" s="709"/>
      <c r="V24" s="709"/>
      <c r="W24" s="643"/>
      <c r="X24" s="644"/>
      <c r="Z24" s="106"/>
      <c r="AA24" s="709"/>
      <c r="AB24" s="709"/>
      <c r="AC24" s="643"/>
      <c r="AD24" s="644"/>
    </row>
    <row r="25" spans="2:30" x14ac:dyDescent="0.3">
      <c r="B25" s="106" t="s">
        <v>1838</v>
      </c>
      <c r="C25" s="709"/>
      <c r="D25" s="709"/>
      <c r="E25" s="643"/>
      <c r="F25" s="644"/>
      <c r="H25" s="106" t="s">
        <v>1838</v>
      </c>
      <c r="I25" s="709"/>
      <c r="J25" s="709"/>
      <c r="K25" s="643"/>
      <c r="L25" s="644"/>
      <c r="N25" s="106" t="s">
        <v>1838</v>
      </c>
      <c r="O25" s="709"/>
      <c r="P25" s="709"/>
      <c r="Q25" s="643"/>
      <c r="R25" s="644"/>
      <c r="T25" s="106" t="s">
        <v>1837</v>
      </c>
      <c r="U25" s="709"/>
      <c r="V25" s="709"/>
      <c r="W25" s="643"/>
      <c r="X25" s="644"/>
      <c r="Z25" s="106" t="s">
        <v>1837</v>
      </c>
      <c r="AA25" s="709"/>
      <c r="AB25" s="709"/>
      <c r="AC25" s="643"/>
      <c r="AD25" s="644"/>
    </row>
    <row r="26" spans="2:30" ht="31.2" x14ac:dyDescent="0.3">
      <c r="B26" s="108" t="s">
        <v>1839</v>
      </c>
      <c r="C26" s="709"/>
      <c r="D26" s="709"/>
      <c r="E26" s="643"/>
      <c r="F26" s="644"/>
      <c r="H26" s="108" t="s">
        <v>1839</v>
      </c>
      <c r="I26" s="709"/>
      <c r="J26" s="709"/>
      <c r="K26" s="643"/>
      <c r="L26" s="644"/>
      <c r="N26" s="108" t="s">
        <v>1839</v>
      </c>
      <c r="O26" s="709"/>
      <c r="P26" s="709"/>
      <c r="Q26" s="643"/>
      <c r="R26" s="644"/>
      <c r="T26" s="106"/>
      <c r="U26" s="709"/>
      <c r="V26" s="709"/>
      <c r="W26" s="643"/>
      <c r="X26" s="644"/>
      <c r="Z26" s="106"/>
      <c r="AA26" s="709"/>
      <c r="AB26" s="709"/>
      <c r="AC26" s="643"/>
      <c r="AD26" s="644"/>
    </row>
    <row r="27" spans="2:30" ht="31.2" x14ac:dyDescent="0.3">
      <c r="B27" s="106" t="s">
        <v>1840</v>
      </c>
      <c r="C27" s="709"/>
      <c r="D27" s="709"/>
      <c r="E27" s="643"/>
      <c r="F27" s="644"/>
      <c r="H27" s="106" t="s">
        <v>1840</v>
      </c>
      <c r="I27" s="709"/>
      <c r="J27" s="709"/>
      <c r="K27" s="643"/>
      <c r="L27" s="644"/>
      <c r="N27" s="106" t="s">
        <v>1840</v>
      </c>
      <c r="O27" s="709"/>
      <c r="P27" s="709"/>
      <c r="Q27" s="643"/>
      <c r="R27" s="644"/>
      <c r="T27" s="108" t="s">
        <v>1839</v>
      </c>
      <c r="U27" s="709"/>
      <c r="V27" s="709"/>
      <c r="W27" s="643"/>
      <c r="X27" s="644"/>
      <c r="Z27" s="108" t="s">
        <v>1839</v>
      </c>
      <c r="AA27" s="709"/>
      <c r="AB27" s="709"/>
      <c r="AC27" s="643"/>
      <c r="AD27" s="644"/>
    </row>
    <row r="28" spans="2:30" x14ac:dyDescent="0.3">
      <c r="B28" s="106" t="s">
        <v>1841</v>
      </c>
      <c r="C28" s="709"/>
      <c r="D28" s="709"/>
      <c r="E28" s="643"/>
      <c r="F28" s="644"/>
      <c r="H28" s="106" t="s">
        <v>1841</v>
      </c>
      <c r="I28" s="709"/>
      <c r="J28" s="709"/>
      <c r="K28" s="643"/>
      <c r="L28" s="644"/>
      <c r="N28" s="106" t="s">
        <v>1841</v>
      </c>
      <c r="O28" s="709"/>
      <c r="P28" s="709"/>
      <c r="Q28" s="643"/>
      <c r="R28" s="644"/>
      <c r="T28" s="106" t="s">
        <v>1840</v>
      </c>
      <c r="U28" s="709"/>
      <c r="V28" s="709"/>
      <c r="W28" s="643"/>
      <c r="X28" s="644"/>
      <c r="Z28" s="106" t="s">
        <v>1840</v>
      </c>
      <c r="AA28" s="709"/>
      <c r="AB28" s="709"/>
      <c r="AC28" s="643"/>
      <c r="AD28" s="644"/>
    </row>
    <row r="29" spans="2:30" x14ac:dyDescent="0.3">
      <c r="B29" s="106"/>
      <c r="C29" s="709"/>
      <c r="D29" s="709"/>
      <c r="E29" s="643"/>
      <c r="F29" s="644"/>
      <c r="H29" s="106"/>
      <c r="I29" s="709"/>
      <c r="J29" s="709"/>
      <c r="K29" s="643"/>
      <c r="L29" s="644"/>
      <c r="N29" s="106"/>
      <c r="O29" s="709"/>
      <c r="P29" s="709"/>
      <c r="Q29" s="643"/>
      <c r="R29" s="644"/>
      <c r="T29" s="106"/>
      <c r="U29" s="709"/>
      <c r="V29" s="709"/>
      <c r="W29" s="643"/>
      <c r="X29" s="644"/>
      <c r="Z29" s="106"/>
      <c r="AA29" s="709"/>
      <c r="AB29" s="709"/>
      <c r="AC29" s="643"/>
      <c r="AD29" s="644"/>
    </row>
    <row r="30" spans="2:30" x14ac:dyDescent="0.3">
      <c r="B30" s="106"/>
      <c r="C30" s="709"/>
      <c r="D30" s="709"/>
      <c r="E30" s="643"/>
      <c r="F30" s="644"/>
      <c r="H30" s="106"/>
      <c r="I30" s="709"/>
      <c r="J30" s="709"/>
      <c r="K30" s="643"/>
      <c r="L30" s="644"/>
      <c r="N30" s="106"/>
      <c r="O30" s="709"/>
      <c r="P30" s="709"/>
      <c r="Q30" s="643"/>
      <c r="R30" s="644"/>
      <c r="T30" s="106"/>
      <c r="U30" s="709"/>
      <c r="V30" s="709"/>
      <c r="W30" s="643"/>
      <c r="X30" s="644"/>
      <c r="Z30" s="106"/>
      <c r="AA30" s="709"/>
      <c r="AB30" s="709"/>
      <c r="AC30" s="643"/>
      <c r="AD30" s="644"/>
    </row>
    <row r="31" spans="2:30" x14ac:dyDescent="0.3">
      <c r="B31" s="107" t="s">
        <v>1842</v>
      </c>
      <c r="C31" s="709"/>
      <c r="D31" s="709"/>
      <c r="E31" s="643"/>
      <c r="F31" s="644"/>
      <c r="H31" s="107" t="s">
        <v>1842</v>
      </c>
      <c r="I31" s="709"/>
      <c r="J31" s="709"/>
      <c r="K31" s="643"/>
      <c r="L31" s="644"/>
      <c r="N31" s="107" t="s">
        <v>1842</v>
      </c>
      <c r="O31" s="709"/>
      <c r="P31" s="709"/>
      <c r="Q31" s="643"/>
      <c r="R31" s="644"/>
      <c r="T31" s="106"/>
      <c r="U31" s="709"/>
      <c r="V31" s="709"/>
      <c r="W31" s="643"/>
      <c r="X31" s="644"/>
      <c r="Z31" s="106"/>
      <c r="AA31" s="709"/>
      <c r="AB31" s="709"/>
      <c r="AC31" s="643"/>
      <c r="AD31" s="644"/>
    </row>
    <row r="32" spans="2:30" x14ac:dyDescent="0.3">
      <c r="B32" s="106" t="s">
        <v>1843</v>
      </c>
      <c r="C32" s="709"/>
      <c r="D32" s="709"/>
      <c r="E32" s="643"/>
      <c r="F32" s="644"/>
      <c r="H32" s="106" t="s">
        <v>1843</v>
      </c>
      <c r="I32" s="709"/>
      <c r="J32" s="709"/>
      <c r="K32" s="643"/>
      <c r="L32" s="644"/>
      <c r="N32" s="106" t="s">
        <v>1843</v>
      </c>
      <c r="O32" s="709"/>
      <c r="P32" s="709"/>
      <c r="Q32" s="643"/>
      <c r="R32" s="644"/>
      <c r="T32" s="107" t="s">
        <v>1842</v>
      </c>
      <c r="U32" s="709"/>
      <c r="V32" s="709"/>
      <c r="W32" s="643"/>
      <c r="X32" s="644"/>
      <c r="Z32" s="107" t="s">
        <v>1842</v>
      </c>
      <c r="AA32" s="709"/>
      <c r="AB32" s="709"/>
      <c r="AC32" s="643"/>
      <c r="AD32" s="644"/>
    </row>
    <row r="33" spans="2:30" x14ac:dyDescent="0.3">
      <c r="B33" s="106" t="s">
        <v>1844</v>
      </c>
      <c r="C33" s="709"/>
      <c r="D33" s="709"/>
      <c r="E33" s="643"/>
      <c r="F33" s="644"/>
      <c r="H33" s="106" t="s">
        <v>1844</v>
      </c>
      <c r="I33" s="709"/>
      <c r="J33" s="709"/>
      <c r="K33" s="643"/>
      <c r="L33" s="644"/>
      <c r="N33" s="106" t="s">
        <v>1844</v>
      </c>
      <c r="O33" s="709"/>
      <c r="P33" s="709"/>
      <c r="Q33" s="643"/>
      <c r="R33" s="644"/>
      <c r="T33" s="106"/>
      <c r="U33" s="709"/>
      <c r="V33" s="709"/>
      <c r="W33" s="643"/>
      <c r="X33" s="644"/>
      <c r="Z33" s="106"/>
      <c r="AA33" s="709"/>
      <c r="AB33" s="709"/>
      <c r="AC33" s="643"/>
      <c r="AD33" s="644"/>
    </row>
    <row r="34" spans="2:30" x14ac:dyDescent="0.3">
      <c r="B34" s="106" t="s">
        <v>1845</v>
      </c>
      <c r="C34" s="709"/>
      <c r="D34" s="709"/>
      <c r="E34" s="643"/>
      <c r="F34" s="644"/>
      <c r="H34" s="106" t="s">
        <v>1845</v>
      </c>
      <c r="I34" s="709"/>
      <c r="J34" s="709"/>
      <c r="K34" s="643"/>
      <c r="L34" s="644"/>
      <c r="N34" s="106" t="s">
        <v>1845</v>
      </c>
      <c r="O34" s="709"/>
      <c r="P34" s="709"/>
      <c r="Q34" s="643"/>
      <c r="R34" s="644"/>
      <c r="T34" s="106"/>
      <c r="U34" s="709"/>
      <c r="V34" s="709"/>
      <c r="W34" s="643"/>
      <c r="X34" s="644"/>
      <c r="Z34" s="106"/>
      <c r="AA34" s="709"/>
      <c r="AB34" s="709"/>
      <c r="AC34" s="643"/>
      <c r="AD34" s="644"/>
    </row>
    <row r="35" spans="2:30" x14ac:dyDescent="0.3">
      <c r="B35" s="106" t="s">
        <v>1846</v>
      </c>
      <c r="C35" s="709"/>
      <c r="D35" s="709"/>
      <c r="E35" s="643"/>
      <c r="F35" s="644"/>
      <c r="H35" s="106" t="s">
        <v>1846</v>
      </c>
      <c r="I35" s="709"/>
      <c r="J35" s="709"/>
      <c r="K35" s="643"/>
      <c r="L35" s="644"/>
      <c r="N35" s="106" t="s">
        <v>1846</v>
      </c>
      <c r="O35" s="709"/>
      <c r="P35" s="709"/>
      <c r="Q35" s="643"/>
      <c r="R35" s="644"/>
      <c r="T35" s="106"/>
      <c r="U35" s="709"/>
      <c r="V35" s="709"/>
      <c r="W35" s="643"/>
      <c r="X35" s="644"/>
      <c r="Z35" s="106"/>
      <c r="AA35" s="709"/>
      <c r="AB35" s="709"/>
      <c r="AC35" s="643"/>
      <c r="AD35" s="644"/>
    </row>
    <row r="36" spans="2:30" x14ac:dyDescent="0.3">
      <c r="B36" s="106"/>
      <c r="C36" s="709"/>
      <c r="D36" s="709"/>
      <c r="E36" s="643"/>
      <c r="F36" s="644"/>
      <c r="H36" s="106"/>
      <c r="I36" s="709"/>
      <c r="J36" s="709"/>
      <c r="K36" s="643"/>
      <c r="L36" s="644"/>
      <c r="N36" s="106"/>
      <c r="O36" s="709"/>
      <c r="P36" s="709"/>
      <c r="Q36" s="643"/>
      <c r="R36" s="644"/>
      <c r="T36" s="106"/>
      <c r="U36" s="709"/>
      <c r="V36" s="709"/>
      <c r="W36" s="643"/>
      <c r="X36" s="644"/>
      <c r="Z36" s="106"/>
      <c r="AA36" s="709"/>
      <c r="AB36" s="709"/>
      <c r="AC36" s="643"/>
      <c r="AD36" s="644"/>
    </row>
    <row r="37" spans="2:30" x14ac:dyDescent="0.3">
      <c r="B37" s="109" t="s">
        <v>1847</v>
      </c>
      <c r="C37" s="709"/>
      <c r="D37" s="709"/>
      <c r="E37" s="643"/>
      <c r="F37" s="644"/>
      <c r="H37" s="109" t="s">
        <v>1847</v>
      </c>
      <c r="I37" s="709"/>
      <c r="J37" s="709"/>
      <c r="K37" s="643"/>
      <c r="L37" s="644"/>
      <c r="N37" s="109" t="s">
        <v>1847</v>
      </c>
      <c r="O37" s="709"/>
      <c r="P37" s="709"/>
      <c r="Q37" s="643"/>
      <c r="R37" s="644"/>
      <c r="T37" s="106"/>
      <c r="U37" s="709"/>
      <c r="V37" s="709"/>
      <c r="W37" s="643"/>
      <c r="X37" s="644"/>
      <c r="Z37" s="106"/>
      <c r="AA37" s="709"/>
      <c r="AB37" s="709"/>
      <c r="AC37" s="643"/>
      <c r="AD37" s="644"/>
    </row>
    <row r="38" spans="2:30" x14ac:dyDescent="0.3">
      <c r="B38" s="109" t="s">
        <v>1848</v>
      </c>
      <c r="C38" s="709"/>
      <c r="D38" s="709"/>
      <c r="E38" s="643"/>
      <c r="F38" s="644"/>
      <c r="H38" s="109" t="s">
        <v>1848</v>
      </c>
      <c r="I38" s="709"/>
      <c r="J38" s="709"/>
      <c r="K38" s="643"/>
      <c r="L38" s="644"/>
      <c r="N38" s="109" t="s">
        <v>1848</v>
      </c>
      <c r="O38" s="709"/>
      <c r="P38" s="709"/>
      <c r="Q38" s="643"/>
      <c r="R38" s="644"/>
      <c r="T38" s="109" t="s">
        <v>1847</v>
      </c>
      <c r="U38" s="709"/>
      <c r="V38" s="709"/>
      <c r="W38" s="643"/>
      <c r="X38" s="644"/>
      <c r="Z38" s="109" t="s">
        <v>1847</v>
      </c>
      <c r="AA38" s="709"/>
      <c r="AB38" s="709"/>
      <c r="AC38" s="643"/>
      <c r="AD38" s="644"/>
    </row>
    <row r="39" spans="2:30" x14ac:dyDescent="0.3">
      <c r="B39" s="109" t="s">
        <v>1849</v>
      </c>
      <c r="C39" s="709"/>
      <c r="D39" s="709"/>
      <c r="E39" s="643"/>
      <c r="F39" s="644"/>
      <c r="H39" s="109" t="s">
        <v>1849</v>
      </c>
      <c r="I39" s="709"/>
      <c r="J39" s="709"/>
      <c r="K39" s="643"/>
      <c r="L39" s="644"/>
      <c r="N39" s="109" t="s">
        <v>1849</v>
      </c>
      <c r="O39" s="709"/>
      <c r="P39" s="709"/>
      <c r="Q39" s="643"/>
      <c r="R39" s="644"/>
      <c r="T39" s="109" t="s">
        <v>1848</v>
      </c>
      <c r="U39" s="709"/>
      <c r="V39" s="709"/>
      <c r="W39" s="643"/>
      <c r="X39" s="644"/>
      <c r="Z39" s="109" t="s">
        <v>1848</v>
      </c>
      <c r="AA39" s="709"/>
      <c r="AB39" s="709"/>
      <c r="AC39" s="643"/>
      <c r="AD39" s="644"/>
    </row>
    <row r="40" spans="2:30" x14ac:dyDescent="0.3">
      <c r="B40" s="109" t="s">
        <v>1850</v>
      </c>
      <c r="C40" s="709"/>
      <c r="D40" s="709"/>
      <c r="E40" s="643"/>
      <c r="F40" s="644"/>
      <c r="H40" s="109" t="s">
        <v>1850</v>
      </c>
      <c r="I40" s="709"/>
      <c r="J40" s="709"/>
      <c r="K40" s="643"/>
      <c r="L40" s="644"/>
      <c r="N40" s="109" t="s">
        <v>1850</v>
      </c>
      <c r="O40" s="709"/>
      <c r="P40" s="709"/>
      <c r="Q40" s="643"/>
      <c r="R40" s="644"/>
      <c r="T40" s="109" t="s">
        <v>1849</v>
      </c>
      <c r="U40" s="709"/>
      <c r="V40" s="709"/>
      <c r="W40" s="643"/>
      <c r="X40" s="644"/>
      <c r="Z40" s="109" t="s">
        <v>1849</v>
      </c>
      <c r="AA40" s="709"/>
      <c r="AB40" s="709"/>
      <c r="AC40" s="643"/>
      <c r="AD40" s="644"/>
    </row>
    <row r="41" spans="2:30" x14ac:dyDescent="0.3">
      <c r="B41" s="109" t="s">
        <v>1851</v>
      </c>
      <c r="C41" s="709"/>
      <c r="D41" s="709"/>
      <c r="E41" s="643"/>
      <c r="F41" s="644"/>
      <c r="H41" s="109" t="s">
        <v>1851</v>
      </c>
      <c r="I41" s="709"/>
      <c r="J41" s="709"/>
      <c r="K41" s="643"/>
      <c r="L41" s="644"/>
      <c r="N41" s="109" t="s">
        <v>1851</v>
      </c>
      <c r="O41" s="709"/>
      <c r="P41" s="709"/>
      <c r="Q41" s="643"/>
      <c r="R41" s="644"/>
      <c r="T41" s="109" t="s">
        <v>1850</v>
      </c>
      <c r="U41" s="709"/>
      <c r="V41" s="709"/>
      <c r="W41" s="643"/>
      <c r="X41" s="644"/>
      <c r="Z41" s="109" t="s">
        <v>1850</v>
      </c>
      <c r="AA41" s="709"/>
      <c r="AB41" s="709"/>
      <c r="AC41" s="643"/>
      <c r="AD41" s="644"/>
    </row>
    <row r="42" spans="2:30" x14ac:dyDescent="0.3">
      <c r="B42" s="109" t="s">
        <v>1852</v>
      </c>
      <c r="C42" s="709"/>
      <c r="D42" s="709"/>
      <c r="E42" s="643"/>
      <c r="F42" s="644"/>
      <c r="H42" s="109" t="s">
        <v>1852</v>
      </c>
      <c r="I42" s="709"/>
      <c r="J42" s="709"/>
      <c r="K42" s="643"/>
      <c r="L42" s="644"/>
      <c r="N42" s="109" t="s">
        <v>1852</v>
      </c>
      <c r="O42" s="709"/>
      <c r="P42" s="709"/>
      <c r="Q42" s="643"/>
      <c r="R42" s="644"/>
      <c r="T42" s="109" t="s">
        <v>1851</v>
      </c>
      <c r="U42" s="709"/>
      <c r="V42" s="709"/>
      <c r="W42" s="643"/>
      <c r="X42" s="644"/>
      <c r="Z42" s="109" t="s">
        <v>1851</v>
      </c>
      <c r="AA42" s="709"/>
      <c r="AB42" s="709"/>
      <c r="AC42" s="643"/>
      <c r="AD42" s="644"/>
    </row>
    <row r="43" spans="2:30" x14ac:dyDescent="0.3">
      <c r="B43" s="109" t="s">
        <v>1853</v>
      </c>
      <c r="C43" s="709"/>
      <c r="D43" s="709"/>
      <c r="E43" s="643"/>
      <c r="F43" s="644"/>
      <c r="H43" s="109" t="s">
        <v>1853</v>
      </c>
      <c r="I43" s="709"/>
      <c r="J43" s="709"/>
      <c r="K43" s="643"/>
      <c r="L43" s="644"/>
      <c r="N43" s="109" t="s">
        <v>1853</v>
      </c>
      <c r="O43" s="709"/>
      <c r="P43" s="709"/>
      <c r="Q43" s="643"/>
      <c r="R43" s="644"/>
      <c r="T43" s="109" t="s">
        <v>1852</v>
      </c>
      <c r="U43" s="709"/>
      <c r="V43" s="709"/>
      <c r="W43" s="643"/>
      <c r="X43" s="644"/>
      <c r="Z43" s="109" t="s">
        <v>1852</v>
      </c>
      <c r="AA43" s="709"/>
      <c r="AB43" s="709"/>
      <c r="AC43" s="643"/>
      <c r="AD43" s="644"/>
    </row>
    <row r="44" spans="2:30" x14ac:dyDescent="0.3">
      <c r="B44" s="109" t="s">
        <v>1854</v>
      </c>
      <c r="C44" s="709"/>
      <c r="D44" s="709"/>
      <c r="E44" s="643"/>
      <c r="F44" s="644"/>
      <c r="H44" s="109" t="s">
        <v>1854</v>
      </c>
      <c r="I44" s="709"/>
      <c r="J44" s="709"/>
      <c r="K44" s="643"/>
      <c r="L44" s="644"/>
      <c r="N44" s="109" t="s">
        <v>1854</v>
      </c>
      <c r="O44" s="709"/>
      <c r="P44" s="709"/>
      <c r="Q44" s="643"/>
      <c r="R44" s="644"/>
      <c r="T44" s="109" t="s">
        <v>1853</v>
      </c>
      <c r="U44" s="709"/>
      <c r="V44" s="709"/>
      <c r="W44" s="643"/>
      <c r="X44" s="644"/>
      <c r="Z44" s="109" t="s">
        <v>1853</v>
      </c>
      <c r="AA44" s="709"/>
      <c r="AB44" s="709"/>
      <c r="AC44" s="643"/>
      <c r="AD44" s="644"/>
    </row>
    <row r="45" spans="2:30" x14ac:dyDescent="0.3">
      <c r="B45" s="109" t="s">
        <v>1855</v>
      </c>
      <c r="C45" s="709"/>
      <c r="D45" s="709"/>
      <c r="E45" s="643"/>
      <c r="F45" s="644"/>
      <c r="H45" s="109" t="s">
        <v>1855</v>
      </c>
      <c r="I45" s="709"/>
      <c r="J45" s="709"/>
      <c r="K45" s="643"/>
      <c r="L45" s="644"/>
      <c r="N45" s="109" t="s">
        <v>1855</v>
      </c>
      <c r="O45" s="709"/>
      <c r="P45" s="709"/>
      <c r="Q45" s="643"/>
      <c r="R45" s="644"/>
      <c r="T45" s="109"/>
      <c r="U45" s="709"/>
      <c r="V45" s="709"/>
      <c r="W45" s="643"/>
      <c r="X45" s="644"/>
      <c r="Z45" s="109"/>
      <c r="AA45" s="709"/>
      <c r="AB45" s="709"/>
      <c r="AC45" s="643"/>
      <c r="AD45" s="644"/>
    </row>
    <row r="46" spans="2:30" x14ac:dyDescent="0.3">
      <c r="B46" s="110" t="s">
        <v>1856</v>
      </c>
      <c r="C46" s="709"/>
      <c r="D46" s="709"/>
      <c r="E46" s="643"/>
      <c r="F46" s="644"/>
      <c r="H46" s="110" t="s">
        <v>1856</v>
      </c>
      <c r="I46" s="709"/>
      <c r="J46" s="709"/>
      <c r="K46" s="643"/>
      <c r="L46" s="644"/>
      <c r="N46" s="110" t="s">
        <v>1856</v>
      </c>
      <c r="O46" s="709"/>
      <c r="P46" s="709"/>
      <c r="Q46" s="643"/>
      <c r="R46" s="644"/>
      <c r="T46" s="109" t="s">
        <v>1855</v>
      </c>
      <c r="U46" s="709"/>
      <c r="V46" s="709"/>
      <c r="W46" s="643"/>
      <c r="X46" s="644"/>
      <c r="Z46" s="109" t="s">
        <v>1855</v>
      </c>
      <c r="AA46" s="709"/>
      <c r="AB46" s="709"/>
      <c r="AC46" s="643"/>
      <c r="AD46" s="644"/>
    </row>
    <row r="47" spans="2:30" x14ac:dyDescent="0.3">
      <c r="B47" s="110" t="s">
        <v>1857</v>
      </c>
      <c r="C47" s="709"/>
      <c r="D47" s="709"/>
      <c r="E47" s="643"/>
      <c r="F47" s="644"/>
      <c r="H47" s="110" t="s">
        <v>1857</v>
      </c>
      <c r="I47" s="709"/>
      <c r="J47" s="709"/>
      <c r="K47" s="643"/>
      <c r="L47" s="644"/>
      <c r="N47" s="110" t="s">
        <v>1857</v>
      </c>
      <c r="O47" s="709"/>
      <c r="P47" s="709"/>
      <c r="Q47" s="643"/>
      <c r="R47" s="644"/>
      <c r="T47" s="110" t="s">
        <v>1856</v>
      </c>
      <c r="U47" s="709"/>
      <c r="V47" s="709"/>
      <c r="W47" s="643"/>
      <c r="X47" s="644"/>
      <c r="Z47" s="110" t="s">
        <v>1856</v>
      </c>
      <c r="AA47" s="709"/>
      <c r="AB47" s="709"/>
      <c r="AC47" s="643"/>
      <c r="AD47" s="644"/>
    </row>
    <row r="48" spans="2:30" x14ac:dyDescent="0.3">
      <c r="B48" s="110" t="s">
        <v>1858</v>
      </c>
      <c r="C48" s="709"/>
      <c r="D48" s="709"/>
      <c r="E48" s="643"/>
      <c r="F48" s="644"/>
      <c r="H48" s="110" t="s">
        <v>1858</v>
      </c>
      <c r="I48" s="709"/>
      <c r="J48" s="709"/>
      <c r="K48" s="643"/>
      <c r="L48" s="644"/>
      <c r="N48" s="110" t="s">
        <v>1858</v>
      </c>
      <c r="O48" s="709"/>
      <c r="P48" s="709"/>
      <c r="Q48" s="643"/>
      <c r="R48" s="644"/>
      <c r="T48" s="110" t="s">
        <v>1857</v>
      </c>
      <c r="U48" s="709"/>
      <c r="V48" s="709"/>
      <c r="W48" s="643"/>
      <c r="X48" s="644"/>
      <c r="Z48" s="110" t="s">
        <v>1857</v>
      </c>
      <c r="AA48" s="709"/>
      <c r="AB48" s="709"/>
      <c r="AC48" s="643"/>
      <c r="AD48" s="644"/>
    </row>
    <row r="49" spans="2:30" x14ac:dyDescent="0.3">
      <c r="B49" s="110" t="s">
        <v>1859</v>
      </c>
      <c r="C49" s="709"/>
      <c r="D49" s="709"/>
      <c r="E49" s="643"/>
      <c r="F49" s="644"/>
      <c r="H49" s="110" t="s">
        <v>1859</v>
      </c>
      <c r="I49" s="709"/>
      <c r="J49" s="709"/>
      <c r="K49" s="643"/>
      <c r="L49" s="644"/>
      <c r="N49" s="110" t="s">
        <v>1859</v>
      </c>
      <c r="O49" s="709"/>
      <c r="P49" s="709"/>
      <c r="Q49" s="643"/>
      <c r="R49" s="644"/>
      <c r="T49" s="110"/>
      <c r="U49" s="709"/>
      <c r="V49" s="709"/>
      <c r="W49" s="643"/>
      <c r="X49" s="644"/>
      <c r="Z49" s="110"/>
      <c r="AA49" s="709"/>
      <c r="AB49" s="709"/>
      <c r="AC49" s="643"/>
      <c r="AD49" s="644"/>
    </row>
    <row r="50" spans="2:30" x14ac:dyDescent="0.3">
      <c r="B50" s="110"/>
      <c r="C50" s="709"/>
      <c r="D50" s="709"/>
      <c r="E50" s="643"/>
      <c r="F50" s="644"/>
      <c r="H50" s="110"/>
      <c r="I50" s="709"/>
      <c r="J50" s="709"/>
      <c r="K50" s="643"/>
      <c r="L50" s="644"/>
      <c r="N50" s="110"/>
      <c r="O50" s="709"/>
      <c r="P50" s="709"/>
      <c r="Q50" s="643"/>
      <c r="R50" s="644"/>
      <c r="T50" s="110" t="s">
        <v>1859</v>
      </c>
      <c r="U50" s="709"/>
      <c r="V50" s="709"/>
      <c r="W50" s="643"/>
      <c r="X50" s="644"/>
      <c r="Z50" s="110" t="s">
        <v>1859</v>
      </c>
      <c r="AA50" s="709"/>
      <c r="AB50" s="709"/>
      <c r="AC50" s="643"/>
      <c r="AD50" s="644"/>
    </row>
    <row r="51" spans="2:30" x14ac:dyDescent="0.3">
      <c r="B51" s="110"/>
      <c r="C51" s="709"/>
      <c r="D51" s="709"/>
      <c r="E51" s="643"/>
      <c r="F51" s="644"/>
      <c r="H51" s="110"/>
      <c r="I51" s="709"/>
      <c r="J51" s="709"/>
      <c r="K51" s="643"/>
      <c r="L51" s="644"/>
      <c r="N51" s="110"/>
      <c r="O51" s="709"/>
      <c r="P51" s="709"/>
      <c r="Q51" s="643"/>
      <c r="R51" s="644"/>
      <c r="T51" s="110"/>
      <c r="U51" s="709"/>
      <c r="V51" s="709"/>
      <c r="W51" s="643"/>
      <c r="X51" s="644"/>
      <c r="Z51" s="110"/>
      <c r="AA51" s="709"/>
      <c r="AB51" s="709"/>
      <c r="AC51" s="643"/>
      <c r="AD51" s="644"/>
    </row>
    <row r="52" spans="2:30" x14ac:dyDescent="0.3">
      <c r="B52" s="110"/>
      <c r="C52" s="709"/>
      <c r="D52" s="709"/>
      <c r="E52" s="643"/>
      <c r="F52" s="644"/>
      <c r="H52" s="110"/>
      <c r="I52" s="709"/>
      <c r="J52" s="709"/>
      <c r="K52" s="643"/>
      <c r="L52" s="644"/>
      <c r="N52" s="110"/>
      <c r="O52" s="709"/>
      <c r="P52" s="709"/>
      <c r="Q52" s="643"/>
      <c r="R52" s="644"/>
      <c r="T52" s="110"/>
      <c r="U52" s="709"/>
      <c r="V52" s="709"/>
      <c r="W52" s="643"/>
      <c r="X52" s="644"/>
      <c r="Z52" s="110"/>
      <c r="AA52" s="709"/>
      <c r="AB52" s="709"/>
      <c r="AC52" s="643"/>
      <c r="AD52" s="644"/>
    </row>
    <row r="53" spans="2:30" x14ac:dyDescent="0.3">
      <c r="B53" s="110"/>
      <c r="C53" s="709"/>
      <c r="D53" s="709"/>
      <c r="E53" s="643"/>
      <c r="F53" s="644"/>
      <c r="H53" s="110"/>
      <c r="I53" s="709"/>
      <c r="J53" s="709"/>
      <c r="K53" s="643"/>
      <c r="L53" s="644"/>
      <c r="N53" s="110"/>
      <c r="O53" s="709"/>
      <c r="P53" s="709"/>
      <c r="Q53" s="643"/>
      <c r="R53" s="644"/>
      <c r="T53" s="110"/>
      <c r="U53" s="709"/>
      <c r="V53" s="709"/>
      <c r="W53" s="643"/>
      <c r="X53" s="644"/>
      <c r="Z53" s="110"/>
      <c r="AA53" s="709"/>
      <c r="AB53" s="709"/>
      <c r="AC53" s="643"/>
      <c r="AD53" s="644"/>
    </row>
    <row r="54" spans="2:30" x14ac:dyDescent="0.3">
      <c r="B54" s="110"/>
      <c r="C54" s="709"/>
      <c r="D54" s="709"/>
      <c r="E54" s="643"/>
      <c r="F54" s="644"/>
      <c r="H54" s="110"/>
      <c r="I54" s="709"/>
      <c r="J54" s="709"/>
      <c r="K54" s="643"/>
      <c r="L54" s="644"/>
      <c r="N54" s="110"/>
      <c r="O54" s="709"/>
      <c r="P54" s="709"/>
      <c r="Q54" s="643"/>
      <c r="R54" s="644"/>
      <c r="T54" s="110"/>
      <c r="U54" s="709"/>
      <c r="V54" s="709"/>
      <c r="W54" s="643"/>
      <c r="X54" s="644"/>
      <c r="Z54" s="110"/>
      <c r="AA54" s="709"/>
      <c r="AB54" s="709"/>
      <c r="AC54" s="643"/>
      <c r="AD54" s="644"/>
    </row>
    <row r="55" spans="2:30" x14ac:dyDescent="0.3">
      <c r="B55" s="106"/>
      <c r="C55" s="709"/>
      <c r="D55" s="709"/>
      <c r="E55" s="643"/>
      <c r="F55" s="644"/>
      <c r="H55" s="106"/>
      <c r="I55" s="709"/>
      <c r="J55" s="709"/>
      <c r="K55" s="643"/>
      <c r="L55" s="644"/>
      <c r="N55" s="106"/>
      <c r="O55" s="709"/>
      <c r="P55" s="709"/>
      <c r="Q55" s="643"/>
      <c r="R55" s="644"/>
      <c r="T55" s="110"/>
      <c r="U55" s="709"/>
      <c r="V55" s="709"/>
      <c r="W55" s="643"/>
      <c r="X55" s="644"/>
      <c r="Z55" s="110"/>
      <c r="AA55" s="709"/>
      <c r="AB55" s="709"/>
      <c r="AC55" s="643"/>
      <c r="AD55" s="644"/>
    </row>
    <row r="56" spans="2:30" ht="16.2" thickBot="1" x14ac:dyDescent="0.35">
      <c r="B56" s="366"/>
      <c r="C56" s="367"/>
      <c r="D56" s="367"/>
      <c r="E56" s="368"/>
      <c r="F56" s="645"/>
      <c r="H56" s="366"/>
      <c r="I56" s="367"/>
      <c r="J56" s="367"/>
      <c r="K56" s="368"/>
      <c r="L56" s="645"/>
      <c r="N56" s="366"/>
      <c r="O56" s="367"/>
      <c r="P56" s="367"/>
      <c r="Q56" s="368"/>
      <c r="R56" s="645"/>
      <c r="T56" s="106"/>
      <c r="U56" s="709"/>
      <c r="V56" s="709"/>
      <c r="W56" s="643"/>
      <c r="X56" s="644"/>
      <c r="Z56" s="106"/>
      <c r="AA56" s="709"/>
      <c r="AB56" s="709"/>
      <c r="AC56" s="643"/>
      <c r="AD56" s="644"/>
    </row>
    <row r="57" spans="2:30" ht="18" thickBot="1" x14ac:dyDescent="0.35">
      <c r="E57" s="646">
        <f>SUM(E7:E56)</f>
        <v>0</v>
      </c>
      <c r="F57" s="647">
        <f t="shared" ref="F57" si="0">(E57/10)*12</f>
        <v>0</v>
      </c>
      <c r="I57" s="363"/>
      <c r="J57" s="363"/>
      <c r="K57" s="646">
        <f>SUM(K7:K56)</f>
        <v>0</v>
      </c>
      <c r="L57" s="647">
        <f t="shared" ref="L57" si="1">(K57/10)*12</f>
        <v>0</v>
      </c>
      <c r="O57" s="363"/>
      <c r="P57" s="363"/>
      <c r="Q57" s="646">
        <f>SUM(Q7:Q56)</f>
        <v>0</v>
      </c>
      <c r="R57" s="647">
        <f t="shared" ref="R57" si="2">(Q57/10)*12</f>
        <v>0</v>
      </c>
      <c r="T57" s="366"/>
      <c r="U57" s="367"/>
      <c r="V57" s="367"/>
      <c r="W57" s="368"/>
      <c r="X57" s="644"/>
      <c r="Z57" s="366"/>
      <c r="AA57" s="367"/>
      <c r="AB57" s="367"/>
      <c r="AC57" s="368"/>
      <c r="AD57" s="644"/>
    </row>
  </sheetData>
  <mergeCells count="5">
    <mergeCell ref="U5:X5"/>
    <mergeCell ref="AA5:AD5"/>
    <mergeCell ref="C5:F5"/>
    <mergeCell ref="I5:L5"/>
    <mergeCell ref="O5:R5"/>
  </mergeCells>
  <pageMargins left="0.7" right="0.7" top="0.75" bottom="0.75" header="0.3" footer="0.3"/>
  <pageSetup orientation="portrait" verticalDpi="0"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3C061-6F2C-487E-ABEC-E051A546A9B6}">
  <sheetPr>
    <tabColor theme="8"/>
  </sheetPr>
  <dimension ref="A1:AQ278"/>
  <sheetViews>
    <sheetView showGridLines="0" zoomScale="90" zoomScaleNormal="90" workbookViewId="0">
      <pane ySplit="2" topLeftCell="A139" activePane="bottomLeft" state="frozen"/>
      <selection activeCell="E8" sqref="E8"/>
      <selection pane="bottomLeft" activeCell="C18" sqref="C18"/>
    </sheetView>
  </sheetViews>
  <sheetFormatPr defaultColWidth="9" defaultRowHeight="14.4" outlineLevelRow="2" x14ac:dyDescent="0.3"/>
  <cols>
    <col min="1" max="1" width="52.5546875" style="249" customWidth="1"/>
    <col min="2" max="2" width="23" style="250" customWidth="1"/>
    <col min="3" max="6" width="21" style="250" customWidth="1"/>
    <col min="7" max="13" width="21" style="250" hidden="1" customWidth="1"/>
    <col min="14" max="14" width="15" style="250" hidden="1" customWidth="1"/>
    <col min="15" max="42" width="21" style="250" hidden="1" customWidth="1"/>
    <col min="43" max="43" width="57.44140625" style="255" customWidth="1"/>
    <col min="44" max="44" width="9" style="114"/>
    <col min="45" max="45" width="10.44140625" style="114" bestFit="1" customWidth="1"/>
    <col min="46" max="46" width="13.5546875" style="114" bestFit="1" customWidth="1"/>
    <col min="47" max="16384" width="9" style="114"/>
  </cols>
  <sheetData>
    <row r="1" spans="1:43" ht="21.6" thickBot="1" x14ac:dyDescent="0.4">
      <c r="A1" s="111" t="s">
        <v>1860</v>
      </c>
      <c r="B1" s="441" t="s">
        <v>1861</v>
      </c>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3"/>
    </row>
    <row r="2" spans="1:43" ht="47.4" thickBot="1" x14ac:dyDescent="0.35">
      <c r="A2" s="442"/>
      <c r="B2" s="443" t="s">
        <v>4</v>
      </c>
      <c r="C2" s="443" t="s">
        <v>87</v>
      </c>
      <c r="D2" s="443" t="s">
        <v>92</v>
      </c>
      <c r="E2" s="443" t="s">
        <v>94</v>
      </c>
      <c r="F2" s="443" t="s">
        <v>96</v>
      </c>
      <c r="G2" s="443" t="s">
        <v>1867</v>
      </c>
      <c r="H2" s="443" t="s">
        <v>1868</v>
      </c>
      <c r="I2" s="443" t="s">
        <v>1869</v>
      </c>
      <c r="J2" s="443" t="s">
        <v>1870</v>
      </c>
      <c r="K2" s="443" t="s">
        <v>1871</v>
      </c>
      <c r="L2" s="443" t="s">
        <v>1872</v>
      </c>
      <c r="M2" s="443" t="s">
        <v>1873</v>
      </c>
      <c r="N2" s="443" t="s">
        <v>1874</v>
      </c>
      <c r="O2" s="443" t="s">
        <v>1875</v>
      </c>
      <c r="P2" s="443" t="s">
        <v>1876</v>
      </c>
      <c r="Q2" s="443" t="s">
        <v>1877</v>
      </c>
      <c r="R2" s="443" t="s">
        <v>1878</v>
      </c>
      <c r="S2" s="443" t="s">
        <v>1879</v>
      </c>
      <c r="T2" s="443" t="s">
        <v>1880</v>
      </c>
      <c r="U2" s="443" t="s">
        <v>1881</v>
      </c>
      <c r="V2" s="443" t="s">
        <v>1882</v>
      </c>
      <c r="W2" s="443" t="s">
        <v>1883</v>
      </c>
      <c r="X2" s="443" t="s">
        <v>1884</v>
      </c>
      <c r="Y2" s="443" t="s">
        <v>1885</v>
      </c>
      <c r="Z2" s="443" t="s">
        <v>1886</v>
      </c>
      <c r="AA2" s="443" t="s">
        <v>1887</v>
      </c>
      <c r="AB2" s="443" t="s">
        <v>1888</v>
      </c>
      <c r="AC2" s="443" t="s">
        <v>1889</v>
      </c>
      <c r="AD2" s="443" t="s">
        <v>1890</v>
      </c>
      <c r="AE2" s="443" t="s">
        <v>1891</v>
      </c>
      <c r="AF2" s="443" t="s">
        <v>1892</v>
      </c>
      <c r="AG2" s="443" t="s">
        <v>1893</v>
      </c>
      <c r="AH2" s="443" t="s">
        <v>1894</v>
      </c>
      <c r="AI2" s="443" t="s">
        <v>1895</v>
      </c>
      <c r="AJ2" s="443" t="s">
        <v>1896</v>
      </c>
      <c r="AK2" s="443" t="s">
        <v>1897</v>
      </c>
      <c r="AL2" s="443" t="s">
        <v>1898</v>
      </c>
      <c r="AM2" s="443" t="s">
        <v>1899</v>
      </c>
      <c r="AN2" s="443" t="s">
        <v>1900</v>
      </c>
      <c r="AO2" s="443" t="s">
        <v>1901</v>
      </c>
      <c r="AP2" s="443" t="s">
        <v>1902</v>
      </c>
      <c r="AQ2" s="443" t="s">
        <v>1903</v>
      </c>
    </row>
    <row r="3" spans="1:43" ht="16.2" thickBot="1" x14ac:dyDescent="0.35">
      <c r="A3" s="115"/>
      <c r="B3" s="116"/>
      <c r="C3" s="117" t="s">
        <v>1904</v>
      </c>
      <c r="D3" s="117" t="s">
        <v>1904</v>
      </c>
      <c r="E3" s="117" t="s">
        <v>1904</v>
      </c>
      <c r="F3" s="117" t="s">
        <v>1904</v>
      </c>
      <c r="G3" s="117" t="s">
        <v>1904</v>
      </c>
      <c r="H3" s="117" t="s">
        <v>1904</v>
      </c>
      <c r="I3" s="117" t="s">
        <v>1904</v>
      </c>
      <c r="J3" s="117" t="s">
        <v>1904</v>
      </c>
      <c r="K3" s="117" t="s">
        <v>1904</v>
      </c>
      <c r="L3" s="117" t="s">
        <v>1904</v>
      </c>
      <c r="M3" s="117" t="s">
        <v>1904</v>
      </c>
      <c r="N3" s="117" t="s">
        <v>1904</v>
      </c>
      <c r="O3" s="117" t="s">
        <v>1904</v>
      </c>
      <c r="P3" s="117" t="s">
        <v>1904</v>
      </c>
      <c r="Q3" s="117" t="s">
        <v>1904</v>
      </c>
      <c r="R3" s="117" t="s">
        <v>1904</v>
      </c>
      <c r="S3" s="117" t="s">
        <v>1904</v>
      </c>
      <c r="T3" s="117" t="s">
        <v>1904</v>
      </c>
      <c r="U3" s="117" t="s">
        <v>1904</v>
      </c>
      <c r="V3" s="117" t="s">
        <v>1904</v>
      </c>
      <c r="W3" s="117" t="s">
        <v>1904</v>
      </c>
      <c r="X3" s="117" t="s">
        <v>1904</v>
      </c>
      <c r="Y3" s="117" t="s">
        <v>1904</v>
      </c>
      <c r="Z3" s="117" t="s">
        <v>1904</v>
      </c>
      <c r="AA3" s="117" t="s">
        <v>1904</v>
      </c>
      <c r="AB3" s="117" t="s">
        <v>1904</v>
      </c>
      <c r="AC3" s="117" t="s">
        <v>1904</v>
      </c>
      <c r="AD3" s="117" t="s">
        <v>1904</v>
      </c>
      <c r="AE3" s="117" t="s">
        <v>1904</v>
      </c>
      <c r="AF3" s="117" t="s">
        <v>1904</v>
      </c>
      <c r="AG3" s="117" t="s">
        <v>1904</v>
      </c>
      <c r="AH3" s="117" t="s">
        <v>1904</v>
      </c>
      <c r="AI3" s="117" t="s">
        <v>1904</v>
      </c>
      <c r="AJ3" s="117" t="s">
        <v>1904</v>
      </c>
      <c r="AK3" s="117" t="s">
        <v>1904</v>
      </c>
      <c r="AL3" s="117" t="s">
        <v>1904</v>
      </c>
      <c r="AM3" s="117" t="s">
        <v>1904</v>
      </c>
      <c r="AN3" s="117" t="s">
        <v>1904</v>
      </c>
      <c r="AO3" s="117" t="s">
        <v>1904</v>
      </c>
      <c r="AP3" s="117" t="s">
        <v>1904</v>
      </c>
      <c r="AQ3" s="118"/>
    </row>
    <row r="4" spans="1:43" ht="15" thickBot="1" x14ac:dyDescent="0.35">
      <c r="A4" s="446" t="s">
        <v>1905</v>
      </c>
      <c r="B4" s="119"/>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1"/>
    </row>
    <row r="5" spans="1:43" x14ac:dyDescent="0.3">
      <c r="A5" s="122" t="s">
        <v>1906</v>
      </c>
      <c r="B5" s="123">
        <f t="shared" ref="B5:B17" si="0">SUM(C5:AP5)</f>
        <v>0</v>
      </c>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5" t="s">
        <v>1907</v>
      </c>
    </row>
    <row r="6" spans="1:43" x14ac:dyDescent="0.3">
      <c r="A6" s="126" t="s">
        <v>1908</v>
      </c>
      <c r="B6" s="127">
        <f t="shared" si="0"/>
        <v>0</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9" t="s">
        <v>1907</v>
      </c>
    </row>
    <row r="7" spans="1:43" x14ac:dyDescent="0.3">
      <c r="A7" s="126" t="s">
        <v>1909</v>
      </c>
      <c r="B7" s="127">
        <f t="shared" si="0"/>
        <v>0</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9" t="s">
        <v>1907</v>
      </c>
    </row>
    <row r="8" spans="1:43" x14ac:dyDescent="0.3">
      <c r="A8" s="130" t="s">
        <v>1910</v>
      </c>
      <c r="B8" s="127">
        <f t="shared" si="0"/>
        <v>0</v>
      </c>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9" t="s">
        <v>1907</v>
      </c>
    </row>
    <row r="9" spans="1:43" x14ac:dyDescent="0.3">
      <c r="A9" s="130" t="s">
        <v>1911</v>
      </c>
      <c r="B9" s="127">
        <f t="shared" si="0"/>
        <v>0</v>
      </c>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9" t="s">
        <v>1907</v>
      </c>
    </row>
    <row r="10" spans="1:43" x14ac:dyDescent="0.3">
      <c r="A10" s="130" t="s">
        <v>1912</v>
      </c>
      <c r="B10" s="127">
        <f t="shared" si="0"/>
        <v>0</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9" t="s">
        <v>1907</v>
      </c>
    </row>
    <row r="11" spans="1:43" x14ac:dyDescent="0.3">
      <c r="A11" s="122" t="s">
        <v>1913</v>
      </c>
      <c r="B11" s="127">
        <f t="shared" si="0"/>
        <v>0</v>
      </c>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8"/>
      <c r="AN11" s="128"/>
      <c r="AO11" s="128"/>
      <c r="AP11" s="128"/>
      <c r="AQ11" s="129" t="s">
        <v>1907</v>
      </c>
    </row>
    <row r="12" spans="1:43" x14ac:dyDescent="0.3">
      <c r="A12" s="126" t="s">
        <v>1914</v>
      </c>
      <c r="B12" s="127">
        <f t="shared" si="0"/>
        <v>0</v>
      </c>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9" t="s">
        <v>1907</v>
      </c>
    </row>
    <row r="13" spans="1:43" x14ac:dyDescent="0.3">
      <c r="A13" s="126" t="s">
        <v>1915</v>
      </c>
      <c r="B13" s="127">
        <f t="shared" si="0"/>
        <v>0</v>
      </c>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9" t="s">
        <v>1907</v>
      </c>
    </row>
    <row r="14" spans="1:43" x14ac:dyDescent="0.3">
      <c r="A14" s="130" t="s">
        <v>1916</v>
      </c>
      <c r="B14" s="131">
        <f t="shared" si="0"/>
        <v>0</v>
      </c>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9" t="s">
        <v>1907</v>
      </c>
    </row>
    <row r="15" spans="1:43" x14ac:dyDescent="0.3">
      <c r="A15" s="130" t="s">
        <v>1917</v>
      </c>
      <c r="B15" s="131">
        <f t="shared" si="0"/>
        <v>0</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9" t="s">
        <v>1907</v>
      </c>
    </row>
    <row r="16" spans="1:43" ht="15" thickBot="1" x14ac:dyDescent="0.35">
      <c r="A16" s="132" t="s">
        <v>1918</v>
      </c>
      <c r="B16" s="133">
        <f t="shared" si="0"/>
        <v>0</v>
      </c>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29" t="s">
        <v>1907</v>
      </c>
    </row>
    <row r="17" spans="1:43" ht="16.2" thickBot="1" x14ac:dyDescent="0.35">
      <c r="A17" s="444" t="s">
        <v>1919</v>
      </c>
      <c r="B17" s="445">
        <f t="shared" si="0"/>
        <v>0</v>
      </c>
      <c r="C17" s="445">
        <f t="shared" ref="C17:J17" si="1">SUM(C5:C16)</f>
        <v>0</v>
      </c>
      <c r="D17" s="445">
        <f t="shared" si="1"/>
        <v>0</v>
      </c>
      <c r="E17" s="445">
        <f t="shared" si="1"/>
        <v>0</v>
      </c>
      <c r="F17" s="445">
        <f t="shared" si="1"/>
        <v>0</v>
      </c>
      <c r="G17" s="445">
        <f t="shared" si="1"/>
        <v>0</v>
      </c>
      <c r="H17" s="445">
        <f t="shared" si="1"/>
        <v>0</v>
      </c>
      <c r="I17" s="445">
        <f t="shared" si="1"/>
        <v>0</v>
      </c>
      <c r="J17" s="445">
        <f t="shared" si="1"/>
        <v>0</v>
      </c>
      <c r="K17" s="445">
        <f>SUM(K5:K16)</f>
        <v>0</v>
      </c>
      <c r="L17" s="445">
        <f t="shared" ref="L17:AP17" si="2">SUM(L5:L16)</f>
        <v>0</v>
      </c>
      <c r="M17" s="445">
        <f t="shared" si="2"/>
        <v>0</v>
      </c>
      <c r="N17" s="445">
        <f t="shared" si="2"/>
        <v>0</v>
      </c>
      <c r="O17" s="445">
        <f t="shared" si="2"/>
        <v>0</v>
      </c>
      <c r="P17" s="445">
        <f t="shared" si="2"/>
        <v>0</v>
      </c>
      <c r="Q17" s="445">
        <f t="shared" si="2"/>
        <v>0</v>
      </c>
      <c r="R17" s="445">
        <f t="shared" si="2"/>
        <v>0</v>
      </c>
      <c r="S17" s="445">
        <f t="shared" si="2"/>
        <v>0</v>
      </c>
      <c r="T17" s="445">
        <f t="shared" si="2"/>
        <v>0</v>
      </c>
      <c r="U17" s="445">
        <f t="shared" si="2"/>
        <v>0</v>
      </c>
      <c r="V17" s="445">
        <f t="shared" si="2"/>
        <v>0</v>
      </c>
      <c r="W17" s="445">
        <f t="shared" si="2"/>
        <v>0</v>
      </c>
      <c r="X17" s="445">
        <f t="shared" si="2"/>
        <v>0</v>
      </c>
      <c r="Y17" s="445">
        <f t="shared" si="2"/>
        <v>0</v>
      </c>
      <c r="Z17" s="445">
        <f t="shared" si="2"/>
        <v>0</v>
      </c>
      <c r="AA17" s="445">
        <f t="shared" si="2"/>
        <v>0</v>
      </c>
      <c r="AB17" s="445">
        <f t="shared" si="2"/>
        <v>0</v>
      </c>
      <c r="AC17" s="445">
        <f t="shared" si="2"/>
        <v>0</v>
      </c>
      <c r="AD17" s="445">
        <f t="shared" si="2"/>
        <v>0</v>
      </c>
      <c r="AE17" s="445">
        <f t="shared" si="2"/>
        <v>0</v>
      </c>
      <c r="AF17" s="445">
        <f t="shared" si="2"/>
        <v>0</v>
      </c>
      <c r="AG17" s="445">
        <f t="shared" si="2"/>
        <v>0</v>
      </c>
      <c r="AH17" s="445">
        <f t="shared" si="2"/>
        <v>0</v>
      </c>
      <c r="AI17" s="445">
        <f t="shared" si="2"/>
        <v>0</v>
      </c>
      <c r="AJ17" s="445">
        <f t="shared" si="2"/>
        <v>0</v>
      </c>
      <c r="AK17" s="445">
        <f t="shared" si="2"/>
        <v>0</v>
      </c>
      <c r="AL17" s="445">
        <f t="shared" si="2"/>
        <v>0</v>
      </c>
      <c r="AM17" s="445">
        <f t="shared" si="2"/>
        <v>0</v>
      </c>
      <c r="AN17" s="445">
        <f t="shared" si="2"/>
        <v>0</v>
      </c>
      <c r="AO17" s="445">
        <f t="shared" si="2"/>
        <v>0</v>
      </c>
      <c r="AP17" s="445">
        <f t="shared" si="2"/>
        <v>0</v>
      </c>
      <c r="AQ17" s="445"/>
    </row>
    <row r="18" spans="1:43" ht="15" thickBot="1" x14ac:dyDescent="0.35">
      <c r="A18" s="446" t="s">
        <v>1920</v>
      </c>
      <c r="B18" s="137"/>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9"/>
    </row>
    <row r="19" spans="1:43" x14ac:dyDescent="0.3">
      <c r="A19" s="122" t="s">
        <v>1921</v>
      </c>
      <c r="B19" s="140">
        <f t="shared" ref="B19:B25" si="3">SUM(C19:AP19)</f>
        <v>0</v>
      </c>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29" t="s">
        <v>1907</v>
      </c>
    </row>
    <row r="20" spans="1:43" x14ac:dyDescent="0.3">
      <c r="A20" s="126" t="s">
        <v>1922</v>
      </c>
      <c r="B20" s="140">
        <f t="shared" si="3"/>
        <v>0</v>
      </c>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c r="AN20" s="128"/>
      <c r="AO20" s="128"/>
      <c r="AP20" s="128"/>
      <c r="AQ20" s="129" t="s">
        <v>1907</v>
      </c>
    </row>
    <row r="21" spans="1:43" x14ac:dyDescent="0.3">
      <c r="A21" s="126" t="s">
        <v>1923</v>
      </c>
      <c r="B21" s="140">
        <f t="shared" si="3"/>
        <v>0</v>
      </c>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9" t="s">
        <v>1907</v>
      </c>
    </row>
    <row r="22" spans="1:43" x14ac:dyDescent="0.3">
      <c r="A22" s="130" t="s">
        <v>1924</v>
      </c>
      <c r="B22" s="140">
        <f t="shared" si="3"/>
        <v>0</v>
      </c>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9" t="s">
        <v>1907</v>
      </c>
    </row>
    <row r="23" spans="1:43" x14ac:dyDescent="0.3">
      <c r="A23" s="130" t="s">
        <v>1925</v>
      </c>
      <c r="B23" s="140">
        <f t="shared" si="3"/>
        <v>0</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9" t="s">
        <v>1907</v>
      </c>
    </row>
    <row r="24" spans="1:43" ht="15" thickBot="1" x14ac:dyDescent="0.35">
      <c r="A24" s="142" t="s">
        <v>1926</v>
      </c>
      <c r="B24" s="140">
        <f t="shared" si="3"/>
        <v>0</v>
      </c>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29" t="s">
        <v>1907</v>
      </c>
    </row>
    <row r="25" spans="1:43" ht="16.2" thickBot="1" x14ac:dyDescent="0.35">
      <c r="A25" s="444" t="s">
        <v>1927</v>
      </c>
      <c r="B25" s="445">
        <f t="shared" si="3"/>
        <v>0</v>
      </c>
      <c r="C25" s="445">
        <f t="shared" ref="C25:J25" si="4">SUM(C19:C24)</f>
        <v>0</v>
      </c>
      <c r="D25" s="445">
        <f t="shared" si="4"/>
        <v>0</v>
      </c>
      <c r="E25" s="445">
        <f t="shared" si="4"/>
        <v>0</v>
      </c>
      <c r="F25" s="445">
        <f t="shared" si="4"/>
        <v>0</v>
      </c>
      <c r="G25" s="445">
        <f t="shared" si="4"/>
        <v>0</v>
      </c>
      <c r="H25" s="445">
        <f t="shared" si="4"/>
        <v>0</v>
      </c>
      <c r="I25" s="445">
        <f t="shared" si="4"/>
        <v>0</v>
      </c>
      <c r="J25" s="445">
        <f t="shared" si="4"/>
        <v>0</v>
      </c>
      <c r="K25" s="445">
        <f>SUM(K19:K24)</f>
        <v>0</v>
      </c>
      <c r="L25" s="445">
        <f t="shared" ref="L25:AP25" si="5">SUM(L19:L24)</f>
        <v>0</v>
      </c>
      <c r="M25" s="445">
        <f t="shared" si="5"/>
        <v>0</v>
      </c>
      <c r="N25" s="445">
        <f t="shared" si="5"/>
        <v>0</v>
      </c>
      <c r="O25" s="445">
        <f t="shared" si="5"/>
        <v>0</v>
      </c>
      <c r="P25" s="445">
        <f t="shared" si="5"/>
        <v>0</v>
      </c>
      <c r="Q25" s="445">
        <f t="shared" si="5"/>
        <v>0</v>
      </c>
      <c r="R25" s="445">
        <f t="shared" si="5"/>
        <v>0</v>
      </c>
      <c r="S25" s="445">
        <f t="shared" si="5"/>
        <v>0</v>
      </c>
      <c r="T25" s="445">
        <f t="shared" si="5"/>
        <v>0</v>
      </c>
      <c r="U25" s="445">
        <f t="shared" si="5"/>
        <v>0</v>
      </c>
      <c r="V25" s="445">
        <f t="shared" si="5"/>
        <v>0</v>
      </c>
      <c r="W25" s="445">
        <f t="shared" si="5"/>
        <v>0</v>
      </c>
      <c r="X25" s="445">
        <f t="shared" si="5"/>
        <v>0</v>
      </c>
      <c r="Y25" s="445">
        <f t="shared" si="5"/>
        <v>0</v>
      </c>
      <c r="Z25" s="445">
        <f t="shared" si="5"/>
        <v>0</v>
      </c>
      <c r="AA25" s="445">
        <f t="shared" si="5"/>
        <v>0</v>
      </c>
      <c r="AB25" s="445">
        <f t="shared" si="5"/>
        <v>0</v>
      </c>
      <c r="AC25" s="445">
        <f t="shared" si="5"/>
        <v>0</v>
      </c>
      <c r="AD25" s="445">
        <f t="shared" si="5"/>
        <v>0</v>
      </c>
      <c r="AE25" s="445">
        <f t="shared" si="5"/>
        <v>0</v>
      </c>
      <c r="AF25" s="445">
        <f t="shared" si="5"/>
        <v>0</v>
      </c>
      <c r="AG25" s="445">
        <f t="shared" si="5"/>
        <v>0</v>
      </c>
      <c r="AH25" s="445">
        <f t="shared" si="5"/>
        <v>0</v>
      </c>
      <c r="AI25" s="445">
        <f t="shared" si="5"/>
        <v>0</v>
      </c>
      <c r="AJ25" s="445">
        <f t="shared" si="5"/>
        <v>0</v>
      </c>
      <c r="AK25" s="445">
        <f t="shared" si="5"/>
        <v>0</v>
      </c>
      <c r="AL25" s="445">
        <f t="shared" si="5"/>
        <v>0</v>
      </c>
      <c r="AM25" s="445">
        <f t="shared" si="5"/>
        <v>0</v>
      </c>
      <c r="AN25" s="445">
        <f t="shared" si="5"/>
        <v>0</v>
      </c>
      <c r="AO25" s="445">
        <f t="shared" si="5"/>
        <v>0</v>
      </c>
      <c r="AP25" s="445">
        <f t="shared" si="5"/>
        <v>0</v>
      </c>
      <c r="AQ25" s="445"/>
    </row>
    <row r="26" spans="1:43" ht="15" thickBot="1" x14ac:dyDescent="0.35">
      <c r="A26" s="446" t="s">
        <v>1928</v>
      </c>
      <c r="B26" s="144"/>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6"/>
    </row>
    <row r="27" spans="1:43" x14ac:dyDescent="0.3">
      <c r="A27" s="147" t="s">
        <v>1929</v>
      </c>
      <c r="B27" s="148">
        <f t="shared" ref="B27:B33" si="6">SUM(C27:AP27)</f>
        <v>0</v>
      </c>
      <c r="C27" s="149"/>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29" t="s">
        <v>1907</v>
      </c>
    </row>
    <row r="28" spans="1:43" x14ac:dyDescent="0.3">
      <c r="A28" s="151" t="s">
        <v>1930</v>
      </c>
      <c r="B28" s="369">
        <f t="shared" si="6"/>
        <v>0</v>
      </c>
      <c r="C28" s="152"/>
      <c r="D28" s="153"/>
      <c r="E28" s="153"/>
      <c r="F28" s="153"/>
      <c r="G28" s="153"/>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29" t="s">
        <v>1907</v>
      </c>
    </row>
    <row r="29" spans="1:43" x14ac:dyDescent="0.3">
      <c r="A29" s="154" t="s">
        <v>1931</v>
      </c>
      <c r="B29" s="369">
        <f t="shared" si="6"/>
        <v>0</v>
      </c>
      <c r="C29" s="152"/>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29" t="s">
        <v>1907</v>
      </c>
    </row>
    <row r="30" spans="1:43" x14ac:dyDescent="0.3">
      <c r="A30" s="156" t="s">
        <v>1932</v>
      </c>
      <c r="B30" s="369">
        <f t="shared" si="6"/>
        <v>0</v>
      </c>
      <c r="C30" s="152"/>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29" t="s">
        <v>1907</v>
      </c>
    </row>
    <row r="31" spans="1:43" x14ac:dyDescent="0.3">
      <c r="A31" s="154" t="s">
        <v>1933</v>
      </c>
      <c r="B31" s="369">
        <f t="shared" si="6"/>
        <v>0</v>
      </c>
      <c r="C31" s="152"/>
      <c r="D31" s="157"/>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157"/>
      <c r="AQ31" s="129" t="s">
        <v>1907</v>
      </c>
    </row>
    <row r="32" spans="1:43" ht="15" thickBot="1" x14ac:dyDescent="0.35">
      <c r="A32" s="151" t="s">
        <v>1934</v>
      </c>
      <c r="B32" s="158">
        <f t="shared" si="6"/>
        <v>0</v>
      </c>
      <c r="C32" s="152"/>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157"/>
      <c r="AL32" s="157"/>
      <c r="AM32" s="157"/>
      <c r="AN32" s="157"/>
      <c r="AO32" s="157"/>
      <c r="AP32" s="157"/>
      <c r="AQ32" s="129" t="s">
        <v>1907</v>
      </c>
    </row>
    <row r="33" spans="1:43" ht="16.2" thickBot="1" x14ac:dyDescent="0.35">
      <c r="A33" s="444" t="s">
        <v>1935</v>
      </c>
      <c r="B33" s="448">
        <f t="shared" si="6"/>
        <v>0</v>
      </c>
      <c r="C33" s="448">
        <f t="shared" ref="C33:J33" si="7">SUM(C27:C32)</f>
        <v>0</v>
      </c>
      <c r="D33" s="448">
        <f t="shared" si="7"/>
        <v>0</v>
      </c>
      <c r="E33" s="448">
        <f t="shared" si="7"/>
        <v>0</v>
      </c>
      <c r="F33" s="448">
        <f t="shared" si="7"/>
        <v>0</v>
      </c>
      <c r="G33" s="448">
        <f t="shared" si="7"/>
        <v>0</v>
      </c>
      <c r="H33" s="448">
        <f t="shared" si="7"/>
        <v>0</v>
      </c>
      <c r="I33" s="448">
        <f t="shared" si="7"/>
        <v>0</v>
      </c>
      <c r="J33" s="448">
        <f t="shared" si="7"/>
        <v>0</v>
      </c>
      <c r="K33" s="448">
        <f>SUM(K27:K32)</f>
        <v>0</v>
      </c>
      <c r="L33" s="448">
        <f t="shared" ref="L33:AP33" si="8">SUM(L27:L32)</f>
        <v>0</v>
      </c>
      <c r="M33" s="448">
        <f t="shared" si="8"/>
        <v>0</v>
      </c>
      <c r="N33" s="448">
        <f t="shared" si="8"/>
        <v>0</v>
      </c>
      <c r="O33" s="448">
        <f t="shared" si="8"/>
        <v>0</v>
      </c>
      <c r="P33" s="448">
        <f t="shared" si="8"/>
        <v>0</v>
      </c>
      <c r="Q33" s="448">
        <f t="shared" si="8"/>
        <v>0</v>
      </c>
      <c r="R33" s="448">
        <f t="shared" si="8"/>
        <v>0</v>
      </c>
      <c r="S33" s="448">
        <f t="shared" si="8"/>
        <v>0</v>
      </c>
      <c r="T33" s="448">
        <f t="shared" si="8"/>
        <v>0</v>
      </c>
      <c r="U33" s="448">
        <f t="shared" si="8"/>
        <v>0</v>
      </c>
      <c r="V33" s="448">
        <f t="shared" si="8"/>
        <v>0</v>
      </c>
      <c r="W33" s="448">
        <f t="shared" si="8"/>
        <v>0</v>
      </c>
      <c r="X33" s="448">
        <f t="shared" si="8"/>
        <v>0</v>
      </c>
      <c r="Y33" s="448">
        <f t="shared" si="8"/>
        <v>0</v>
      </c>
      <c r="Z33" s="448">
        <f t="shared" si="8"/>
        <v>0</v>
      </c>
      <c r="AA33" s="448">
        <f t="shared" si="8"/>
        <v>0</v>
      </c>
      <c r="AB33" s="448">
        <f t="shared" si="8"/>
        <v>0</v>
      </c>
      <c r="AC33" s="448">
        <f t="shared" si="8"/>
        <v>0</v>
      </c>
      <c r="AD33" s="448">
        <f t="shared" si="8"/>
        <v>0</v>
      </c>
      <c r="AE33" s="448">
        <f t="shared" si="8"/>
        <v>0</v>
      </c>
      <c r="AF33" s="448">
        <f t="shared" si="8"/>
        <v>0</v>
      </c>
      <c r="AG33" s="448">
        <f t="shared" si="8"/>
        <v>0</v>
      </c>
      <c r="AH33" s="448">
        <f t="shared" si="8"/>
        <v>0</v>
      </c>
      <c r="AI33" s="448">
        <f t="shared" si="8"/>
        <v>0</v>
      </c>
      <c r="AJ33" s="448">
        <f t="shared" si="8"/>
        <v>0</v>
      </c>
      <c r="AK33" s="448">
        <f t="shared" si="8"/>
        <v>0</v>
      </c>
      <c r="AL33" s="448">
        <f t="shared" si="8"/>
        <v>0</v>
      </c>
      <c r="AM33" s="448">
        <f t="shared" si="8"/>
        <v>0</v>
      </c>
      <c r="AN33" s="448">
        <f t="shared" si="8"/>
        <v>0</v>
      </c>
      <c r="AO33" s="448">
        <f t="shared" si="8"/>
        <v>0</v>
      </c>
      <c r="AP33" s="448">
        <f t="shared" si="8"/>
        <v>0</v>
      </c>
      <c r="AQ33" s="445"/>
    </row>
    <row r="34" spans="1:43" ht="15" thickBot="1" x14ac:dyDescent="0.35">
      <c r="A34" s="159"/>
      <c r="B34" s="159"/>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21"/>
    </row>
    <row r="35" spans="1:43" x14ac:dyDescent="0.3">
      <c r="A35" s="161" t="s">
        <v>1936</v>
      </c>
      <c r="B35" s="162">
        <f>SUM(C35:AP35)</f>
        <v>0</v>
      </c>
      <c r="C35" s="163"/>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4" t="s">
        <v>1907</v>
      </c>
    </row>
    <row r="36" spans="1:43" x14ac:dyDescent="0.3">
      <c r="A36" s="165" t="s">
        <v>1937</v>
      </c>
      <c r="B36" s="166">
        <f>SUM(C36:AP36)</f>
        <v>0</v>
      </c>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29" t="s">
        <v>1907</v>
      </c>
    </row>
    <row r="37" spans="1:43" x14ac:dyDescent="0.3">
      <c r="A37" s="168" t="s">
        <v>1938</v>
      </c>
      <c r="B37" s="169">
        <f>IFERROR(AVERAGE(C37:AP37),0)</f>
        <v>0</v>
      </c>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29" t="s">
        <v>1907</v>
      </c>
    </row>
    <row r="38" spans="1:43" x14ac:dyDescent="0.3">
      <c r="A38" s="168" t="s">
        <v>1939</v>
      </c>
      <c r="B38" s="171">
        <f>IFERROR(SUM(B6,B7,B12,B13,B15,B16)/SUM(B14,B11,B5),0)</f>
        <v>0</v>
      </c>
      <c r="C38" s="171">
        <f t="shared" ref="C38:K38" si="9">IFERROR(SUM(C6,C7,C12,C13,C15,C16)/SUM(C14,C11,C5),0)</f>
        <v>0</v>
      </c>
      <c r="D38" s="171">
        <f t="shared" si="9"/>
        <v>0</v>
      </c>
      <c r="E38" s="171">
        <f t="shared" si="9"/>
        <v>0</v>
      </c>
      <c r="F38" s="171">
        <f t="shared" si="9"/>
        <v>0</v>
      </c>
      <c r="G38" s="171">
        <f t="shared" si="9"/>
        <v>0</v>
      </c>
      <c r="H38" s="171">
        <f t="shared" si="9"/>
        <v>0</v>
      </c>
      <c r="I38" s="171">
        <f t="shared" si="9"/>
        <v>0</v>
      </c>
      <c r="J38" s="171">
        <f t="shared" si="9"/>
        <v>0</v>
      </c>
      <c r="K38" s="171">
        <f t="shared" si="9"/>
        <v>0</v>
      </c>
      <c r="L38" s="171">
        <f t="shared" ref="L38:AP38" si="10">IFERROR(SUM(L6,L7,L12,L13,L15,L16)/SUM(L14,L11,L5),0)</f>
        <v>0</v>
      </c>
      <c r="M38" s="171">
        <f t="shared" si="10"/>
        <v>0</v>
      </c>
      <c r="N38" s="171">
        <f t="shared" si="10"/>
        <v>0</v>
      </c>
      <c r="O38" s="171">
        <f t="shared" si="10"/>
        <v>0</v>
      </c>
      <c r="P38" s="171">
        <f t="shared" si="10"/>
        <v>0</v>
      </c>
      <c r="Q38" s="171">
        <f t="shared" si="10"/>
        <v>0</v>
      </c>
      <c r="R38" s="171">
        <f t="shared" si="10"/>
        <v>0</v>
      </c>
      <c r="S38" s="171">
        <f t="shared" si="10"/>
        <v>0</v>
      </c>
      <c r="T38" s="171">
        <f t="shared" si="10"/>
        <v>0</v>
      </c>
      <c r="U38" s="171">
        <f t="shared" si="10"/>
        <v>0</v>
      </c>
      <c r="V38" s="171">
        <f t="shared" si="10"/>
        <v>0</v>
      </c>
      <c r="W38" s="171">
        <f t="shared" si="10"/>
        <v>0</v>
      </c>
      <c r="X38" s="171">
        <f t="shared" si="10"/>
        <v>0</v>
      </c>
      <c r="Y38" s="171">
        <f t="shared" si="10"/>
        <v>0</v>
      </c>
      <c r="Z38" s="171">
        <f t="shared" si="10"/>
        <v>0</v>
      </c>
      <c r="AA38" s="171">
        <f t="shared" si="10"/>
        <v>0</v>
      </c>
      <c r="AB38" s="171">
        <f t="shared" si="10"/>
        <v>0</v>
      </c>
      <c r="AC38" s="171">
        <f t="shared" si="10"/>
        <v>0</v>
      </c>
      <c r="AD38" s="171">
        <f t="shared" si="10"/>
        <v>0</v>
      </c>
      <c r="AE38" s="171">
        <f t="shared" si="10"/>
        <v>0</v>
      </c>
      <c r="AF38" s="171">
        <f t="shared" si="10"/>
        <v>0</v>
      </c>
      <c r="AG38" s="171">
        <f t="shared" si="10"/>
        <v>0</v>
      </c>
      <c r="AH38" s="171">
        <f t="shared" si="10"/>
        <v>0</v>
      </c>
      <c r="AI38" s="171">
        <f t="shared" si="10"/>
        <v>0</v>
      </c>
      <c r="AJ38" s="171">
        <f t="shared" si="10"/>
        <v>0</v>
      </c>
      <c r="AK38" s="171">
        <f t="shared" si="10"/>
        <v>0</v>
      </c>
      <c r="AL38" s="171">
        <f t="shared" si="10"/>
        <v>0</v>
      </c>
      <c r="AM38" s="171">
        <f t="shared" si="10"/>
        <v>0</v>
      </c>
      <c r="AN38" s="171">
        <f t="shared" si="10"/>
        <v>0</v>
      </c>
      <c r="AO38" s="171">
        <f t="shared" si="10"/>
        <v>0</v>
      </c>
      <c r="AP38" s="171">
        <f t="shared" si="10"/>
        <v>0</v>
      </c>
      <c r="AQ38" s="129" t="s">
        <v>1907</v>
      </c>
    </row>
    <row r="39" spans="1:43" ht="15" thickBot="1" x14ac:dyDescent="0.35">
      <c r="A39" s="173" t="s">
        <v>1940</v>
      </c>
      <c r="B39" s="174">
        <f>IFERROR(SUM(B20,B21,B23,B24)/SUM(B19,B22),0)</f>
        <v>0</v>
      </c>
      <c r="C39" s="174">
        <f t="shared" ref="C39:K39" si="11">IFERROR(SUM(C20,C21,C23,C24)/SUM(C19,C22),0)</f>
        <v>0</v>
      </c>
      <c r="D39" s="174">
        <f t="shared" si="11"/>
        <v>0</v>
      </c>
      <c r="E39" s="174">
        <f t="shared" si="11"/>
        <v>0</v>
      </c>
      <c r="F39" s="174">
        <f t="shared" si="11"/>
        <v>0</v>
      </c>
      <c r="G39" s="174">
        <f t="shared" si="11"/>
        <v>0</v>
      </c>
      <c r="H39" s="174">
        <f t="shared" si="11"/>
        <v>0</v>
      </c>
      <c r="I39" s="174">
        <f t="shared" si="11"/>
        <v>0</v>
      </c>
      <c r="J39" s="174">
        <f t="shared" si="11"/>
        <v>0</v>
      </c>
      <c r="K39" s="174">
        <f t="shared" si="11"/>
        <v>0</v>
      </c>
      <c r="L39" s="174">
        <f t="shared" ref="L39:AP39" si="12">IFERROR(SUM(L20,L21,L23,L24)/SUM(L19,L22),0)</f>
        <v>0</v>
      </c>
      <c r="M39" s="174">
        <f t="shared" si="12"/>
        <v>0</v>
      </c>
      <c r="N39" s="174">
        <f t="shared" si="12"/>
        <v>0</v>
      </c>
      <c r="O39" s="174">
        <f t="shared" si="12"/>
        <v>0</v>
      </c>
      <c r="P39" s="174">
        <f t="shared" si="12"/>
        <v>0</v>
      </c>
      <c r="Q39" s="174">
        <f t="shared" si="12"/>
        <v>0</v>
      </c>
      <c r="R39" s="174">
        <f t="shared" si="12"/>
        <v>0</v>
      </c>
      <c r="S39" s="174">
        <f t="shared" si="12"/>
        <v>0</v>
      </c>
      <c r="T39" s="174">
        <f t="shared" si="12"/>
        <v>0</v>
      </c>
      <c r="U39" s="174">
        <f t="shared" si="12"/>
        <v>0</v>
      </c>
      <c r="V39" s="174">
        <f t="shared" si="12"/>
        <v>0</v>
      </c>
      <c r="W39" s="174">
        <f t="shared" si="12"/>
        <v>0</v>
      </c>
      <c r="X39" s="174">
        <f t="shared" si="12"/>
        <v>0</v>
      </c>
      <c r="Y39" s="174">
        <f t="shared" si="12"/>
        <v>0</v>
      </c>
      <c r="Z39" s="174">
        <f t="shared" si="12"/>
        <v>0</v>
      </c>
      <c r="AA39" s="174">
        <f t="shared" si="12"/>
        <v>0</v>
      </c>
      <c r="AB39" s="174">
        <f t="shared" si="12"/>
        <v>0</v>
      </c>
      <c r="AC39" s="174">
        <f t="shared" si="12"/>
        <v>0</v>
      </c>
      <c r="AD39" s="174">
        <f t="shared" si="12"/>
        <v>0</v>
      </c>
      <c r="AE39" s="174">
        <f t="shared" si="12"/>
        <v>0</v>
      </c>
      <c r="AF39" s="174">
        <f t="shared" si="12"/>
        <v>0</v>
      </c>
      <c r="AG39" s="174">
        <f t="shared" si="12"/>
        <v>0</v>
      </c>
      <c r="AH39" s="174">
        <f t="shared" si="12"/>
        <v>0</v>
      </c>
      <c r="AI39" s="174">
        <f t="shared" si="12"/>
        <v>0</v>
      </c>
      <c r="AJ39" s="174">
        <f t="shared" si="12"/>
        <v>0</v>
      </c>
      <c r="AK39" s="174">
        <f t="shared" si="12"/>
        <v>0</v>
      </c>
      <c r="AL39" s="174">
        <f t="shared" si="12"/>
        <v>0</v>
      </c>
      <c r="AM39" s="174">
        <f t="shared" si="12"/>
        <v>0</v>
      </c>
      <c r="AN39" s="174">
        <f t="shared" si="12"/>
        <v>0</v>
      </c>
      <c r="AO39" s="174">
        <f t="shared" si="12"/>
        <v>0</v>
      </c>
      <c r="AP39" s="174">
        <f t="shared" si="12"/>
        <v>0</v>
      </c>
      <c r="AQ39" s="175" t="s">
        <v>1907</v>
      </c>
    </row>
    <row r="40" spans="1:43" ht="15" thickBot="1" x14ac:dyDescent="0.35">
      <c r="A40" s="159"/>
      <c r="B40" s="159"/>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76"/>
    </row>
    <row r="41" spans="1:43" x14ac:dyDescent="0.3">
      <c r="A41" s="177" t="s">
        <v>1941</v>
      </c>
      <c r="B41" s="123">
        <f t="shared" ref="B41:B49" si="13">SUM(C41:AP41)</f>
        <v>0</v>
      </c>
      <c r="C41" s="178">
        <f t="shared" ref="C41:J41" si="14">C77</f>
        <v>0</v>
      </c>
      <c r="D41" s="178">
        <f t="shared" si="14"/>
        <v>0</v>
      </c>
      <c r="E41" s="178">
        <f t="shared" si="14"/>
        <v>0</v>
      </c>
      <c r="F41" s="178">
        <f t="shared" si="14"/>
        <v>0</v>
      </c>
      <c r="G41" s="178">
        <f t="shared" si="14"/>
        <v>0</v>
      </c>
      <c r="H41" s="178">
        <f t="shared" si="14"/>
        <v>0</v>
      </c>
      <c r="I41" s="178">
        <f t="shared" si="14"/>
        <v>0</v>
      </c>
      <c r="J41" s="178">
        <f t="shared" si="14"/>
        <v>0</v>
      </c>
      <c r="K41" s="178">
        <f>K77</f>
        <v>0</v>
      </c>
      <c r="L41" s="178">
        <f t="shared" ref="L41:AP41" si="15">L77</f>
        <v>0</v>
      </c>
      <c r="M41" s="178">
        <f t="shared" si="15"/>
        <v>0</v>
      </c>
      <c r="N41" s="178">
        <f t="shared" si="15"/>
        <v>0</v>
      </c>
      <c r="O41" s="178">
        <f t="shared" si="15"/>
        <v>0</v>
      </c>
      <c r="P41" s="178">
        <f t="shared" si="15"/>
        <v>0</v>
      </c>
      <c r="Q41" s="178">
        <f t="shared" si="15"/>
        <v>0</v>
      </c>
      <c r="R41" s="178">
        <f t="shared" si="15"/>
        <v>0</v>
      </c>
      <c r="S41" s="178">
        <f t="shared" si="15"/>
        <v>0</v>
      </c>
      <c r="T41" s="178">
        <f t="shared" si="15"/>
        <v>0</v>
      </c>
      <c r="U41" s="178">
        <f t="shared" si="15"/>
        <v>0</v>
      </c>
      <c r="V41" s="178">
        <f t="shared" si="15"/>
        <v>0</v>
      </c>
      <c r="W41" s="178">
        <f t="shared" si="15"/>
        <v>0</v>
      </c>
      <c r="X41" s="178">
        <f t="shared" si="15"/>
        <v>0</v>
      </c>
      <c r="Y41" s="178">
        <f t="shared" si="15"/>
        <v>0</v>
      </c>
      <c r="Z41" s="178">
        <f t="shared" si="15"/>
        <v>0</v>
      </c>
      <c r="AA41" s="178">
        <f t="shared" si="15"/>
        <v>0</v>
      </c>
      <c r="AB41" s="178">
        <f t="shared" si="15"/>
        <v>0</v>
      </c>
      <c r="AC41" s="178">
        <f t="shared" si="15"/>
        <v>0</v>
      </c>
      <c r="AD41" s="178">
        <f t="shared" si="15"/>
        <v>0</v>
      </c>
      <c r="AE41" s="178">
        <f t="shared" si="15"/>
        <v>0</v>
      </c>
      <c r="AF41" s="178">
        <f t="shared" si="15"/>
        <v>0</v>
      </c>
      <c r="AG41" s="178">
        <f t="shared" si="15"/>
        <v>0</v>
      </c>
      <c r="AH41" s="178">
        <f t="shared" si="15"/>
        <v>0</v>
      </c>
      <c r="AI41" s="178">
        <f t="shared" si="15"/>
        <v>0</v>
      </c>
      <c r="AJ41" s="178">
        <f t="shared" si="15"/>
        <v>0</v>
      </c>
      <c r="AK41" s="178">
        <f t="shared" si="15"/>
        <v>0</v>
      </c>
      <c r="AL41" s="178">
        <f t="shared" si="15"/>
        <v>0</v>
      </c>
      <c r="AM41" s="178">
        <f t="shared" si="15"/>
        <v>0</v>
      </c>
      <c r="AN41" s="178">
        <f t="shared" si="15"/>
        <v>0</v>
      </c>
      <c r="AO41" s="178">
        <f t="shared" si="15"/>
        <v>0</v>
      </c>
      <c r="AP41" s="178">
        <f t="shared" si="15"/>
        <v>0</v>
      </c>
      <c r="AQ41" s="125" t="s">
        <v>1907</v>
      </c>
    </row>
    <row r="42" spans="1:43" x14ac:dyDescent="0.3">
      <c r="A42" s="126" t="s">
        <v>1942</v>
      </c>
      <c r="B42" s="127">
        <f t="shared" si="13"/>
        <v>0</v>
      </c>
      <c r="C42" s="131">
        <f t="shared" ref="C42:J42" si="16">C111</f>
        <v>0</v>
      </c>
      <c r="D42" s="131">
        <f t="shared" si="16"/>
        <v>0</v>
      </c>
      <c r="E42" s="131">
        <f t="shared" si="16"/>
        <v>0</v>
      </c>
      <c r="F42" s="131">
        <f t="shared" si="16"/>
        <v>0</v>
      </c>
      <c r="G42" s="131">
        <f t="shared" si="16"/>
        <v>0</v>
      </c>
      <c r="H42" s="131">
        <f t="shared" si="16"/>
        <v>0</v>
      </c>
      <c r="I42" s="131">
        <f t="shared" si="16"/>
        <v>0</v>
      </c>
      <c r="J42" s="131">
        <f t="shared" si="16"/>
        <v>0</v>
      </c>
      <c r="K42" s="131">
        <f>K111</f>
        <v>0</v>
      </c>
      <c r="L42" s="131">
        <f t="shared" ref="L42:AP42" si="17">L111</f>
        <v>0</v>
      </c>
      <c r="M42" s="131">
        <f t="shared" si="17"/>
        <v>0</v>
      </c>
      <c r="N42" s="131">
        <f t="shared" si="17"/>
        <v>0</v>
      </c>
      <c r="O42" s="131">
        <f t="shared" si="17"/>
        <v>0</v>
      </c>
      <c r="P42" s="131">
        <f t="shared" si="17"/>
        <v>0</v>
      </c>
      <c r="Q42" s="131">
        <f t="shared" si="17"/>
        <v>0</v>
      </c>
      <c r="R42" s="131">
        <f t="shared" si="17"/>
        <v>0</v>
      </c>
      <c r="S42" s="131">
        <f t="shared" si="17"/>
        <v>0</v>
      </c>
      <c r="T42" s="131">
        <f t="shared" si="17"/>
        <v>0</v>
      </c>
      <c r="U42" s="131">
        <f t="shared" si="17"/>
        <v>0</v>
      </c>
      <c r="V42" s="131">
        <f t="shared" si="17"/>
        <v>0</v>
      </c>
      <c r="W42" s="131">
        <f t="shared" si="17"/>
        <v>0</v>
      </c>
      <c r="X42" s="131">
        <f t="shared" si="17"/>
        <v>0</v>
      </c>
      <c r="Y42" s="131">
        <f t="shared" si="17"/>
        <v>0</v>
      </c>
      <c r="Z42" s="131">
        <f t="shared" si="17"/>
        <v>0</v>
      </c>
      <c r="AA42" s="131">
        <f t="shared" si="17"/>
        <v>0</v>
      </c>
      <c r="AB42" s="131">
        <f t="shared" si="17"/>
        <v>0</v>
      </c>
      <c r="AC42" s="131">
        <f t="shared" si="17"/>
        <v>0</v>
      </c>
      <c r="AD42" s="131">
        <f t="shared" si="17"/>
        <v>0</v>
      </c>
      <c r="AE42" s="131">
        <f t="shared" si="17"/>
        <v>0</v>
      </c>
      <c r="AF42" s="131">
        <f t="shared" si="17"/>
        <v>0</v>
      </c>
      <c r="AG42" s="131">
        <f t="shared" si="17"/>
        <v>0</v>
      </c>
      <c r="AH42" s="131">
        <f t="shared" si="17"/>
        <v>0</v>
      </c>
      <c r="AI42" s="131">
        <f t="shared" si="17"/>
        <v>0</v>
      </c>
      <c r="AJ42" s="131">
        <f t="shared" si="17"/>
        <v>0</v>
      </c>
      <c r="AK42" s="131">
        <f t="shared" si="17"/>
        <v>0</v>
      </c>
      <c r="AL42" s="131">
        <f t="shared" si="17"/>
        <v>0</v>
      </c>
      <c r="AM42" s="131">
        <f t="shared" si="17"/>
        <v>0</v>
      </c>
      <c r="AN42" s="131">
        <f t="shared" si="17"/>
        <v>0</v>
      </c>
      <c r="AO42" s="131">
        <f t="shared" si="17"/>
        <v>0</v>
      </c>
      <c r="AP42" s="131">
        <f t="shared" si="17"/>
        <v>0</v>
      </c>
      <c r="AQ42" s="129" t="s">
        <v>1907</v>
      </c>
    </row>
    <row r="43" spans="1:43" x14ac:dyDescent="0.3">
      <c r="A43" s="179" t="s">
        <v>1943</v>
      </c>
      <c r="B43" s="180">
        <f t="shared" si="13"/>
        <v>0</v>
      </c>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29" t="s">
        <v>1907</v>
      </c>
    </row>
    <row r="44" spans="1:43" ht="13.5" customHeight="1" x14ac:dyDescent="0.3">
      <c r="A44" s="126" t="s">
        <v>1944</v>
      </c>
      <c r="B44" s="127">
        <f t="shared" si="13"/>
        <v>0</v>
      </c>
      <c r="C44" s="131">
        <f t="shared" ref="C44:J44" si="18">C159</f>
        <v>0</v>
      </c>
      <c r="D44" s="131">
        <f t="shared" si="18"/>
        <v>0</v>
      </c>
      <c r="E44" s="131">
        <f t="shared" si="18"/>
        <v>0</v>
      </c>
      <c r="F44" s="131">
        <f t="shared" si="18"/>
        <v>0</v>
      </c>
      <c r="G44" s="131">
        <f t="shared" si="18"/>
        <v>0</v>
      </c>
      <c r="H44" s="131">
        <f t="shared" si="18"/>
        <v>0</v>
      </c>
      <c r="I44" s="131">
        <f t="shared" si="18"/>
        <v>0</v>
      </c>
      <c r="J44" s="131">
        <f t="shared" si="18"/>
        <v>0</v>
      </c>
      <c r="K44" s="131">
        <f>K159</f>
        <v>0</v>
      </c>
      <c r="L44" s="131">
        <f t="shared" ref="L44:AP44" si="19">L159</f>
        <v>0</v>
      </c>
      <c r="M44" s="131">
        <f t="shared" si="19"/>
        <v>0</v>
      </c>
      <c r="N44" s="131">
        <f t="shared" si="19"/>
        <v>0</v>
      </c>
      <c r="O44" s="131">
        <f t="shared" si="19"/>
        <v>0</v>
      </c>
      <c r="P44" s="131">
        <f t="shared" si="19"/>
        <v>0</v>
      </c>
      <c r="Q44" s="131">
        <f t="shared" si="19"/>
        <v>0</v>
      </c>
      <c r="R44" s="131">
        <f t="shared" si="19"/>
        <v>0</v>
      </c>
      <c r="S44" s="131">
        <f t="shared" si="19"/>
        <v>0</v>
      </c>
      <c r="T44" s="131">
        <f t="shared" si="19"/>
        <v>0</v>
      </c>
      <c r="U44" s="131">
        <f t="shared" si="19"/>
        <v>0</v>
      </c>
      <c r="V44" s="131">
        <f t="shared" si="19"/>
        <v>0</v>
      </c>
      <c r="W44" s="131">
        <f t="shared" si="19"/>
        <v>0</v>
      </c>
      <c r="X44" s="131">
        <f t="shared" si="19"/>
        <v>0</v>
      </c>
      <c r="Y44" s="131">
        <f t="shared" si="19"/>
        <v>0</v>
      </c>
      <c r="Z44" s="131">
        <f t="shared" si="19"/>
        <v>0</v>
      </c>
      <c r="AA44" s="131">
        <f t="shared" si="19"/>
        <v>0</v>
      </c>
      <c r="AB44" s="131">
        <f t="shared" si="19"/>
        <v>0</v>
      </c>
      <c r="AC44" s="131">
        <f t="shared" si="19"/>
        <v>0</v>
      </c>
      <c r="AD44" s="131">
        <f t="shared" si="19"/>
        <v>0</v>
      </c>
      <c r="AE44" s="131">
        <f t="shared" si="19"/>
        <v>0</v>
      </c>
      <c r="AF44" s="131">
        <f t="shared" si="19"/>
        <v>0</v>
      </c>
      <c r="AG44" s="131">
        <f t="shared" si="19"/>
        <v>0</v>
      </c>
      <c r="AH44" s="131">
        <f t="shared" si="19"/>
        <v>0</v>
      </c>
      <c r="AI44" s="131">
        <f t="shared" si="19"/>
        <v>0</v>
      </c>
      <c r="AJ44" s="131">
        <f t="shared" si="19"/>
        <v>0</v>
      </c>
      <c r="AK44" s="131">
        <f t="shared" si="19"/>
        <v>0</v>
      </c>
      <c r="AL44" s="131">
        <f t="shared" si="19"/>
        <v>0</v>
      </c>
      <c r="AM44" s="131">
        <f t="shared" si="19"/>
        <v>0</v>
      </c>
      <c r="AN44" s="131">
        <f t="shared" si="19"/>
        <v>0</v>
      </c>
      <c r="AO44" s="131">
        <f t="shared" si="19"/>
        <v>0</v>
      </c>
      <c r="AP44" s="131">
        <f t="shared" si="19"/>
        <v>0</v>
      </c>
      <c r="AQ44" s="129" t="s">
        <v>1907</v>
      </c>
    </row>
    <row r="45" spans="1:43" ht="13.5" customHeight="1" x14ac:dyDescent="0.3">
      <c r="A45" s="126" t="s">
        <v>1945</v>
      </c>
      <c r="B45" s="127">
        <f t="shared" si="13"/>
        <v>0</v>
      </c>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29" t="s">
        <v>1907</v>
      </c>
    </row>
    <row r="46" spans="1:43" ht="13.5" customHeight="1" x14ac:dyDescent="0.3">
      <c r="A46" s="126" t="s">
        <v>1946</v>
      </c>
      <c r="B46" s="127">
        <f t="shared" si="13"/>
        <v>0</v>
      </c>
      <c r="C46" s="182"/>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9" t="s">
        <v>1907</v>
      </c>
    </row>
    <row r="47" spans="1:43" x14ac:dyDescent="0.3">
      <c r="A47" s="122" t="s">
        <v>1947</v>
      </c>
      <c r="B47" s="127">
        <f t="shared" si="13"/>
        <v>0</v>
      </c>
      <c r="C47" s="140">
        <f t="shared" ref="C47:J47" si="20">C176</f>
        <v>0</v>
      </c>
      <c r="D47" s="140">
        <f t="shared" si="20"/>
        <v>0</v>
      </c>
      <c r="E47" s="140">
        <f t="shared" si="20"/>
        <v>0</v>
      </c>
      <c r="F47" s="140">
        <f t="shared" si="20"/>
        <v>0</v>
      </c>
      <c r="G47" s="140">
        <f t="shared" si="20"/>
        <v>0</v>
      </c>
      <c r="H47" s="140">
        <f t="shared" si="20"/>
        <v>0</v>
      </c>
      <c r="I47" s="140">
        <f t="shared" si="20"/>
        <v>0</v>
      </c>
      <c r="J47" s="140">
        <f t="shared" si="20"/>
        <v>0</v>
      </c>
      <c r="K47" s="140">
        <f>K176</f>
        <v>0</v>
      </c>
      <c r="L47" s="140">
        <f t="shared" ref="L47:AP47" si="21">L176</f>
        <v>0</v>
      </c>
      <c r="M47" s="140">
        <f t="shared" si="21"/>
        <v>0</v>
      </c>
      <c r="N47" s="140">
        <f t="shared" si="21"/>
        <v>0</v>
      </c>
      <c r="O47" s="140">
        <f t="shared" si="21"/>
        <v>0</v>
      </c>
      <c r="P47" s="140">
        <f t="shared" si="21"/>
        <v>0</v>
      </c>
      <c r="Q47" s="140">
        <f t="shared" si="21"/>
        <v>0</v>
      </c>
      <c r="R47" s="140">
        <f t="shared" si="21"/>
        <v>0</v>
      </c>
      <c r="S47" s="140">
        <f t="shared" si="21"/>
        <v>0</v>
      </c>
      <c r="T47" s="140">
        <f t="shared" si="21"/>
        <v>0</v>
      </c>
      <c r="U47" s="140">
        <f t="shared" si="21"/>
        <v>0</v>
      </c>
      <c r="V47" s="140">
        <f t="shared" si="21"/>
        <v>0</v>
      </c>
      <c r="W47" s="140">
        <f t="shared" si="21"/>
        <v>0</v>
      </c>
      <c r="X47" s="140">
        <f t="shared" si="21"/>
        <v>0</v>
      </c>
      <c r="Y47" s="140">
        <f t="shared" si="21"/>
        <v>0</v>
      </c>
      <c r="Z47" s="140">
        <f t="shared" si="21"/>
        <v>0</v>
      </c>
      <c r="AA47" s="140">
        <f t="shared" si="21"/>
        <v>0</v>
      </c>
      <c r="AB47" s="140">
        <f t="shared" si="21"/>
        <v>0</v>
      </c>
      <c r="AC47" s="140">
        <f t="shared" si="21"/>
        <v>0</v>
      </c>
      <c r="AD47" s="140">
        <f t="shared" si="21"/>
        <v>0</v>
      </c>
      <c r="AE47" s="140">
        <f t="shared" si="21"/>
        <v>0</v>
      </c>
      <c r="AF47" s="140">
        <f t="shared" si="21"/>
        <v>0</v>
      </c>
      <c r="AG47" s="140">
        <f t="shared" si="21"/>
        <v>0</v>
      </c>
      <c r="AH47" s="140">
        <f t="shared" si="21"/>
        <v>0</v>
      </c>
      <c r="AI47" s="140">
        <f t="shared" si="21"/>
        <v>0</v>
      </c>
      <c r="AJ47" s="140">
        <f t="shared" si="21"/>
        <v>0</v>
      </c>
      <c r="AK47" s="140">
        <f t="shared" si="21"/>
        <v>0</v>
      </c>
      <c r="AL47" s="140">
        <f t="shared" si="21"/>
        <v>0</v>
      </c>
      <c r="AM47" s="140">
        <f t="shared" si="21"/>
        <v>0</v>
      </c>
      <c r="AN47" s="140">
        <f t="shared" si="21"/>
        <v>0</v>
      </c>
      <c r="AO47" s="140">
        <f t="shared" si="21"/>
        <v>0</v>
      </c>
      <c r="AP47" s="140">
        <f t="shared" si="21"/>
        <v>0</v>
      </c>
      <c r="AQ47" s="129" t="s">
        <v>1907</v>
      </c>
    </row>
    <row r="48" spans="1:43" ht="13.5" customHeight="1" thickBot="1" x14ac:dyDescent="0.35">
      <c r="A48" s="183" t="s">
        <v>1948</v>
      </c>
      <c r="B48" s="140">
        <f t="shared" si="13"/>
        <v>0</v>
      </c>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34"/>
      <c r="AO48" s="134"/>
      <c r="AP48" s="134"/>
      <c r="AQ48" s="129" t="s">
        <v>1907</v>
      </c>
    </row>
    <row r="49" spans="1:43" ht="15" thickBot="1" x14ac:dyDescent="0.35">
      <c r="A49" s="184" t="s">
        <v>1949</v>
      </c>
      <c r="B49" s="185">
        <f t="shared" si="13"/>
        <v>0</v>
      </c>
      <c r="C49" s="185">
        <f t="shared" ref="C49:G49" si="22">C17+C25+SUM(C41:C48)</f>
        <v>0</v>
      </c>
      <c r="D49" s="185">
        <f t="shared" si="22"/>
        <v>0</v>
      </c>
      <c r="E49" s="185">
        <f t="shared" si="22"/>
        <v>0</v>
      </c>
      <c r="F49" s="185">
        <f t="shared" si="22"/>
        <v>0</v>
      </c>
      <c r="G49" s="185">
        <f t="shared" si="22"/>
        <v>0</v>
      </c>
      <c r="H49" s="185">
        <f t="shared" ref="H49:J49" si="23">H17+H25+SUM(H41:H48)</f>
        <v>0</v>
      </c>
      <c r="I49" s="185">
        <f t="shared" si="23"/>
        <v>0</v>
      </c>
      <c r="J49" s="185">
        <f t="shared" si="23"/>
        <v>0</v>
      </c>
      <c r="K49" s="185">
        <f>K17+K25+SUM(K41:K48)</f>
        <v>0</v>
      </c>
      <c r="L49" s="185">
        <f t="shared" ref="L49:AP49" si="24">L17+L25+SUM(L41:L48)</f>
        <v>0</v>
      </c>
      <c r="M49" s="185">
        <f t="shared" si="24"/>
        <v>0</v>
      </c>
      <c r="N49" s="185">
        <f t="shared" si="24"/>
        <v>0</v>
      </c>
      <c r="O49" s="185">
        <f t="shared" si="24"/>
        <v>0</v>
      </c>
      <c r="P49" s="185">
        <f t="shared" si="24"/>
        <v>0</v>
      </c>
      <c r="Q49" s="185">
        <f t="shared" si="24"/>
        <v>0</v>
      </c>
      <c r="R49" s="185">
        <f t="shared" si="24"/>
        <v>0</v>
      </c>
      <c r="S49" s="185">
        <f t="shared" si="24"/>
        <v>0</v>
      </c>
      <c r="T49" s="185">
        <f t="shared" si="24"/>
        <v>0</v>
      </c>
      <c r="U49" s="185">
        <f t="shared" si="24"/>
        <v>0</v>
      </c>
      <c r="V49" s="185">
        <f t="shared" si="24"/>
        <v>0</v>
      </c>
      <c r="W49" s="185">
        <f t="shared" si="24"/>
        <v>0</v>
      </c>
      <c r="X49" s="185">
        <f t="shared" si="24"/>
        <v>0</v>
      </c>
      <c r="Y49" s="185">
        <f t="shared" si="24"/>
        <v>0</v>
      </c>
      <c r="Z49" s="185">
        <f t="shared" si="24"/>
        <v>0</v>
      </c>
      <c r="AA49" s="185">
        <f t="shared" si="24"/>
        <v>0</v>
      </c>
      <c r="AB49" s="185">
        <f t="shared" si="24"/>
        <v>0</v>
      </c>
      <c r="AC49" s="185">
        <f t="shared" si="24"/>
        <v>0</v>
      </c>
      <c r="AD49" s="185">
        <f t="shared" si="24"/>
        <v>0</v>
      </c>
      <c r="AE49" s="185">
        <f t="shared" si="24"/>
        <v>0</v>
      </c>
      <c r="AF49" s="185">
        <f t="shared" si="24"/>
        <v>0</v>
      </c>
      <c r="AG49" s="185">
        <f t="shared" si="24"/>
        <v>0</v>
      </c>
      <c r="AH49" s="185">
        <f t="shared" si="24"/>
        <v>0</v>
      </c>
      <c r="AI49" s="185">
        <f t="shared" si="24"/>
        <v>0</v>
      </c>
      <c r="AJ49" s="185">
        <f t="shared" si="24"/>
        <v>0</v>
      </c>
      <c r="AK49" s="185">
        <f t="shared" si="24"/>
        <v>0</v>
      </c>
      <c r="AL49" s="185">
        <f t="shared" si="24"/>
        <v>0</v>
      </c>
      <c r="AM49" s="185">
        <f t="shared" si="24"/>
        <v>0</v>
      </c>
      <c r="AN49" s="185">
        <f t="shared" si="24"/>
        <v>0</v>
      </c>
      <c r="AO49" s="185">
        <f t="shared" si="24"/>
        <v>0</v>
      </c>
      <c r="AP49" s="185">
        <f t="shared" si="24"/>
        <v>0</v>
      </c>
      <c r="AQ49" s="186"/>
    </row>
    <row r="50" spans="1:43" ht="7.5" customHeight="1" thickTop="1" thickBot="1" x14ac:dyDescent="0.35">
      <c r="A50" s="187"/>
      <c r="B50" s="188"/>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90"/>
    </row>
    <row r="51" spans="1:43" ht="15" thickBot="1" x14ac:dyDescent="0.35">
      <c r="A51" s="184" t="s">
        <v>1950</v>
      </c>
      <c r="B51" s="185">
        <f>SUM(C51:AP51)</f>
        <v>0</v>
      </c>
      <c r="C51" s="185">
        <f t="shared" ref="C51:J51" si="25">-C122</f>
        <v>0</v>
      </c>
      <c r="D51" s="185">
        <f t="shared" si="25"/>
        <v>0</v>
      </c>
      <c r="E51" s="185">
        <f t="shared" si="25"/>
        <v>0</v>
      </c>
      <c r="F51" s="185">
        <f t="shared" si="25"/>
        <v>0</v>
      </c>
      <c r="G51" s="185">
        <f t="shared" si="25"/>
        <v>0</v>
      </c>
      <c r="H51" s="185">
        <f t="shared" si="25"/>
        <v>0</v>
      </c>
      <c r="I51" s="185">
        <f t="shared" si="25"/>
        <v>0</v>
      </c>
      <c r="J51" s="185">
        <f t="shared" si="25"/>
        <v>0</v>
      </c>
      <c r="K51" s="185">
        <f>-K122</f>
        <v>0</v>
      </c>
      <c r="L51" s="185">
        <f t="shared" ref="L51:AP51" si="26">-L122</f>
        <v>0</v>
      </c>
      <c r="M51" s="185">
        <f t="shared" si="26"/>
        <v>0</v>
      </c>
      <c r="N51" s="185">
        <f t="shared" si="26"/>
        <v>0</v>
      </c>
      <c r="O51" s="185">
        <f t="shared" si="26"/>
        <v>0</v>
      </c>
      <c r="P51" s="185">
        <f t="shared" si="26"/>
        <v>0</v>
      </c>
      <c r="Q51" s="185">
        <f t="shared" si="26"/>
        <v>0</v>
      </c>
      <c r="R51" s="185">
        <f t="shared" si="26"/>
        <v>0</v>
      </c>
      <c r="S51" s="185">
        <f t="shared" si="26"/>
        <v>0</v>
      </c>
      <c r="T51" s="185">
        <f t="shared" si="26"/>
        <v>0</v>
      </c>
      <c r="U51" s="185">
        <f t="shared" si="26"/>
        <v>0</v>
      </c>
      <c r="V51" s="185">
        <f t="shared" si="26"/>
        <v>0</v>
      </c>
      <c r="W51" s="185">
        <f t="shared" si="26"/>
        <v>0</v>
      </c>
      <c r="X51" s="185">
        <f t="shared" si="26"/>
        <v>0</v>
      </c>
      <c r="Y51" s="185">
        <f t="shared" si="26"/>
        <v>0</v>
      </c>
      <c r="Z51" s="185">
        <f t="shared" si="26"/>
        <v>0</v>
      </c>
      <c r="AA51" s="185">
        <f t="shared" si="26"/>
        <v>0</v>
      </c>
      <c r="AB51" s="185">
        <f t="shared" si="26"/>
        <v>0</v>
      </c>
      <c r="AC51" s="185">
        <f t="shared" si="26"/>
        <v>0</v>
      </c>
      <c r="AD51" s="185">
        <f t="shared" si="26"/>
        <v>0</v>
      </c>
      <c r="AE51" s="185">
        <f t="shared" si="26"/>
        <v>0</v>
      </c>
      <c r="AF51" s="185">
        <f t="shared" si="26"/>
        <v>0</v>
      </c>
      <c r="AG51" s="185">
        <f t="shared" si="26"/>
        <v>0</v>
      </c>
      <c r="AH51" s="185">
        <f t="shared" si="26"/>
        <v>0</v>
      </c>
      <c r="AI51" s="185">
        <f t="shared" si="26"/>
        <v>0</v>
      </c>
      <c r="AJ51" s="185">
        <f t="shared" si="26"/>
        <v>0</v>
      </c>
      <c r="AK51" s="185">
        <f t="shared" si="26"/>
        <v>0</v>
      </c>
      <c r="AL51" s="185">
        <f t="shared" si="26"/>
        <v>0</v>
      </c>
      <c r="AM51" s="185">
        <f t="shared" si="26"/>
        <v>0</v>
      </c>
      <c r="AN51" s="185">
        <f t="shared" si="26"/>
        <v>0</v>
      </c>
      <c r="AO51" s="185">
        <f t="shared" si="26"/>
        <v>0</v>
      </c>
      <c r="AP51" s="185">
        <f t="shared" si="26"/>
        <v>0</v>
      </c>
      <c r="AQ51" s="186"/>
    </row>
    <row r="52" spans="1:43" ht="7.5" customHeight="1" thickTop="1" thickBot="1" x14ac:dyDescent="0.35">
      <c r="A52" s="187"/>
      <c r="B52" s="188"/>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91"/>
    </row>
    <row r="53" spans="1:43" ht="15" thickBot="1" x14ac:dyDescent="0.35">
      <c r="A53" s="184" t="s">
        <v>1951</v>
      </c>
      <c r="B53" s="185">
        <f>SUM(C53:AP53)</f>
        <v>0</v>
      </c>
      <c r="C53" s="185">
        <f t="shared" ref="C53:J53" si="27">C49+C51</f>
        <v>0</v>
      </c>
      <c r="D53" s="185">
        <f t="shared" si="27"/>
        <v>0</v>
      </c>
      <c r="E53" s="185">
        <f t="shared" si="27"/>
        <v>0</v>
      </c>
      <c r="F53" s="185">
        <f t="shared" si="27"/>
        <v>0</v>
      </c>
      <c r="G53" s="185">
        <f t="shared" si="27"/>
        <v>0</v>
      </c>
      <c r="H53" s="185">
        <f t="shared" si="27"/>
        <v>0</v>
      </c>
      <c r="I53" s="185">
        <f t="shared" si="27"/>
        <v>0</v>
      </c>
      <c r="J53" s="185">
        <f t="shared" si="27"/>
        <v>0</v>
      </c>
      <c r="K53" s="185">
        <f>K49+K51</f>
        <v>0</v>
      </c>
      <c r="L53" s="185">
        <f t="shared" ref="L53:AP53" si="28">L49+L51</f>
        <v>0</v>
      </c>
      <c r="M53" s="185">
        <f t="shared" si="28"/>
        <v>0</v>
      </c>
      <c r="N53" s="185">
        <f t="shared" si="28"/>
        <v>0</v>
      </c>
      <c r="O53" s="185">
        <f t="shared" si="28"/>
        <v>0</v>
      </c>
      <c r="P53" s="185">
        <f t="shared" si="28"/>
        <v>0</v>
      </c>
      <c r="Q53" s="185">
        <f t="shared" si="28"/>
        <v>0</v>
      </c>
      <c r="R53" s="185">
        <f t="shared" si="28"/>
        <v>0</v>
      </c>
      <c r="S53" s="185">
        <f t="shared" si="28"/>
        <v>0</v>
      </c>
      <c r="T53" s="185">
        <f t="shared" si="28"/>
        <v>0</v>
      </c>
      <c r="U53" s="185">
        <f t="shared" si="28"/>
        <v>0</v>
      </c>
      <c r="V53" s="185">
        <f t="shared" si="28"/>
        <v>0</v>
      </c>
      <c r="W53" s="185">
        <f t="shared" si="28"/>
        <v>0</v>
      </c>
      <c r="X53" s="185">
        <f t="shared" si="28"/>
        <v>0</v>
      </c>
      <c r="Y53" s="185">
        <f t="shared" si="28"/>
        <v>0</v>
      </c>
      <c r="Z53" s="185">
        <f t="shared" si="28"/>
        <v>0</v>
      </c>
      <c r="AA53" s="185">
        <f t="shared" si="28"/>
        <v>0</v>
      </c>
      <c r="AB53" s="185">
        <f t="shared" si="28"/>
        <v>0</v>
      </c>
      <c r="AC53" s="185">
        <f t="shared" si="28"/>
        <v>0</v>
      </c>
      <c r="AD53" s="185">
        <f t="shared" si="28"/>
        <v>0</v>
      </c>
      <c r="AE53" s="185">
        <f t="shared" si="28"/>
        <v>0</v>
      </c>
      <c r="AF53" s="185">
        <f t="shared" si="28"/>
        <v>0</v>
      </c>
      <c r="AG53" s="185">
        <f t="shared" si="28"/>
        <v>0</v>
      </c>
      <c r="AH53" s="185">
        <f t="shared" si="28"/>
        <v>0</v>
      </c>
      <c r="AI53" s="185">
        <f t="shared" si="28"/>
        <v>0</v>
      </c>
      <c r="AJ53" s="185">
        <f t="shared" si="28"/>
        <v>0</v>
      </c>
      <c r="AK53" s="185">
        <f t="shared" si="28"/>
        <v>0</v>
      </c>
      <c r="AL53" s="185">
        <f t="shared" si="28"/>
        <v>0</v>
      </c>
      <c r="AM53" s="185">
        <f t="shared" si="28"/>
        <v>0</v>
      </c>
      <c r="AN53" s="185">
        <f t="shared" si="28"/>
        <v>0</v>
      </c>
      <c r="AO53" s="185">
        <f t="shared" si="28"/>
        <v>0</v>
      </c>
      <c r="AP53" s="185">
        <f t="shared" si="28"/>
        <v>0</v>
      </c>
      <c r="AQ53" s="186"/>
    </row>
    <row r="54" spans="1:43" ht="6.75" customHeight="1" thickTop="1" thickBot="1" x14ac:dyDescent="0.35">
      <c r="A54" s="187"/>
      <c r="B54" s="188"/>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91"/>
    </row>
    <row r="55" spans="1:43" ht="28.2" thickBot="1" x14ac:dyDescent="0.35">
      <c r="A55" s="184" t="s">
        <v>1952</v>
      </c>
      <c r="B55" s="185">
        <f>SUM(C55:AP55)</f>
        <v>0</v>
      </c>
      <c r="C55" s="192"/>
      <c r="D55" s="192"/>
      <c r="E55" s="192"/>
      <c r="F55" s="192"/>
      <c r="G55" s="192"/>
      <c r="H55" s="192"/>
      <c r="I55" s="192"/>
      <c r="J55" s="192"/>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86"/>
    </row>
    <row r="56" spans="1:43" ht="7.5" customHeight="1" thickBot="1" x14ac:dyDescent="0.35">
      <c r="A56" s="193"/>
      <c r="B56" s="194"/>
      <c r="C56" s="195"/>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c r="AQ56" s="196"/>
    </row>
    <row r="57" spans="1:43" ht="28.2" thickBot="1" x14ac:dyDescent="0.35">
      <c r="A57" s="184" t="s">
        <v>1953</v>
      </c>
      <c r="B57" s="185">
        <f>SUM(C57:AP57)</f>
        <v>0</v>
      </c>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86"/>
    </row>
    <row r="58" spans="1:43" ht="15" thickBot="1" x14ac:dyDescent="0.35">
      <c r="A58" s="193"/>
      <c r="B58" s="194"/>
      <c r="C58" s="195"/>
      <c r="D58" s="195"/>
      <c r="E58" s="195"/>
      <c r="F58" s="195"/>
      <c r="G58" s="195"/>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5"/>
      <c r="AQ58" s="196"/>
    </row>
    <row r="59" spans="1:43" ht="16.2" thickBot="1" x14ac:dyDescent="0.35">
      <c r="A59" s="444" t="s">
        <v>1954</v>
      </c>
      <c r="B59" s="445">
        <f>SUM(C59:AP59)</f>
        <v>0</v>
      </c>
      <c r="C59" s="445">
        <f t="shared" ref="C59:J59" si="29">C53+C55+C57</f>
        <v>0</v>
      </c>
      <c r="D59" s="445">
        <f t="shared" si="29"/>
        <v>0</v>
      </c>
      <c r="E59" s="445">
        <f t="shared" si="29"/>
        <v>0</v>
      </c>
      <c r="F59" s="445">
        <f t="shared" si="29"/>
        <v>0</v>
      </c>
      <c r="G59" s="445">
        <f t="shared" si="29"/>
        <v>0</v>
      </c>
      <c r="H59" s="445">
        <f t="shared" si="29"/>
        <v>0</v>
      </c>
      <c r="I59" s="445">
        <f t="shared" si="29"/>
        <v>0</v>
      </c>
      <c r="J59" s="445">
        <f t="shared" si="29"/>
        <v>0</v>
      </c>
      <c r="K59" s="445">
        <f>K53+K55+K57</f>
        <v>0</v>
      </c>
      <c r="L59" s="445">
        <f t="shared" ref="L59:AP59" si="30">L53+L55+L57</f>
        <v>0</v>
      </c>
      <c r="M59" s="445">
        <f t="shared" si="30"/>
        <v>0</v>
      </c>
      <c r="N59" s="445">
        <f t="shared" si="30"/>
        <v>0</v>
      </c>
      <c r="O59" s="445">
        <f t="shared" si="30"/>
        <v>0</v>
      </c>
      <c r="P59" s="445">
        <f t="shared" si="30"/>
        <v>0</v>
      </c>
      <c r="Q59" s="445">
        <f t="shared" si="30"/>
        <v>0</v>
      </c>
      <c r="R59" s="445">
        <f t="shared" si="30"/>
        <v>0</v>
      </c>
      <c r="S59" s="445">
        <f t="shared" si="30"/>
        <v>0</v>
      </c>
      <c r="T59" s="445">
        <f t="shared" si="30"/>
        <v>0</v>
      </c>
      <c r="U59" s="445">
        <f t="shared" si="30"/>
        <v>0</v>
      </c>
      <c r="V59" s="445">
        <f t="shared" si="30"/>
        <v>0</v>
      </c>
      <c r="W59" s="445">
        <f t="shared" si="30"/>
        <v>0</v>
      </c>
      <c r="X59" s="445">
        <f t="shared" si="30"/>
        <v>0</v>
      </c>
      <c r="Y59" s="445">
        <f t="shared" si="30"/>
        <v>0</v>
      </c>
      <c r="Z59" s="445">
        <f t="shared" si="30"/>
        <v>0</v>
      </c>
      <c r="AA59" s="445">
        <f t="shared" si="30"/>
        <v>0</v>
      </c>
      <c r="AB59" s="445">
        <f t="shared" si="30"/>
        <v>0</v>
      </c>
      <c r="AC59" s="445">
        <f t="shared" si="30"/>
        <v>0</v>
      </c>
      <c r="AD59" s="445">
        <f t="shared" si="30"/>
        <v>0</v>
      </c>
      <c r="AE59" s="445">
        <f t="shared" si="30"/>
        <v>0</v>
      </c>
      <c r="AF59" s="445">
        <f t="shared" si="30"/>
        <v>0</v>
      </c>
      <c r="AG59" s="445">
        <f t="shared" si="30"/>
        <v>0</v>
      </c>
      <c r="AH59" s="445">
        <f t="shared" si="30"/>
        <v>0</v>
      </c>
      <c r="AI59" s="445">
        <f t="shared" si="30"/>
        <v>0</v>
      </c>
      <c r="AJ59" s="445">
        <f t="shared" si="30"/>
        <v>0</v>
      </c>
      <c r="AK59" s="445">
        <f t="shared" si="30"/>
        <v>0</v>
      </c>
      <c r="AL59" s="445">
        <f t="shared" si="30"/>
        <v>0</v>
      </c>
      <c r="AM59" s="445">
        <f t="shared" si="30"/>
        <v>0</v>
      </c>
      <c r="AN59" s="445">
        <f t="shared" si="30"/>
        <v>0</v>
      </c>
      <c r="AO59" s="445">
        <f t="shared" si="30"/>
        <v>0</v>
      </c>
      <c r="AP59" s="445">
        <f t="shared" si="30"/>
        <v>0</v>
      </c>
      <c r="AQ59" s="445"/>
    </row>
    <row r="60" spans="1:43" x14ac:dyDescent="0.3">
      <c r="A60" s="159"/>
      <c r="B60" s="197"/>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9"/>
    </row>
    <row r="61" spans="1:43" x14ac:dyDescent="0.3">
      <c r="A61" s="370" t="s">
        <v>1955</v>
      </c>
      <c r="B61" s="371">
        <f t="shared" ref="B61:K61" si="31">B59/365</f>
        <v>0</v>
      </c>
      <c r="C61" s="371">
        <f t="shared" si="31"/>
        <v>0</v>
      </c>
      <c r="D61" s="371">
        <f t="shared" si="31"/>
        <v>0</v>
      </c>
      <c r="E61" s="371">
        <f t="shared" si="31"/>
        <v>0</v>
      </c>
      <c r="F61" s="371">
        <f t="shared" si="31"/>
        <v>0</v>
      </c>
      <c r="G61" s="371">
        <f t="shared" si="31"/>
        <v>0</v>
      </c>
      <c r="H61" s="371">
        <f t="shared" si="31"/>
        <v>0</v>
      </c>
      <c r="I61" s="371">
        <f t="shared" si="31"/>
        <v>0</v>
      </c>
      <c r="J61" s="371">
        <f t="shared" si="31"/>
        <v>0</v>
      </c>
      <c r="K61" s="371">
        <f t="shared" si="31"/>
        <v>0</v>
      </c>
      <c r="L61" s="371">
        <f t="shared" ref="L61:AP61" si="32">L59/365</f>
        <v>0</v>
      </c>
      <c r="M61" s="371">
        <f t="shared" si="32"/>
        <v>0</v>
      </c>
      <c r="N61" s="371">
        <f t="shared" si="32"/>
        <v>0</v>
      </c>
      <c r="O61" s="371">
        <f t="shared" si="32"/>
        <v>0</v>
      </c>
      <c r="P61" s="371">
        <f t="shared" si="32"/>
        <v>0</v>
      </c>
      <c r="Q61" s="371">
        <f t="shared" si="32"/>
        <v>0</v>
      </c>
      <c r="R61" s="371">
        <f t="shared" si="32"/>
        <v>0</v>
      </c>
      <c r="S61" s="371">
        <f t="shared" si="32"/>
        <v>0</v>
      </c>
      <c r="T61" s="371">
        <f t="shared" si="32"/>
        <v>0</v>
      </c>
      <c r="U61" s="371">
        <f t="shared" si="32"/>
        <v>0</v>
      </c>
      <c r="V61" s="371">
        <f t="shared" si="32"/>
        <v>0</v>
      </c>
      <c r="W61" s="371">
        <f t="shared" si="32"/>
        <v>0</v>
      </c>
      <c r="X61" s="371">
        <f t="shared" si="32"/>
        <v>0</v>
      </c>
      <c r="Y61" s="371">
        <f t="shared" si="32"/>
        <v>0</v>
      </c>
      <c r="Z61" s="371">
        <f t="shared" si="32"/>
        <v>0</v>
      </c>
      <c r="AA61" s="371">
        <f t="shared" si="32"/>
        <v>0</v>
      </c>
      <c r="AB61" s="371">
        <f t="shared" si="32"/>
        <v>0</v>
      </c>
      <c r="AC61" s="371">
        <f t="shared" si="32"/>
        <v>0</v>
      </c>
      <c r="AD61" s="371">
        <f t="shared" si="32"/>
        <v>0</v>
      </c>
      <c r="AE61" s="371">
        <f t="shared" si="32"/>
        <v>0</v>
      </c>
      <c r="AF61" s="371">
        <f t="shared" si="32"/>
        <v>0</v>
      </c>
      <c r="AG61" s="371">
        <f t="shared" si="32"/>
        <v>0</v>
      </c>
      <c r="AH61" s="371">
        <f t="shared" si="32"/>
        <v>0</v>
      </c>
      <c r="AI61" s="371">
        <f t="shared" si="32"/>
        <v>0</v>
      </c>
      <c r="AJ61" s="371">
        <f t="shared" si="32"/>
        <v>0</v>
      </c>
      <c r="AK61" s="371">
        <f t="shared" si="32"/>
        <v>0</v>
      </c>
      <c r="AL61" s="371">
        <f t="shared" si="32"/>
        <v>0</v>
      </c>
      <c r="AM61" s="371">
        <f t="shared" si="32"/>
        <v>0</v>
      </c>
      <c r="AN61" s="371">
        <f t="shared" si="32"/>
        <v>0</v>
      </c>
      <c r="AO61" s="371">
        <f t="shared" si="32"/>
        <v>0</v>
      </c>
      <c r="AP61" s="371">
        <f t="shared" si="32"/>
        <v>0</v>
      </c>
      <c r="AQ61" s="372"/>
    </row>
    <row r="62" spans="1:43" x14ac:dyDescent="0.3">
      <c r="A62" s="370" t="s">
        <v>1956</v>
      </c>
      <c r="B62" s="373">
        <f>IFERROR(B59/B35,0)</f>
        <v>0</v>
      </c>
      <c r="C62" s="373">
        <f>IFERROR(C59/C35,0)</f>
        <v>0</v>
      </c>
      <c r="D62" s="373">
        <f>IFERROR(D59/D35,0)</f>
        <v>0</v>
      </c>
      <c r="E62" s="373">
        <f>IFERROR(E59/E35,0)</f>
        <v>0</v>
      </c>
      <c r="F62" s="373">
        <f t="shared" ref="F62:K62" si="33">IFERROR(F59/F35,0)</f>
        <v>0</v>
      </c>
      <c r="G62" s="373">
        <f t="shared" si="33"/>
        <v>0</v>
      </c>
      <c r="H62" s="373">
        <f t="shared" si="33"/>
        <v>0</v>
      </c>
      <c r="I62" s="373">
        <f t="shared" si="33"/>
        <v>0</v>
      </c>
      <c r="J62" s="373">
        <f t="shared" si="33"/>
        <v>0</v>
      </c>
      <c r="K62" s="373">
        <f t="shared" si="33"/>
        <v>0</v>
      </c>
      <c r="L62" s="373">
        <f t="shared" ref="L62:AP62" si="34">IFERROR(L59/L35,0)</f>
        <v>0</v>
      </c>
      <c r="M62" s="373">
        <f t="shared" si="34"/>
        <v>0</v>
      </c>
      <c r="N62" s="373">
        <f t="shared" si="34"/>
        <v>0</v>
      </c>
      <c r="O62" s="373">
        <f t="shared" si="34"/>
        <v>0</v>
      </c>
      <c r="P62" s="373">
        <f t="shared" si="34"/>
        <v>0</v>
      </c>
      <c r="Q62" s="373">
        <f t="shared" si="34"/>
        <v>0</v>
      </c>
      <c r="R62" s="373">
        <f t="shared" si="34"/>
        <v>0</v>
      </c>
      <c r="S62" s="373">
        <f t="shared" si="34"/>
        <v>0</v>
      </c>
      <c r="T62" s="373">
        <f t="shared" si="34"/>
        <v>0</v>
      </c>
      <c r="U62" s="373">
        <f t="shared" si="34"/>
        <v>0</v>
      </c>
      <c r="V62" s="373">
        <f t="shared" si="34"/>
        <v>0</v>
      </c>
      <c r="W62" s="373">
        <f t="shared" si="34"/>
        <v>0</v>
      </c>
      <c r="X62" s="373">
        <f t="shared" si="34"/>
        <v>0</v>
      </c>
      <c r="Y62" s="373">
        <f t="shared" si="34"/>
        <v>0</v>
      </c>
      <c r="Z62" s="373">
        <f t="shared" si="34"/>
        <v>0</v>
      </c>
      <c r="AA62" s="373">
        <f t="shared" si="34"/>
        <v>0</v>
      </c>
      <c r="AB62" s="373">
        <f t="shared" si="34"/>
        <v>0</v>
      </c>
      <c r="AC62" s="373">
        <f t="shared" si="34"/>
        <v>0</v>
      </c>
      <c r="AD62" s="373">
        <f t="shared" si="34"/>
        <v>0</v>
      </c>
      <c r="AE62" s="373">
        <f t="shared" si="34"/>
        <v>0</v>
      </c>
      <c r="AF62" s="373">
        <f t="shared" si="34"/>
        <v>0</v>
      </c>
      <c r="AG62" s="373">
        <f t="shared" si="34"/>
        <v>0</v>
      </c>
      <c r="AH62" s="373">
        <f t="shared" si="34"/>
        <v>0</v>
      </c>
      <c r="AI62" s="373">
        <f t="shared" si="34"/>
        <v>0</v>
      </c>
      <c r="AJ62" s="373">
        <f t="shared" si="34"/>
        <v>0</v>
      </c>
      <c r="AK62" s="373">
        <f t="shared" si="34"/>
        <v>0</v>
      </c>
      <c r="AL62" s="373">
        <f t="shared" si="34"/>
        <v>0</v>
      </c>
      <c r="AM62" s="373">
        <f t="shared" si="34"/>
        <v>0</v>
      </c>
      <c r="AN62" s="373">
        <f t="shared" si="34"/>
        <v>0</v>
      </c>
      <c r="AO62" s="373">
        <f t="shared" si="34"/>
        <v>0</v>
      </c>
      <c r="AP62" s="373">
        <f t="shared" si="34"/>
        <v>0</v>
      </c>
      <c r="AQ62" s="372"/>
    </row>
    <row r="63" spans="1:43" ht="15" thickBot="1" x14ac:dyDescent="0.35">
      <c r="A63" s="200"/>
      <c r="B63" s="197"/>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201"/>
    </row>
    <row r="64" spans="1:43" ht="16.2" thickBot="1" x14ac:dyDescent="0.35">
      <c r="A64" s="444" t="s">
        <v>1957</v>
      </c>
      <c r="B64" s="445">
        <f>SUM(C64:AP64)</f>
        <v>0</v>
      </c>
      <c r="C64" s="445">
        <f t="shared" ref="C64:J64" si="35">C139</f>
        <v>0</v>
      </c>
      <c r="D64" s="445">
        <f t="shared" si="35"/>
        <v>0</v>
      </c>
      <c r="E64" s="445">
        <f t="shared" si="35"/>
        <v>0</v>
      </c>
      <c r="F64" s="445">
        <f t="shared" si="35"/>
        <v>0</v>
      </c>
      <c r="G64" s="445">
        <f t="shared" si="35"/>
        <v>0</v>
      </c>
      <c r="H64" s="445">
        <f t="shared" si="35"/>
        <v>0</v>
      </c>
      <c r="I64" s="445">
        <f t="shared" si="35"/>
        <v>0</v>
      </c>
      <c r="J64" s="445">
        <f t="shared" si="35"/>
        <v>0</v>
      </c>
      <c r="K64" s="445">
        <f>K139</f>
        <v>0</v>
      </c>
      <c r="L64" s="445">
        <f t="shared" ref="L64:AP64" si="36">L139</f>
        <v>0</v>
      </c>
      <c r="M64" s="445">
        <f t="shared" si="36"/>
        <v>0</v>
      </c>
      <c r="N64" s="445">
        <f t="shared" si="36"/>
        <v>0</v>
      </c>
      <c r="O64" s="445">
        <f t="shared" si="36"/>
        <v>0</v>
      </c>
      <c r="P64" s="445">
        <f t="shared" si="36"/>
        <v>0</v>
      </c>
      <c r="Q64" s="445">
        <f t="shared" si="36"/>
        <v>0</v>
      </c>
      <c r="R64" s="445">
        <f t="shared" si="36"/>
        <v>0</v>
      </c>
      <c r="S64" s="445">
        <f t="shared" si="36"/>
        <v>0</v>
      </c>
      <c r="T64" s="445">
        <f t="shared" si="36"/>
        <v>0</v>
      </c>
      <c r="U64" s="445">
        <f t="shared" si="36"/>
        <v>0</v>
      </c>
      <c r="V64" s="445">
        <f t="shared" si="36"/>
        <v>0</v>
      </c>
      <c r="W64" s="445">
        <f t="shared" si="36"/>
        <v>0</v>
      </c>
      <c r="X64" s="445">
        <f t="shared" si="36"/>
        <v>0</v>
      </c>
      <c r="Y64" s="445">
        <f t="shared" si="36"/>
        <v>0</v>
      </c>
      <c r="Z64" s="445">
        <f t="shared" si="36"/>
        <v>0</v>
      </c>
      <c r="AA64" s="445">
        <f t="shared" si="36"/>
        <v>0</v>
      </c>
      <c r="AB64" s="445">
        <f t="shared" si="36"/>
        <v>0</v>
      </c>
      <c r="AC64" s="445">
        <f t="shared" si="36"/>
        <v>0</v>
      </c>
      <c r="AD64" s="445">
        <f t="shared" si="36"/>
        <v>0</v>
      </c>
      <c r="AE64" s="445">
        <f t="shared" si="36"/>
        <v>0</v>
      </c>
      <c r="AF64" s="445">
        <f t="shared" si="36"/>
        <v>0</v>
      </c>
      <c r="AG64" s="445">
        <f t="shared" si="36"/>
        <v>0</v>
      </c>
      <c r="AH64" s="445">
        <f t="shared" si="36"/>
        <v>0</v>
      </c>
      <c r="AI64" s="445">
        <f t="shared" si="36"/>
        <v>0</v>
      </c>
      <c r="AJ64" s="445">
        <f t="shared" si="36"/>
        <v>0</v>
      </c>
      <c r="AK64" s="445">
        <f t="shared" si="36"/>
        <v>0</v>
      </c>
      <c r="AL64" s="445">
        <f t="shared" si="36"/>
        <v>0</v>
      </c>
      <c r="AM64" s="445">
        <f t="shared" si="36"/>
        <v>0</v>
      </c>
      <c r="AN64" s="445">
        <f t="shared" si="36"/>
        <v>0</v>
      </c>
      <c r="AO64" s="445">
        <f t="shared" si="36"/>
        <v>0</v>
      </c>
      <c r="AP64" s="445">
        <f t="shared" si="36"/>
        <v>0</v>
      </c>
      <c r="AQ64" s="445"/>
    </row>
    <row r="65" spans="1:43" ht="15" thickBot="1" x14ac:dyDescent="0.35">
      <c r="A65" s="193"/>
      <c r="B65" s="194"/>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6"/>
    </row>
    <row r="66" spans="1:43" ht="16.2" thickBot="1" x14ac:dyDescent="0.35">
      <c r="A66" s="444" t="s">
        <v>1958</v>
      </c>
      <c r="B66" s="445">
        <f>SUM(C66:AP66)</f>
        <v>0</v>
      </c>
      <c r="C66" s="445">
        <f t="shared" ref="C66:K66" si="37">C59+C64</f>
        <v>0</v>
      </c>
      <c r="D66" s="445">
        <f t="shared" si="37"/>
        <v>0</v>
      </c>
      <c r="E66" s="445">
        <f t="shared" si="37"/>
        <v>0</v>
      </c>
      <c r="F66" s="445">
        <f t="shared" si="37"/>
        <v>0</v>
      </c>
      <c r="G66" s="445">
        <f t="shared" si="37"/>
        <v>0</v>
      </c>
      <c r="H66" s="445">
        <f t="shared" si="37"/>
        <v>0</v>
      </c>
      <c r="I66" s="445">
        <f t="shared" si="37"/>
        <v>0</v>
      </c>
      <c r="J66" s="445">
        <f t="shared" si="37"/>
        <v>0</v>
      </c>
      <c r="K66" s="445">
        <f t="shared" si="37"/>
        <v>0</v>
      </c>
      <c r="L66" s="445">
        <f t="shared" ref="L66:AP66" si="38">L59+L64</f>
        <v>0</v>
      </c>
      <c r="M66" s="445">
        <f t="shared" si="38"/>
        <v>0</v>
      </c>
      <c r="N66" s="445">
        <f t="shared" si="38"/>
        <v>0</v>
      </c>
      <c r="O66" s="445">
        <f t="shared" si="38"/>
        <v>0</v>
      </c>
      <c r="P66" s="445">
        <f t="shared" si="38"/>
        <v>0</v>
      </c>
      <c r="Q66" s="445">
        <f t="shared" si="38"/>
        <v>0</v>
      </c>
      <c r="R66" s="445">
        <f t="shared" si="38"/>
        <v>0</v>
      </c>
      <c r="S66" s="445">
        <f t="shared" si="38"/>
        <v>0</v>
      </c>
      <c r="T66" s="445">
        <f t="shared" si="38"/>
        <v>0</v>
      </c>
      <c r="U66" s="445">
        <f t="shared" si="38"/>
        <v>0</v>
      </c>
      <c r="V66" s="445">
        <f t="shared" si="38"/>
        <v>0</v>
      </c>
      <c r="W66" s="445">
        <f t="shared" si="38"/>
        <v>0</v>
      </c>
      <c r="X66" s="445">
        <f t="shared" si="38"/>
        <v>0</v>
      </c>
      <c r="Y66" s="445">
        <f t="shared" si="38"/>
        <v>0</v>
      </c>
      <c r="Z66" s="445">
        <f t="shared" si="38"/>
        <v>0</v>
      </c>
      <c r="AA66" s="445">
        <f t="shared" si="38"/>
        <v>0</v>
      </c>
      <c r="AB66" s="445">
        <f t="shared" si="38"/>
        <v>0</v>
      </c>
      <c r="AC66" s="445">
        <f t="shared" si="38"/>
        <v>0</v>
      </c>
      <c r="AD66" s="445">
        <f t="shared" si="38"/>
        <v>0</v>
      </c>
      <c r="AE66" s="445">
        <f t="shared" si="38"/>
        <v>0</v>
      </c>
      <c r="AF66" s="445">
        <f t="shared" si="38"/>
        <v>0</v>
      </c>
      <c r="AG66" s="445">
        <f t="shared" si="38"/>
        <v>0</v>
      </c>
      <c r="AH66" s="445">
        <f t="shared" si="38"/>
        <v>0</v>
      </c>
      <c r="AI66" s="445">
        <f t="shared" si="38"/>
        <v>0</v>
      </c>
      <c r="AJ66" s="445">
        <f t="shared" si="38"/>
        <v>0</v>
      </c>
      <c r="AK66" s="445">
        <f t="shared" si="38"/>
        <v>0</v>
      </c>
      <c r="AL66" s="445">
        <f t="shared" si="38"/>
        <v>0</v>
      </c>
      <c r="AM66" s="445">
        <f t="shared" si="38"/>
        <v>0</v>
      </c>
      <c r="AN66" s="445">
        <f t="shared" si="38"/>
        <v>0</v>
      </c>
      <c r="AO66" s="445">
        <f t="shared" si="38"/>
        <v>0</v>
      </c>
      <c r="AP66" s="445">
        <f t="shared" si="38"/>
        <v>0</v>
      </c>
      <c r="AQ66" s="445"/>
    </row>
    <row r="67" spans="1:43" x14ac:dyDescent="0.3">
      <c r="A67" s="202"/>
      <c r="B67" s="203"/>
      <c r="C67" s="204"/>
      <c r="D67" s="204"/>
      <c r="E67" s="204"/>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c r="AE67" s="204"/>
      <c r="AF67" s="204"/>
      <c r="AG67" s="204"/>
      <c r="AH67" s="204"/>
      <c r="AI67" s="204"/>
      <c r="AJ67" s="204"/>
      <c r="AK67" s="204"/>
      <c r="AL67" s="204"/>
      <c r="AM67" s="204"/>
      <c r="AN67" s="204"/>
      <c r="AO67" s="204"/>
      <c r="AP67" s="204"/>
      <c r="AQ67" s="205"/>
    </row>
    <row r="68" spans="1:43" outlineLevel="2" x14ac:dyDescent="0.3">
      <c r="A68" s="374" t="s">
        <v>1959</v>
      </c>
      <c r="B68" s="375">
        <f>SUM(C68:AP68)</f>
        <v>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6"/>
      <c r="AI68" s="376"/>
      <c r="AJ68" s="376"/>
      <c r="AK68" s="376"/>
      <c r="AL68" s="376"/>
      <c r="AM68" s="376"/>
      <c r="AN68" s="376"/>
      <c r="AO68" s="376"/>
      <c r="AP68" s="376"/>
      <c r="AQ68" s="206"/>
    </row>
    <row r="69" spans="1:43" outlineLevel="2" x14ac:dyDescent="0.3">
      <c r="A69" s="374" t="s">
        <v>1960</v>
      </c>
      <c r="B69" s="375">
        <f>SUM(C69:AP69)</f>
        <v>0</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206"/>
    </row>
    <row r="70" spans="1:43" outlineLevel="2" x14ac:dyDescent="0.3">
      <c r="A70" s="374" t="s">
        <v>1961</v>
      </c>
      <c r="B70" s="375">
        <f>SUM(C70:AP70)</f>
        <v>0</v>
      </c>
      <c r="C70" s="375">
        <f>SUM(C68:C69)</f>
        <v>0</v>
      </c>
      <c r="D70" s="375">
        <f t="shared" ref="D70:J70" si="39">SUM(D68:D69)</f>
        <v>0</v>
      </c>
      <c r="E70" s="375">
        <f t="shared" si="39"/>
        <v>0</v>
      </c>
      <c r="F70" s="375">
        <f t="shared" si="39"/>
        <v>0</v>
      </c>
      <c r="G70" s="375">
        <f t="shared" si="39"/>
        <v>0</v>
      </c>
      <c r="H70" s="375">
        <f t="shared" si="39"/>
        <v>0</v>
      </c>
      <c r="I70" s="375">
        <f t="shared" si="39"/>
        <v>0</v>
      </c>
      <c r="J70" s="375">
        <f t="shared" si="39"/>
        <v>0</v>
      </c>
      <c r="K70" s="375">
        <f>SUM(K68:K69)</f>
        <v>0</v>
      </c>
      <c r="L70" s="375">
        <f t="shared" ref="L70:AP70" si="40">SUM(L68:L69)</f>
        <v>0</v>
      </c>
      <c r="M70" s="375">
        <f t="shared" si="40"/>
        <v>0</v>
      </c>
      <c r="N70" s="375">
        <f t="shared" si="40"/>
        <v>0</v>
      </c>
      <c r="O70" s="375">
        <f t="shared" si="40"/>
        <v>0</v>
      </c>
      <c r="P70" s="375">
        <f t="shared" si="40"/>
        <v>0</v>
      </c>
      <c r="Q70" s="375">
        <f t="shared" si="40"/>
        <v>0</v>
      </c>
      <c r="R70" s="375">
        <f t="shared" si="40"/>
        <v>0</v>
      </c>
      <c r="S70" s="375">
        <f t="shared" si="40"/>
        <v>0</v>
      </c>
      <c r="T70" s="375">
        <f t="shared" si="40"/>
        <v>0</v>
      </c>
      <c r="U70" s="375">
        <f t="shared" si="40"/>
        <v>0</v>
      </c>
      <c r="V70" s="375">
        <f t="shared" si="40"/>
        <v>0</v>
      </c>
      <c r="W70" s="375">
        <f t="shared" si="40"/>
        <v>0</v>
      </c>
      <c r="X70" s="375">
        <f t="shared" si="40"/>
        <v>0</v>
      </c>
      <c r="Y70" s="375">
        <f t="shared" si="40"/>
        <v>0</v>
      </c>
      <c r="Z70" s="375">
        <f t="shared" si="40"/>
        <v>0</v>
      </c>
      <c r="AA70" s="375">
        <f t="shared" si="40"/>
        <v>0</v>
      </c>
      <c r="AB70" s="375">
        <f t="shared" si="40"/>
        <v>0</v>
      </c>
      <c r="AC70" s="375">
        <f t="shared" si="40"/>
        <v>0</v>
      </c>
      <c r="AD70" s="375">
        <f t="shared" si="40"/>
        <v>0</v>
      </c>
      <c r="AE70" s="375">
        <f t="shared" si="40"/>
        <v>0</v>
      </c>
      <c r="AF70" s="375">
        <f t="shared" si="40"/>
        <v>0</v>
      </c>
      <c r="AG70" s="375">
        <f t="shared" si="40"/>
        <v>0</v>
      </c>
      <c r="AH70" s="375">
        <f t="shared" si="40"/>
        <v>0</v>
      </c>
      <c r="AI70" s="375">
        <f t="shared" si="40"/>
        <v>0</v>
      </c>
      <c r="AJ70" s="375">
        <f t="shared" si="40"/>
        <v>0</v>
      </c>
      <c r="AK70" s="375">
        <f t="shared" si="40"/>
        <v>0</v>
      </c>
      <c r="AL70" s="375">
        <f t="shared" si="40"/>
        <v>0</v>
      </c>
      <c r="AM70" s="375">
        <f t="shared" si="40"/>
        <v>0</v>
      </c>
      <c r="AN70" s="375">
        <f t="shared" si="40"/>
        <v>0</v>
      </c>
      <c r="AO70" s="375">
        <f t="shared" si="40"/>
        <v>0</v>
      </c>
      <c r="AP70" s="375">
        <f t="shared" si="40"/>
        <v>0</v>
      </c>
      <c r="AQ70" s="206"/>
    </row>
    <row r="71" spans="1:43" outlineLevel="2" x14ac:dyDescent="0.3">
      <c r="A71" s="374" t="s">
        <v>1962</v>
      </c>
      <c r="B71" s="375">
        <f>SUM(C71:AP71)</f>
        <v>0</v>
      </c>
      <c r="C71" s="376"/>
      <c r="D71" s="376"/>
      <c r="E71" s="376"/>
      <c r="F71" s="376"/>
      <c r="G71" s="376"/>
      <c r="H71" s="376"/>
      <c r="I71" s="376"/>
      <c r="J71" s="376"/>
      <c r="K71" s="376"/>
      <c r="L71" s="376"/>
      <c r="M71" s="376"/>
      <c r="N71" s="376"/>
      <c r="O71" s="376"/>
      <c r="P71" s="376"/>
      <c r="Q71" s="376"/>
      <c r="R71" s="376"/>
      <c r="S71" s="376"/>
      <c r="T71" s="376"/>
      <c r="U71" s="376"/>
      <c r="V71" s="376"/>
      <c r="W71" s="376"/>
      <c r="X71" s="376"/>
      <c r="Y71" s="376"/>
      <c r="Z71" s="376"/>
      <c r="AA71" s="376"/>
      <c r="AB71" s="376"/>
      <c r="AC71" s="376"/>
      <c r="AD71" s="376"/>
      <c r="AE71" s="376"/>
      <c r="AF71" s="376"/>
      <c r="AG71" s="376"/>
      <c r="AH71" s="376"/>
      <c r="AI71" s="376"/>
      <c r="AJ71" s="376"/>
      <c r="AK71" s="376"/>
      <c r="AL71" s="376"/>
      <c r="AM71" s="376"/>
      <c r="AN71" s="376"/>
      <c r="AO71" s="376"/>
      <c r="AP71" s="376"/>
      <c r="AQ71" s="206"/>
    </row>
    <row r="72" spans="1:43" outlineLevel="2" x14ac:dyDescent="0.3">
      <c r="A72" s="374" t="s">
        <v>1325</v>
      </c>
      <c r="B72" s="375">
        <f>SUM(C72:AP72)</f>
        <v>0</v>
      </c>
      <c r="C72" s="376"/>
      <c r="D72" s="376"/>
      <c r="E72" s="376"/>
      <c r="F72" s="376"/>
      <c r="G72" s="376"/>
      <c r="H72" s="376"/>
      <c r="I72" s="376"/>
      <c r="J72" s="376"/>
      <c r="K72" s="376"/>
      <c r="L72" s="376"/>
      <c r="M72" s="376"/>
      <c r="N72" s="376"/>
      <c r="O72" s="376"/>
      <c r="P72" s="376"/>
      <c r="Q72" s="376"/>
      <c r="R72" s="376"/>
      <c r="S72" s="376"/>
      <c r="T72" s="376"/>
      <c r="U72" s="376"/>
      <c r="V72" s="376"/>
      <c r="W72" s="376"/>
      <c r="X72" s="376"/>
      <c r="Y72" s="376"/>
      <c r="Z72" s="376"/>
      <c r="AA72" s="376"/>
      <c r="AB72" s="376"/>
      <c r="AC72" s="376"/>
      <c r="AD72" s="376"/>
      <c r="AE72" s="376"/>
      <c r="AF72" s="376"/>
      <c r="AG72" s="376"/>
      <c r="AH72" s="376"/>
      <c r="AI72" s="376"/>
      <c r="AJ72" s="376"/>
      <c r="AK72" s="376"/>
      <c r="AL72" s="376"/>
      <c r="AM72" s="376"/>
      <c r="AN72" s="376"/>
      <c r="AO72" s="376"/>
      <c r="AP72" s="376"/>
      <c r="AQ72" s="206"/>
    </row>
    <row r="73" spans="1:43" outlineLevel="2" x14ac:dyDescent="0.3">
      <c r="A73" s="374" t="s">
        <v>1963</v>
      </c>
      <c r="B73" s="377"/>
      <c r="C73" s="377"/>
      <c r="D73" s="377"/>
      <c r="E73" s="377"/>
      <c r="F73" s="377"/>
      <c r="G73" s="377"/>
      <c r="H73" s="377"/>
      <c r="I73" s="377"/>
      <c r="J73" s="377"/>
      <c r="K73" s="377"/>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7"/>
      <c r="AI73" s="377"/>
      <c r="AJ73" s="377"/>
      <c r="AK73" s="377"/>
      <c r="AL73" s="377"/>
      <c r="AM73" s="377"/>
      <c r="AN73" s="377"/>
      <c r="AO73" s="377"/>
      <c r="AP73" s="377"/>
      <c r="AQ73" s="206"/>
    </row>
    <row r="74" spans="1:43" ht="15" thickBot="1" x14ac:dyDescent="0.35">
      <c r="A74" s="207" t="s">
        <v>1964</v>
      </c>
      <c r="B74" s="208"/>
      <c r="C74" s="209"/>
      <c r="D74" s="209"/>
      <c r="E74" s="209"/>
      <c r="F74" s="209"/>
      <c r="G74" s="209"/>
      <c r="H74" s="209"/>
      <c r="I74" s="209"/>
      <c r="J74" s="209"/>
      <c r="K74" s="209"/>
      <c r="L74" s="209"/>
      <c r="M74" s="209"/>
      <c r="N74" s="209"/>
      <c r="O74" s="209"/>
      <c r="P74" s="209"/>
      <c r="Q74" s="209"/>
      <c r="R74" s="209"/>
      <c r="S74" s="209"/>
      <c r="T74" s="209"/>
      <c r="U74" s="209"/>
      <c r="V74" s="209"/>
      <c r="W74" s="209"/>
      <c r="X74" s="209"/>
      <c r="Y74" s="209"/>
      <c r="Z74" s="209"/>
      <c r="AA74" s="209"/>
      <c r="AB74" s="209"/>
      <c r="AC74" s="209"/>
      <c r="AD74" s="209"/>
      <c r="AE74" s="209"/>
      <c r="AF74" s="209"/>
      <c r="AG74" s="209"/>
      <c r="AH74" s="209"/>
      <c r="AI74" s="209"/>
      <c r="AJ74" s="209"/>
      <c r="AK74" s="209"/>
      <c r="AL74" s="209"/>
      <c r="AM74" s="209"/>
      <c r="AN74" s="209"/>
      <c r="AO74" s="209"/>
      <c r="AP74" s="209"/>
      <c r="AQ74" s="210"/>
    </row>
    <row r="75" spans="1:43" ht="27.6" x14ac:dyDescent="0.3">
      <c r="A75" s="211" t="s">
        <v>1965</v>
      </c>
      <c r="B75" s="123">
        <f>SUM(C75:AP75)</f>
        <v>0</v>
      </c>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125" t="s">
        <v>1907</v>
      </c>
    </row>
    <row r="76" spans="1:43" ht="15" thickBot="1" x14ac:dyDescent="0.35">
      <c r="A76" s="213" t="s">
        <v>1966</v>
      </c>
      <c r="B76" s="214">
        <f>SUM(C76:AP76)</f>
        <v>0</v>
      </c>
      <c r="C76" s="215"/>
      <c r="D76" s="215"/>
      <c r="E76" s="215"/>
      <c r="F76" s="215"/>
      <c r="G76" s="215"/>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6" t="s">
        <v>1907</v>
      </c>
    </row>
    <row r="77" spans="1:43" ht="16.2" thickBot="1" x14ac:dyDescent="0.35">
      <c r="A77" s="444" t="s">
        <v>1967</v>
      </c>
      <c r="B77" s="445">
        <f>SUM(C77:AP77)</f>
        <v>0</v>
      </c>
      <c r="C77" s="445">
        <f t="shared" ref="C77:J77" si="41">SUM(C75:C76)</f>
        <v>0</v>
      </c>
      <c r="D77" s="445">
        <f t="shared" si="41"/>
        <v>0</v>
      </c>
      <c r="E77" s="445">
        <f t="shared" si="41"/>
        <v>0</v>
      </c>
      <c r="F77" s="445">
        <f t="shared" si="41"/>
        <v>0</v>
      </c>
      <c r="G77" s="445">
        <f t="shared" si="41"/>
        <v>0</v>
      </c>
      <c r="H77" s="445">
        <f t="shared" si="41"/>
        <v>0</v>
      </c>
      <c r="I77" s="445">
        <f t="shared" si="41"/>
        <v>0</v>
      </c>
      <c r="J77" s="445">
        <f t="shared" si="41"/>
        <v>0</v>
      </c>
      <c r="K77" s="445">
        <f>SUM(K75:K76)</f>
        <v>0</v>
      </c>
      <c r="L77" s="445">
        <f t="shared" ref="L77:AP77" si="42">SUM(L75:L76)</f>
        <v>0</v>
      </c>
      <c r="M77" s="445">
        <f t="shared" si="42"/>
        <v>0</v>
      </c>
      <c r="N77" s="445">
        <f t="shared" si="42"/>
        <v>0</v>
      </c>
      <c r="O77" s="445">
        <f t="shared" si="42"/>
        <v>0</v>
      </c>
      <c r="P77" s="445">
        <f t="shared" si="42"/>
        <v>0</v>
      </c>
      <c r="Q77" s="445">
        <f t="shared" si="42"/>
        <v>0</v>
      </c>
      <c r="R77" s="445">
        <f t="shared" si="42"/>
        <v>0</v>
      </c>
      <c r="S77" s="445">
        <f t="shared" si="42"/>
        <v>0</v>
      </c>
      <c r="T77" s="445">
        <f t="shared" si="42"/>
        <v>0</v>
      </c>
      <c r="U77" s="445">
        <f t="shared" si="42"/>
        <v>0</v>
      </c>
      <c r="V77" s="445">
        <f t="shared" si="42"/>
        <v>0</v>
      </c>
      <c r="W77" s="445">
        <f t="shared" si="42"/>
        <v>0</v>
      </c>
      <c r="X77" s="445">
        <f t="shared" si="42"/>
        <v>0</v>
      </c>
      <c r="Y77" s="445">
        <f t="shared" si="42"/>
        <v>0</v>
      </c>
      <c r="Z77" s="445">
        <f t="shared" si="42"/>
        <v>0</v>
      </c>
      <c r="AA77" s="445">
        <f t="shared" si="42"/>
        <v>0</v>
      </c>
      <c r="AB77" s="445">
        <f t="shared" si="42"/>
        <v>0</v>
      </c>
      <c r="AC77" s="445">
        <f t="shared" si="42"/>
        <v>0</v>
      </c>
      <c r="AD77" s="445">
        <f t="shared" si="42"/>
        <v>0</v>
      </c>
      <c r="AE77" s="445">
        <f t="shared" si="42"/>
        <v>0</v>
      </c>
      <c r="AF77" s="445">
        <f t="shared" si="42"/>
        <v>0</v>
      </c>
      <c r="AG77" s="445">
        <f t="shared" si="42"/>
        <v>0</v>
      </c>
      <c r="AH77" s="445">
        <f t="shared" si="42"/>
        <v>0</v>
      </c>
      <c r="AI77" s="445">
        <f t="shared" si="42"/>
        <v>0</v>
      </c>
      <c r="AJ77" s="445">
        <f t="shared" si="42"/>
        <v>0</v>
      </c>
      <c r="AK77" s="445">
        <f t="shared" si="42"/>
        <v>0</v>
      </c>
      <c r="AL77" s="445">
        <f t="shared" si="42"/>
        <v>0</v>
      </c>
      <c r="AM77" s="445">
        <f t="shared" si="42"/>
        <v>0</v>
      </c>
      <c r="AN77" s="445">
        <f t="shared" si="42"/>
        <v>0</v>
      </c>
      <c r="AO77" s="445">
        <f t="shared" si="42"/>
        <v>0</v>
      </c>
      <c r="AP77" s="445">
        <f t="shared" si="42"/>
        <v>0</v>
      </c>
      <c r="AQ77" s="445"/>
    </row>
    <row r="78" spans="1:43" x14ac:dyDescent="0.3">
      <c r="A78" s="217"/>
      <c r="B78" s="218"/>
      <c r="C78" s="219"/>
      <c r="D78" s="219"/>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20"/>
    </row>
    <row r="79" spans="1:43" ht="15" thickBot="1" x14ac:dyDescent="0.35">
      <c r="A79" s="207" t="s">
        <v>1968</v>
      </c>
      <c r="B79" s="218"/>
      <c r="C79" s="219"/>
      <c r="D79" s="219"/>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20"/>
    </row>
    <row r="80" spans="1:43" x14ac:dyDescent="0.3">
      <c r="A80" s="221" t="s">
        <v>1969</v>
      </c>
      <c r="B80" s="123">
        <f t="shared" ref="B80:B111" si="43">SUM(C80:AP80)</f>
        <v>0</v>
      </c>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125" t="s">
        <v>1907</v>
      </c>
    </row>
    <row r="81" spans="1:43" x14ac:dyDescent="0.3">
      <c r="A81" s="222" t="s">
        <v>1970</v>
      </c>
      <c r="B81" s="214">
        <f t="shared" si="43"/>
        <v>0</v>
      </c>
      <c r="C81" s="182"/>
      <c r="D81" s="182"/>
      <c r="E81" s="182"/>
      <c r="F81" s="182"/>
      <c r="G81" s="182"/>
      <c r="H81" s="182"/>
      <c r="I81" s="182"/>
      <c r="J81" s="182"/>
      <c r="K81" s="182"/>
      <c r="L81" s="182"/>
      <c r="M81" s="182"/>
      <c r="N81" s="182"/>
      <c r="O81" s="182"/>
      <c r="P81" s="182"/>
      <c r="Q81" s="182"/>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182"/>
      <c r="AQ81" s="129" t="s">
        <v>1907</v>
      </c>
    </row>
    <row r="82" spans="1:43" x14ac:dyDescent="0.3">
      <c r="A82" s="222" t="s">
        <v>1971</v>
      </c>
      <c r="B82" s="127">
        <f t="shared" si="43"/>
        <v>0</v>
      </c>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29" t="s">
        <v>1907</v>
      </c>
    </row>
    <row r="83" spans="1:43" x14ac:dyDescent="0.3">
      <c r="A83" s="222" t="s">
        <v>1972</v>
      </c>
      <c r="B83" s="127">
        <f t="shared" si="43"/>
        <v>0</v>
      </c>
      <c r="C83" s="182"/>
      <c r="D83" s="182"/>
      <c r="E83" s="182"/>
      <c r="F83" s="182"/>
      <c r="G83" s="182"/>
      <c r="H83" s="182"/>
      <c r="I83" s="182"/>
      <c r="J83" s="182"/>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29" t="s">
        <v>1907</v>
      </c>
    </row>
    <row r="84" spans="1:43" x14ac:dyDescent="0.3">
      <c r="A84" s="222" t="s">
        <v>1973</v>
      </c>
      <c r="B84" s="127">
        <f t="shared" si="43"/>
        <v>0</v>
      </c>
      <c r="C84" s="182"/>
      <c r="D84" s="182"/>
      <c r="E84" s="182"/>
      <c r="F84" s="182"/>
      <c r="G84" s="182"/>
      <c r="H84" s="182"/>
      <c r="I84" s="182"/>
      <c r="J84" s="182"/>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29" t="s">
        <v>1907</v>
      </c>
    </row>
    <row r="85" spans="1:43" x14ac:dyDescent="0.3">
      <c r="A85" s="222" t="s">
        <v>1974</v>
      </c>
      <c r="B85" s="127">
        <f t="shared" si="43"/>
        <v>0</v>
      </c>
      <c r="C85" s="182"/>
      <c r="D85" s="182"/>
      <c r="E85" s="182"/>
      <c r="F85" s="182"/>
      <c r="G85" s="182"/>
      <c r="H85" s="182"/>
      <c r="I85" s="182"/>
      <c r="J85" s="182"/>
      <c r="K85" s="182"/>
      <c r="L85" s="182"/>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182"/>
      <c r="AQ85" s="129" t="s">
        <v>1907</v>
      </c>
    </row>
    <row r="86" spans="1:43" x14ac:dyDescent="0.3">
      <c r="A86" s="222" t="s">
        <v>1975</v>
      </c>
      <c r="B86" s="127">
        <f t="shared" si="43"/>
        <v>0</v>
      </c>
      <c r="C86" s="182"/>
      <c r="D86" s="182"/>
      <c r="E86" s="182"/>
      <c r="F86" s="182"/>
      <c r="G86" s="182"/>
      <c r="H86" s="182"/>
      <c r="I86" s="182"/>
      <c r="J86" s="182"/>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182"/>
      <c r="AQ86" s="129" t="s">
        <v>1907</v>
      </c>
    </row>
    <row r="87" spans="1:43" x14ac:dyDescent="0.3">
      <c r="A87" s="222" t="s">
        <v>1976</v>
      </c>
      <c r="B87" s="127">
        <f t="shared" si="43"/>
        <v>0</v>
      </c>
      <c r="C87" s="182"/>
      <c r="D87" s="182"/>
      <c r="E87" s="182"/>
      <c r="F87" s="182"/>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182"/>
      <c r="AQ87" s="129" t="s">
        <v>1907</v>
      </c>
    </row>
    <row r="88" spans="1:43" x14ac:dyDescent="0.3">
      <c r="A88" s="222" t="s">
        <v>1977</v>
      </c>
      <c r="B88" s="127">
        <f t="shared" si="43"/>
        <v>0</v>
      </c>
      <c r="C88" s="182"/>
      <c r="D88" s="182"/>
      <c r="E88" s="182"/>
      <c r="F88" s="182"/>
      <c r="G88" s="182"/>
      <c r="H88" s="182"/>
      <c r="I88" s="182"/>
      <c r="J88" s="182"/>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182"/>
      <c r="AQ88" s="129" t="s">
        <v>1907</v>
      </c>
    </row>
    <row r="89" spans="1:43" x14ac:dyDescent="0.3">
      <c r="A89" s="222" t="s">
        <v>1978</v>
      </c>
      <c r="B89" s="127">
        <f t="shared" si="43"/>
        <v>0</v>
      </c>
      <c r="C89" s="182"/>
      <c r="D89" s="182"/>
      <c r="E89" s="182"/>
      <c r="F89" s="182"/>
      <c r="G89" s="182"/>
      <c r="H89" s="182"/>
      <c r="I89" s="182"/>
      <c r="J89" s="182"/>
      <c r="K89" s="182"/>
      <c r="L89" s="182"/>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182"/>
      <c r="AQ89" s="129" t="s">
        <v>1907</v>
      </c>
    </row>
    <row r="90" spans="1:43" x14ac:dyDescent="0.3">
      <c r="A90" s="222" t="s">
        <v>1979</v>
      </c>
      <c r="B90" s="127">
        <f t="shared" si="43"/>
        <v>0</v>
      </c>
      <c r="C90" s="182"/>
      <c r="D90" s="182"/>
      <c r="E90" s="182"/>
      <c r="F90" s="182"/>
      <c r="G90" s="182"/>
      <c r="H90" s="182"/>
      <c r="I90" s="182"/>
      <c r="J90" s="182"/>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29" t="s">
        <v>1907</v>
      </c>
    </row>
    <row r="91" spans="1:43" x14ac:dyDescent="0.3">
      <c r="A91" s="222" t="s">
        <v>1980</v>
      </c>
      <c r="B91" s="127">
        <f t="shared" si="43"/>
        <v>0</v>
      </c>
      <c r="C91" s="182"/>
      <c r="D91" s="182"/>
      <c r="E91" s="182"/>
      <c r="F91" s="182"/>
      <c r="G91" s="182"/>
      <c r="H91" s="182"/>
      <c r="I91" s="182"/>
      <c r="J91" s="182"/>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182"/>
      <c r="AQ91" s="129" t="s">
        <v>1907</v>
      </c>
    </row>
    <row r="92" spans="1:43" x14ac:dyDescent="0.3">
      <c r="A92" s="222" t="s">
        <v>1981</v>
      </c>
      <c r="B92" s="127">
        <f t="shared" si="43"/>
        <v>0</v>
      </c>
      <c r="C92" s="182"/>
      <c r="D92" s="182"/>
      <c r="E92" s="182"/>
      <c r="F92" s="182"/>
      <c r="G92" s="182"/>
      <c r="H92" s="182"/>
      <c r="I92" s="182"/>
      <c r="J92" s="182"/>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182"/>
      <c r="AQ92" s="129" t="s">
        <v>1907</v>
      </c>
    </row>
    <row r="93" spans="1:43" x14ac:dyDescent="0.3">
      <c r="A93" s="222" t="s">
        <v>1982</v>
      </c>
      <c r="B93" s="127">
        <f t="shared" si="43"/>
        <v>0</v>
      </c>
      <c r="C93" s="182"/>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29" t="s">
        <v>1907</v>
      </c>
    </row>
    <row r="94" spans="1:43" x14ac:dyDescent="0.3">
      <c r="A94" s="222" t="s">
        <v>1983</v>
      </c>
      <c r="B94" s="127">
        <f t="shared" si="43"/>
        <v>0</v>
      </c>
      <c r="C94" s="182"/>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29" t="s">
        <v>1907</v>
      </c>
    </row>
    <row r="95" spans="1:43" x14ac:dyDescent="0.3">
      <c r="A95" s="222" t="s">
        <v>1984</v>
      </c>
      <c r="B95" s="127">
        <f t="shared" si="43"/>
        <v>0</v>
      </c>
      <c r="C95" s="182"/>
      <c r="D95" s="182"/>
      <c r="E95" s="182"/>
      <c r="F95" s="182"/>
      <c r="G95" s="182"/>
      <c r="H95" s="182"/>
      <c r="I95" s="182"/>
      <c r="J95" s="182"/>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182"/>
      <c r="AQ95" s="129" t="s">
        <v>1907</v>
      </c>
    </row>
    <row r="96" spans="1:43" x14ac:dyDescent="0.3">
      <c r="A96" s="222" t="s">
        <v>1985</v>
      </c>
      <c r="B96" s="127">
        <f t="shared" si="43"/>
        <v>0</v>
      </c>
      <c r="C96" s="182"/>
      <c r="D96" s="182"/>
      <c r="E96" s="182"/>
      <c r="F96" s="182"/>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182"/>
      <c r="AQ96" s="129" t="s">
        <v>1907</v>
      </c>
    </row>
    <row r="97" spans="1:43" x14ac:dyDescent="0.3">
      <c r="A97" s="222" t="s">
        <v>1986</v>
      </c>
      <c r="B97" s="127">
        <f t="shared" si="43"/>
        <v>0</v>
      </c>
      <c r="C97" s="182"/>
      <c r="D97" s="182"/>
      <c r="E97" s="182"/>
      <c r="F97" s="182"/>
      <c r="G97" s="182"/>
      <c r="H97" s="182"/>
      <c r="I97" s="182"/>
      <c r="J97" s="182"/>
      <c r="K97" s="182"/>
      <c r="L97" s="182"/>
      <c r="M97" s="182"/>
      <c r="N97" s="182"/>
      <c r="O97" s="182"/>
      <c r="P97" s="182"/>
      <c r="Q97" s="182"/>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182"/>
      <c r="AQ97" s="129" t="s">
        <v>1907</v>
      </c>
    </row>
    <row r="98" spans="1:43" x14ac:dyDescent="0.3">
      <c r="A98" s="222" t="s">
        <v>1987</v>
      </c>
      <c r="B98" s="127">
        <f t="shared" si="43"/>
        <v>0</v>
      </c>
      <c r="C98" s="182"/>
      <c r="D98" s="182"/>
      <c r="E98" s="182"/>
      <c r="F98" s="182"/>
      <c r="G98" s="182"/>
      <c r="H98" s="182"/>
      <c r="I98" s="182"/>
      <c r="J98" s="182"/>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182"/>
      <c r="AQ98" s="129" t="s">
        <v>1907</v>
      </c>
    </row>
    <row r="99" spans="1:43" ht="27.6" x14ac:dyDescent="0.3">
      <c r="A99" s="222" t="s">
        <v>1988</v>
      </c>
      <c r="B99" s="127">
        <f t="shared" si="43"/>
        <v>0</v>
      </c>
      <c r="C99" s="182"/>
      <c r="D99" s="182"/>
      <c r="E99" s="182"/>
      <c r="F99" s="182"/>
      <c r="G99" s="182"/>
      <c r="H99" s="182"/>
      <c r="I99" s="182"/>
      <c r="J99" s="182"/>
      <c r="K99" s="182"/>
      <c r="L99" s="182"/>
      <c r="M99" s="182"/>
      <c r="N99" s="182"/>
      <c r="O99" s="182"/>
      <c r="P99" s="182"/>
      <c r="Q99" s="182"/>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182"/>
      <c r="AQ99" s="129" t="s">
        <v>1907</v>
      </c>
    </row>
    <row r="100" spans="1:43" x14ac:dyDescent="0.3">
      <c r="A100" s="222" t="s">
        <v>1989</v>
      </c>
      <c r="B100" s="127">
        <f t="shared" si="43"/>
        <v>0</v>
      </c>
      <c r="C100" s="182"/>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182"/>
      <c r="AQ100" s="129" t="s">
        <v>1907</v>
      </c>
    </row>
    <row r="101" spans="1:43" x14ac:dyDescent="0.3">
      <c r="A101" s="222" t="s">
        <v>1990</v>
      </c>
      <c r="B101" s="127">
        <f t="shared" si="43"/>
        <v>0</v>
      </c>
      <c r="C101" s="182"/>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2"/>
      <c r="Z101" s="182"/>
      <c r="AA101" s="182"/>
      <c r="AB101" s="182"/>
      <c r="AC101" s="182"/>
      <c r="AD101" s="182"/>
      <c r="AE101" s="182"/>
      <c r="AF101" s="182"/>
      <c r="AG101" s="182"/>
      <c r="AH101" s="182"/>
      <c r="AI101" s="182"/>
      <c r="AJ101" s="182"/>
      <c r="AK101" s="182"/>
      <c r="AL101" s="182"/>
      <c r="AM101" s="182"/>
      <c r="AN101" s="182"/>
      <c r="AO101" s="182"/>
      <c r="AP101" s="182"/>
      <c r="AQ101" s="129" t="s">
        <v>1907</v>
      </c>
    </row>
    <row r="102" spans="1:43" x14ac:dyDescent="0.3">
      <c r="A102" s="222" t="s">
        <v>1991</v>
      </c>
      <c r="B102" s="127">
        <f t="shared" si="43"/>
        <v>0</v>
      </c>
      <c r="C102" s="182"/>
      <c r="D102" s="182"/>
      <c r="E102" s="182"/>
      <c r="F102" s="182"/>
      <c r="G102" s="182"/>
      <c r="H102" s="182"/>
      <c r="I102" s="182"/>
      <c r="J102" s="182"/>
      <c r="K102" s="182"/>
      <c r="L102" s="182"/>
      <c r="M102" s="182"/>
      <c r="N102" s="182"/>
      <c r="O102" s="182"/>
      <c r="P102" s="182"/>
      <c r="Q102" s="182"/>
      <c r="R102" s="182"/>
      <c r="S102" s="182"/>
      <c r="T102" s="182"/>
      <c r="U102" s="182"/>
      <c r="V102" s="182"/>
      <c r="W102" s="182"/>
      <c r="X102" s="182"/>
      <c r="Y102" s="182"/>
      <c r="Z102" s="182"/>
      <c r="AA102" s="182"/>
      <c r="AB102" s="182"/>
      <c r="AC102" s="182"/>
      <c r="AD102" s="182"/>
      <c r="AE102" s="182"/>
      <c r="AF102" s="182"/>
      <c r="AG102" s="182"/>
      <c r="AH102" s="182"/>
      <c r="AI102" s="182"/>
      <c r="AJ102" s="182"/>
      <c r="AK102" s="182"/>
      <c r="AL102" s="182"/>
      <c r="AM102" s="182"/>
      <c r="AN102" s="182"/>
      <c r="AO102" s="182"/>
      <c r="AP102" s="182"/>
      <c r="AQ102" s="129" t="s">
        <v>1907</v>
      </c>
    </row>
    <row r="103" spans="1:43" x14ac:dyDescent="0.3">
      <c r="A103" s="222" t="s">
        <v>1992</v>
      </c>
      <c r="B103" s="127">
        <f t="shared" si="43"/>
        <v>0</v>
      </c>
      <c r="C103" s="182"/>
      <c r="D103" s="182"/>
      <c r="E103" s="182"/>
      <c r="F103" s="182"/>
      <c r="G103" s="182"/>
      <c r="H103" s="182"/>
      <c r="I103" s="182"/>
      <c r="J103" s="182"/>
      <c r="K103" s="182"/>
      <c r="L103" s="182"/>
      <c r="M103" s="182"/>
      <c r="N103" s="182"/>
      <c r="O103" s="182"/>
      <c r="P103" s="182"/>
      <c r="Q103" s="182"/>
      <c r="R103" s="182"/>
      <c r="S103" s="182"/>
      <c r="T103" s="182"/>
      <c r="U103" s="182"/>
      <c r="V103" s="182"/>
      <c r="W103" s="182"/>
      <c r="X103" s="182"/>
      <c r="Y103" s="182"/>
      <c r="Z103" s="182"/>
      <c r="AA103" s="182"/>
      <c r="AB103" s="182"/>
      <c r="AC103" s="182"/>
      <c r="AD103" s="182"/>
      <c r="AE103" s="182"/>
      <c r="AF103" s="182"/>
      <c r="AG103" s="182"/>
      <c r="AH103" s="182"/>
      <c r="AI103" s="182"/>
      <c r="AJ103" s="182"/>
      <c r="AK103" s="182"/>
      <c r="AL103" s="182"/>
      <c r="AM103" s="182"/>
      <c r="AN103" s="182"/>
      <c r="AO103" s="182"/>
      <c r="AP103" s="182"/>
      <c r="AQ103" s="129" t="s">
        <v>1907</v>
      </c>
    </row>
    <row r="104" spans="1:43" x14ac:dyDescent="0.3">
      <c r="A104" s="222" t="s">
        <v>1993</v>
      </c>
      <c r="B104" s="127">
        <f t="shared" si="43"/>
        <v>0</v>
      </c>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2"/>
      <c r="AA104" s="182"/>
      <c r="AB104" s="182"/>
      <c r="AC104" s="182"/>
      <c r="AD104" s="182"/>
      <c r="AE104" s="182"/>
      <c r="AF104" s="182"/>
      <c r="AG104" s="182"/>
      <c r="AH104" s="182"/>
      <c r="AI104" s="182"/>
      <c r="AJ104" s="182"/>
      <c r="AK104" s="182"/>
      <c r="AL104" s="182"/>
      <c r="AM104" s="182"/>
      <c r="AN104" s="182"/>
      <c r="AO104" s="182"/>
      <c r="AP104" s="182"/>
      <c r="AQ104" s="129" t="s">
        <v>1907</v>
      </c>
    </row>
    <row r="105" spans="1:43" x14ac:dyDescent="0.3">
      <c r="A105" s="222" t="s">
        <v>1994</v>
      </c>
      <c r="B105" s="127">
        <f t="shared" si="43"/>
        <v>0</v>
      </c>
      <c r="C105" s="182"/>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2"/>
      <c r="Z105" s="182"/>
      <c r="AA105" s="182"/>
      <c r="AB105" s="182"/>
      <c r="AC105" s="182"/>
      <c r="AD105" s="182"/>
      <c r="AE105" s="182"/>
      <c r="AF105" s="182"/>
      <c r="AG105" s="182"/>
      <c r="AH105" s="182"/>
      <c r="AI105" s="182"/>
      <c r="AJ105" s="182"/>
      <c r="AK105" s="182"/>
      <c r="AL105" s="182"/>
      <c r="AM105" s="182"/>
      <c r="AN105" s="182"/>
      <c r="AO105" s="182"/>
      <c r="AP105" s="182"/>
      <c r="AQ105" s="129" t="s">
        <v>1907</v>
      </c>
    </row>
    <row r="106" spans="1:43" x14ac:dyDescent="0.3">
      <c r="A106" s="222" t="s">
        <v>1995</v>
      </c>
      <c r="B106" s="127">
        <f t="shared" si="43"/>
        <v>0</v>
      </c>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29" t="s">
        <v>1907</v>
      </c>
    </row>
    <row r="107" spans="1:43" x14ac:dyDescent="0.3">
      <c r="A107" s="222" t="s">
        <v>1996</v>
      </c>
      <c r="B107" s="127">
        <f t="shared" si="43"/>
        <v>0</v>
      </c>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c r="Z107" s="182"/>
      <c r="AA107" s="182"/>
      <c r="AB107" s="182"/>
      <c r="AC107" s="182"/>
      <c r="AD107" s="182"/>
      <c r="AE107" s="182"/>
      <c r="AF107" s="182"/>
      <c r="AG107" s="182"/>
      <c r="AH107" s="182"/>
      <c r="AI107" s="182"/>
      <c r="AJ107" s="182"/>
      <c r="AK107" s="182"/>
      <c r="AL107" s="182"/>
      <c r="AM107" s="182"/>
      <c r="AN107" s="182"/>
      <c r="AO107" s="182"/>
      <c r="AP107" s="182"/>
      <c r="AQ107" s="129" t="s">
        <v>1907</v>
      </c>
    </row>
    <row r="108" spans="1:43" x14ac:dyDescent="0.3">
      <c r="A108" s="222" t="s">
        <v>1997</v>
      </c>
      <c r="B108" s="127">
        <f t="shared" si="43"/>
        <v>0</v>
      </c>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82"/>
      <c r="AA108" s="182"/>
      <c r="AB108" s="182"/>
      <c r="AC108" s="182"/>
      <c r="AD108" s="182"/>
      <c r="AE108" s="182"/>
      <c r="AF108" s="182"/>
      <c r="AG108" s="182"/>
      <c r="AH108" s="182"/>
      <c r="AI108" s="182"/>
      <c r="AJ108" s="182"/>
      <c r="AK108" s="182"/>
      <c r="AL108" s="182"/>
      <c r="AM108" s="182"/>
      <c r="AN108" s="182"/>
      <c r="AO108" s="182"/>
      <c r="AP108" s="182"/>
      <c r="AQ108" s="129" t="s">
        <v>1907</v>
      </c>
    </row>
    <row r="109" spans="1:43" x14ac:dyDescent="0.3">
      <c r="A109" s="222" t="s">
        <v>1998</v>
      </c>
      <c r="B109" s="127">
        <f t="shared" si="43"/>
        <v>0</v>
      </c>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c r="AK109" s="182"/>
      <c r="AL109" s="182"/>
      <c r="AM109" s="182"/>
      <c r="AN109" s="182"/>
      <c r="AO109" s="182"/>
      <c r="AP109" s="182"/>
      <c r="AQ109" s="129" t="s">
        <v>1907</v>
      </c>
    </row>
    <row r="110" spans="1:43" ht="15" thickBot="1" x14ac:dyDescent="0.35">
      <c r="A110" s="222" t="s">
        <v>1999</v>
      </c>
      <c r="B110" s="127">
        <f t="shared" si="43"/>
        <v>0</v>
      </c>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82"/>
      <c r="AP110" s="182"/>
      <c r="AQ110" s="129" t="s">
        <v>1907</v>
      </c>
    </row>
    <row r="111" spans="1:43" ht="16.2" thickBot="1" x14ac:dyDescent="0.35">
      <c r="A111" s="444" t="s">
        <v>2000</v>
      </c>
      <c r="B111" s="445">
        <f t="shared" si="43"/>
        <v>0</v>
      </c>
      <c r="C111" s="445">
        <f t="shared" ref="C111:K111" si="44">SUM(C80:C110)</f>
        <v>0</v>
      </c>
      <c r="D111" s="445">
        <f t="shared" si="44"/>
        <v>0</v>
      </c>
      <c r="E111" s="445">
        <f t="shared" si="44"/>
        <v>0</v>
      </c>
      <c r="F111" s="445">
        <f t="shared" si="44"/>
        <v>0</v>
      </c>
      <c r="G111" s="445">
        <f t="shared" si="44"/>
        <v>0</v>
      </c>
      <c r="H111" s="445">
        <f t="shared" si="44"/>
        <v>0</v>
      </c>
      <c r="I111" s="445">
        <f t="shared" si="44"/>
        <v>0</v>
      </c>
      <c r="J111" s="445">
        <f t="shared" si="44"/>
        <v>0</v>
      </c>
      <c r="K111" s="445">
        <f t="shared" si="44"/>
        <v>0</v>
      </c>
      <c r="L111" s="445">
        <f t="shared" ref="L111:AP111" si="45">SUM(L80:L110)</f>
        <v>0</v>
      </c>
      <c r="M111" s="445">
        <f t="shared" si="45"/>
        <v>0</v>
      </c>
      <c r="N111" s="445">
        <f t="shared" si="45"/>
        <v>0</v>
      </c>
      <c r="O111" s="445">
        <f t="shared" si="45"/>
        <v>0</v>
      </c>
      <c r="P111" s="445">
        <f t="shared" si="45"/>
        <v>0</v>
      </c>
      <c r="Q111" s="445">
        <f t="shared" si="45"/>
        <v>0</v>
      </c>
      <c r="R111" s="445">
        <f t="shared" si="45"/>
        <v>0</v>
      </c>
      <c r="S111" s="445">
        <f t="shared" si="45"/>
        <v>0</v>
      </c>
      <c r="T111" s="445">
        <f t="shared" si="45"/>
        <v>0</v>
      </c>
      <c r="U111" s="445">
        <f t="shared" si="45"/>
        <v>0</v>
      </c>
      <c r="V111" s="445">
        <f t="shared" si="45"/>
        <v>0</v>
      </c>
      <c r="W111" s="445">
        <f t="shared" si="45"/>
        <v>0</v>
      </c>
      <c r="X111" s="445">
        <f t="shared" si="45"/>
        <v>0</v>
      </c>
      <c r="Y111" s="445">
        <f t="shared" si="45"/>
        <v>0</v>
      </c>
      <c r="Z111" s="445">
        <f t="shared" si="45"/>
        <v>0</v>
      </c>
      <c r="AA111" s="445">
        <f t="shared" si="45"/>
        <v>0</v>
      </c>
      <c r="AB111" s="445">
        <f t="shared" si="45"/>
        <v>0</v>
      </c>
      <c r="AC111" s="445">
        <f t="shared" si="45"/>
        <v>0</v>
      </c>
      <c r="AD111" s="445">
        <f t="shared" si="45"/>
        <v>0</v>
      </c>
      <c r="AE111" s="445">
        <f t="shared" si="45"/>
        <v>0</v>
      </c>
      <c r="AF111" s="445">
        <f t="shared" si="45"/>
        <v>0</v>
      </c>
      <c r="AG111" s="445">
        <f t="shared" si="45"/>
        <v>0</v>
      </c>
      <c r="AH111" s="445">
        <f t="shared" si="45"/>
        <v>0</v>
      </c>
      <c r="AI111" s="445">
        <f t="shared" si="45"/>
        <v>0</v>
      </c>
      <c r="AJ111" s="445">
        <f t="shared" si="45"/>
        <v>0</v>
      </c>
      <c r="AK111" s="445">
        <f t="shared" si="45"/>
        <v>0</v>
      </c>
      <c r="AL111" s="445">
        <f t="shared" si="45"/>
        <v>0</v>
      </c>
      <c r="AM111" s="445">
        <f t="shared" si="45"/>
        <v>0</v>
      </c>
      <c r="AN111" s="445">
        <f t="shared" si="45"/>
        <v>0</v>
      </c>
      <c r="AO111" s="445">
        <f t="shared" si="45"/>
        <v>0</v>
      </c>
      <c r="AP111" s="445">
        <f t="shared" si="45"/>
        <v>0</v>
      </c>
      <c r="AQ111" s="445"/>
    </row>
    <row r="112" spans="1:43" x14ac:dyDescent="0.3">
      <c r="A112" s="223"/>
      <c r="B112" s="224"/>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25"/>
      <c r="AL112" s="225"/>
      <c r="AM112" s="225"/>
      <c r="AN112" s="225"/>
      <c r="AO112" s="225"/>
      <c r="AP112" s="225"/>
      <c r="AQ112" s="226"/>
    </row>
    <row r="113" spans="1:43" ht="15" thickBot="1" x14ac:dyDescent="0.35">
      <c r="A113" s="227" t="s">
        <v>1950</v>
      </c>
      <c r="B113" s="228"/>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29"/>
      <c r="AE113" s="229"/>
      <c r="AF113" s="229"/>
      <c r="AG113" s="229"/>
      <c r="AH113" s="229"/>
      <c r="AI113" s="229"/>
      <c r="AJ113" s="229"/>
      <c r="AK113" s="229"/>
      <c r="AL113" s="229"/>
      <c r="AM113" s="229"/>
      <c r="AN113" s="229"/>
      <c r="AO113" s="229"/>
      <c r="AP113" s="229"/>
      <c r="AQ113" s="230"/>
    </row>
    <row r="114" spans="1:43" x14ac:dyDescent="0.3">
      <c r="A114" s="231" t="s">
        <v>2001</v>
      </c>
      <c r="B114" s="123">
        <f t="shared" ref="B114:B122" si="46">SUM(C114:AP114)</f>
        <v>0</v>
      </c>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c r="Y114" s="212"/>
      <c r="Z114" s="212"/>
      <c r="AA114" s="212"/>
      <c r="AB114" s="212"/>
      <c r="AC114" s="212"/>
      <c r="AD114" s="212"/>
      <c r="AE114" s="212"/>
      <c r="AF114" s="212"/>
      <c r="AG114" s="212"/>
      <c r="AH114" s="212"/>
      <c r="AI114" s="212"/>
      <c r="AJ114" s="212"/>
      <c r="AK114" s="212"/>
      <c r="AL114" s="212"/>
      <c r="AM114" s="212"/>
      <c r="AN114" s="212"/>
      <c r="AO114" s="212"/>
      <c r="AP114" s="212"/>
      <c r="AQ114" s="125" t="s">
        <v>1907</v>
      </c>
    </row>
    <row r="115" spans="1:43" x14ac:dyDescent="0.3">
      <c r="A115" s="232" t="s">
        <v>2002</v>
      </c>
      <c r="B115" s="127">
        <f t="shared" si="46"/>
        <v>0</v>
      </c>
      <c r="C115" s="182"/>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c r="Z115" s="182"/>
      <c r="AA115" s="182"/>
      <c r="AB115" s="182"/>
      <c r="AC115" s="182"/>
      <c r="AD115" s="182"/>
      <c r="AE115" s="182"/>
      <c r="AF115" s="182"/>
      <c r="AG115" s="182"/>
      <c r="AH115" s="182"/>
      <c r="AI115" s="182"/>
      <c r="AJ115" s="182"/>
      <c r="AK115" s="182"/>
      <c r="AL115" s="182"/>
      <c r="AM115" s="182"/>
      <c r="AN115" s="182"/>
      <c r="AO115" s="182"/>
      <c r="AP115" s="182"/>
      <c r="AQ115" s="129" t="s">
        <v>1907</v>
      </c>
    </row>
    <row r="116" spans="1:43" x14ac:dyDescent="0.3">
      <c r="A116" s="232" t="s">
        <v>2003</v>
      </c>
      <c r="B116" s="127">
        <f t="shared" si="46"/>
        <v>0</v>
      </c>
      <c r="C116" s="182"/>
      <c r="D116" s="182"/>
      <c r="E116" s="182"/>
      <c r="F116" s="182"/>
      <c r="G116" s="182"/>
      <c r="H116" s="182"/>
      <c r="I116" s="182"/>
      <c r="J116" s="182"/>
      <c r="K116" s="182"/>
      <c r="L116" s="182"/>
      <c r="M116" s="182"/>
      <c r="N116" s="182"/>
      <c r="O116" s="182"/>
      <c r="P116" s="182"/>
      <c r="Q116" s="182"/>
      <c r="R116" s="182"/>
      <c r="S116" s="182"/>
      <c r="T116" s="182"/>
      <c r="U116" s="182"/>
      <c r="V116" s="182"/>
      <c r="W116" s="182"/>
      <c r="X116" s="182"/>
      <c r="Y116" s="182"/>
      <c r="Z116" s="182"/>
      <c r="AA116" s="182"/>
      <c r="AB116" s="182"/>
      <c r="AC116" s="182"/>
      <c r="AD116" s="182"/>
      <c r="AE116" s="182"/>
      <c r="AF116" s="182"/>
      <c r="AG116" s="182"/>
      <c r="AH116" s="182"/>
      <c r="AI116" s="182"/>
      <c r="AJ116" s="182"/>
      <c r="AK116" s="182"/>
      <c r="AL116" s="182"/>
      <c r="AM116" s="182"/>
      <c r="AN116" s="182"/>
      <c r="AO116" s="182"/>
      <c r="AP116" s="182"/>
      <c r="AQ116" s="129" t="s">
        <v>1907</v>
      </c>
    </row>
    <row r="117" spans="1:43" x14ac:dyDescent="0.3">
      <c r="A117" s="232" t="s">
        <v>2004</v>
      </c>
      <c r="B117" s="127">
        <f t="shared" si="46"/>
        <v>0</v>
      </c>
      <c r="C117" s="182"/>
      <c r="D117" s="182"/>
      <c r="E117" s="182"/>
      <c r="F117" s="182"/>
      <c r="G117" s="182"/>
      <c r="H117" s="182"/>
      <c r="I117" s="182"/>
      <c r="J117" s="182"/>
      <c r="K117" s="182"/>
      <c r="L117" s="182"/>
      <c r="M117" s="182"/>
      <c r="N117" s="182"/>
      <c r="O117" s="182"/>
      <c r="P117" s="182"/>
      <c r="Q117" s="182"/>
      <c r="R117" s="182"/>
      <c r="S117" s="182"/>
      <c r="T117" s="182"/>
      <c r="U117" s="182"/>
      <c r="V117" s="182"/>
      <c r="W117" s="182"/>
      <c r="X117" s="182"/>
      <c r="Y117" s="182"/>
      <c r="Z117" s="182"/>
      <c r="AA117" s="182"/>
      <c r="AB117" s="182"/>
      <c r="AC117" s="182"/>
      <c r="AD117" s="182"/>
      <c r="AE117" s="182"/>
      <c r="AF117" s="182"/>
      <c r="AG117" s="182"/>
      <c r="AH117" s="182"/>
      <c r="AI117" s="182"/>
      <c r="AJ117" s="182"/>
      <c r="AK117" s="182"/>
      <c r="AL117" s="182"/>
      <c r="AM117" s="182"/>
      <c r="AN117" s="182"/>
      <c r="AO117" s="182"/>
      <c r="AP117" s="182"/>
      <c r="AQ117" s="129" t="s">
        <v>1907</v>
      </c>
    </row>
    <row r="118" spans="1:43" x14ac:dyDescent="0.3">
      <c r="A118" s="232" t="s">
        <v>2005</v>
      </c>
      <c r="B118" s="127">
        <f t="shared" si="46"/>
        <v>0</v>
      </c>
      <c r="C118" s="182"/>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c r="AK118" s="182"/>
      <c r="AL118" s="182"/>
      <c r="AM118" s="182"/>
      <c r="AN118" s="182"/>
      <c r="AO118" s="182"/>
      <c r="AP118" s="182"/>
      <c r="AQ118" s="129" t="s">
        <v>1907</v>
      </c>
    </row>
    <row r="119" spans="1:43" x14ac:dyDescent="0.3">
      <c r="A119" s="232" t="s">
        <v>2006</v>
      </c>
      <c r="B119" s="127">
        <f t="shared" si="46"/>
        <v>0</v>
      </c>
      <c r="C119" s="182"/>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2"/>
      <c r="AI119" s="182"/>
      <c r="AJ119" s="182"/>
      <c r="AK119" s="182"/>
      <c r="AL119" s="182"/>
      <c r="AM119" s="182"/>
      <c r="AN119" s="182"/>
      <c r="AO119" s="182"/>
      <c r="AP119" s="182"/>
      <c r="AQ119" s="129" t="s">
        <v>1907</v>
      </c>
    </row>
    <row r="120" spans="1:43" x14ac:dyDescent="0.3">
      <c r="A120" s="232" t="s">
        <v>2007</v>
      </c>
      <c r="B120" s="127">
        <f t="shared" si="46"/>
        <v>0</v>
      </c>
      <c r="C120" s="182"/>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82"/>
      <c r="AP120" s="182"/>
      <c r="AQ120" s="129" t="s">
        <v>1907</v>
      </c>
    </row>
    <row r="121" spans="1:43" ht="15" thickBot="1" x14ac:dyDescent="0.35">
      <c r="A121" s="233" t="s">
        <v>2008</v>
      </c>
      <c r="B121" s="234">
        <f t="shared" si="46"/>
        <v>0</v>
      </c>
      <c r="C121" s="235"/>
      <c r="D121" s="235"/>
      <c r="E121" s="235"/>
      <c r="F121" s="235"/>
      <c r="G121" s="235"/>
      <c r="H121" s="235"/>
      <c r="I121" s="235"/>
      <c r="J121" s="235"/>
      <c r="K121" s="235"/>
      <c r="L121" s="235"/>
      <c r="M121" s="235"/>
      <c r="N121" s="235"/>
      <c r="O121" s="235"/>
      <c r="P121" s="235"/>
      <c r="Q121" s="235"/>
      <c r="R121" s="235"/>
      <c r="S121" s="235"/>
      <c r="T121" s="235"/>
      <c r="U121" s="235"/>
      <c r="V121" s="235"/>
      <c r="W121" s="235"/>
      <c r="X121" s="235"/>
      <c r="Y121" s="235"/>
      <c r="Z121" s="235"/>
      <c r="AA121" s="235"/>
      <c r="AB121" s="235"/>
      <c r="AC121" s="235"/>
      <c r="AD121" s="235"/>
      <c r="AE121" s="235"/>
      <c r="AF121" s="235"/>
      <c r="AG121" s="235"/>
      <c r="AH121" s="235"/>
      <c r="AI121" s="235"/>
      <c r="AJ121" s="235"/>
      <c r="AK121" s="235"/>
      <c r="AL121" s="235"/>
      <c r="AM121" s="235"/>
      <c r="AN121" s="235"/>
      <c r="AO121" s="235"/>
      <c r="AP121" s="235"/>
      <c r="AQ121" s="129" t="s">
        <v>1907</v>
      </c>
    </row>
    <row r="122" spans="1:43" ht="16.2" thickBot="1" x14ac:dyDescent="0.35">
      <c r="A122" s="444" t="s">
        <v>2009</v>
      </c>
      <c r="B122" s="445">
        <f t="shared" si="46"/>
        <v>0</v>
      </c>
      <c r="C122" s="445">
        <f t="shared" ref="C122:J122" si="47">SUM(C114:C121)</f>
        <v>0</v>
      </c>
      <c r="D122" s="445">
        <f t="shared" si="47"/>
        <v>0</v>
      </c>
      <c r="E122" s="445">
        <f t="shared" si="47"/>
        <v>0</v>
      </c>
      <c r="F122" s="445">
        <f t="shared" si="47"/>
        <v>0</v>
      </c>
      <c r="G122" s="445">
        <f t="shared" si="47"/>
        <v>0</v>
      </c>
      <c r="H122" s="445">
        <f t="shared" si="47"/>
        <v>0</v>
      </c>
      <c r="I122" s="445">
        <f t="shared" si="47"/>
        <v>0</v>
      </c>
      <c r="J122" s="445">
        <f t="shared" si="47"/>
        <v>0</v>
      </c>
      <c r="K122" s="445">
        <f>SUM(K114:K121)</f>
        <v>0</v>
      </c>
      <c r="L122" s="445">
        <f t="shared" ref="L122:AP122" si="48">SUM(L114:L121)</f>
        <v>0</v>
      </c>
      <c r="M122" s="445">
        <f t="shared" si="48"/>
        <v>0</v>
      </c>
      <c r="N122" s="445">
        <f t="shared" si="48"/>
        <v>0</v>
      </c>
      <c r="O122" s="445">
        <f t="shared" si="48"/>
        <v>0</v>
      </c>
      <c r="P122" s="445">
        <f t="shared" si="48"/>
        <v>0</v>
      </c>
      <c r="Q122" s="445">
        <f t="shared" si="48"/>
        <v>0</v>
      </c>
      <c r="R122" s="445">
        <f t="shared" si="48"/>
        <v>0</v>
      </c>
      <c r="S122" s="445">
        <f t="shared" si="48"/>
        <v>0</v>
      </c>
      <c r="T122" s="445">
        <f t="shared" si="48"/>
        <v>0</v>
      </c>
      <c r="U122" s="445">
        <f t="shared" si="48"/>
        <v>0</v>
      </c>
      <c r="V122" s="445">
        <f t="shared" si="48"/>
        <v>0</v>
      </c>
      <c r="W122" s="445">
        <f t="shared" si="48"/>
        <v>0</v>
      </c>
      <c r="X122" s="445">
        <f t="shared" si="48"/>
        <v>0</v>
      </c>
      <c r="Y122" s="445">
        <f t="shared" si="48"/>
        <v>0</v>
      </c>
      <c r="Z122" s="445">
        <f t="shared" si="48"/>
        <v>0</v>
      </c>
      <c r="AA122" s="445">
        <f t="shared" si="48"/>
        <v>0</v>
      </c>
      <c r="AB122" s="445">
        <f t="shared" si="48"/>
        <v>0</v>
      </c>
      <c r="AC122" s="445">
        <f t="shared" si="48"/>
        <v>0</v>
      </c>
      <c r="AD122" s="445">
        <f t="shared" si="48"/>
        <v>0</v>
      </c>
      <c r="AE122" s="445">
        <f t="shared" si="48"/>
        <v>0</v>
      </c>
      <c r="AF122" s="445">
        <f t="shared" si="48"/>
        <v>0</v>
      </c>
      <c r="AG122" s="445">
        <f t="shared" si="48"/>
        <v>0</v>
      </c>
      <c r="AH122" s="445">
        <f t="shared" si="48"/>
        <v>0</v>
      </c>
      <c r="AI122" s="445">
        <f t="shared" si="48"/>
        <v>0</v>
      </c>
      <c r="AJ122" s="445">
        <f t="shared" si="48"/>
        <v>0</v>
      </c>
      <c r="AK122" s="445">
        <f t="shared" si="48"/>
        <v>0</v>
      </c>
      <c r="AL122" s="445">
        <f t="shared" si="48"/>
        <v>0</v>
      </c>
      <c r="AM122" s="445">
        <f t="shared" si="48"/>
        <v>0</v>
      </c>
      <c r="AN122" s="445">
        <f t="shared" si="48"/>
        <v>0</v>
      </c>
      <c r="AO122" s="445">
        <f t="shared" si="48"/>
        <v>0</v>
      </c>
      <c r="AP122" s="445">
        <f t="shared" si="48"/>
        <v>0</v>
      </c>
      <c r="AQ122" s="445"/>
    </row>
    <row r="123" spans="1:43" x14ac:dyDescent="0.3">
      <c r="A123" s="223"/>
      <c r="B123" s="218"/>
      <c r="C123" s="219"/>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c r="AA123" s="219"/>
      <c r="AB123" s="219"/>
      <c r="AC123" s="219"/>
      <c r="AD123" s="219"/>
      <c r="AE123" s="219"/>
      <c r="AF123" s="219"/>
      <c r="AG123" s="219"/>
      <c r="AH123" s="219"/>
      <c r="AI123" s="219"/>
      <c r="AJ123" s="219"/>
      <c r="AK123" s="219"/>
      <c r="AL123" s="219"/>
      <c r="AM123" s="219"/>
      <c r="AN123" s="219"/>
      <c r="AO123" s="219"/>
      <c r="AP123" s="219"/>
      <c r="AQ123" s="220"/>
    </row>
    <row r="124" spans="1:43" ht="15" thickBot="1" x14ac:dyDescent="0.35">
      <c r="A124" s="227" t="s">
        <v>2010</v>
      </c>
      <c r="B124" s="218"/>
      <c r="C124" s="219"/>
      <c r="D124" s="219"/>
      <c r="E124" s="219"/>
      <c r="F124" s="219"/>
      <c r="G124" s="219"/>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20"/>
    </row>
    <row r="125" spans="1:43" x14ac:dyDescent="0.3">
      <c r="A125" s="221" t="s">
        <v>2011</v>
      </c>
      <c r="B125" s="123">
        <f t="shared" ref="B125:B139" si="49">SUM(C125:AP125)</f>
        <v>0</v>
      </c>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c r="AA125" s="212"/>
      <c r="AB125" s="212"/>
      <c r="AC125" s="212"/>
      <c r="AD125" s="212"/>
      <c r="AE125" s="212"/>
      <c r="AF125" s="212"/>
      <c r="AG125" s="212"/>
      <c r="AH125" s="212"/>
      <c r="AI125" s="212"/>
      <c r="AJ125" s="212"/>
      <c r="AK125" s="212"/>
      <c r="AL125" s="212"/>
      <c r="AM125" s="212"/>
      <c r="AN125" s="212"/>
      <c r="AO125" s="212"/>
      <c r="AP125" s="212"/>
      <c r="AQ125" s="125" t="s">
        <v>1907</v>
      </c>
    </row>
    <row r="126" spans="1:43" x14ac:dyDescent="0.3">
      <c r="A126" s="126" t="s">
        <v>2012</v>
      </c>
      <c r="B126" s="127">
        <f t="shared" si="49"/>
        <v>0</v>
      </c>
      <c r="C126" s="182"/>
      <c r="D126" s="182"/>
      <c r="E126" s="182"/>
      <c r="F126" s="182"/>
      <c r="G126" s="182"/>
      <c r="H126" s="182"/>
      <c r="I126" s="182"/>
      <c r="J126" s="182"/>
      <c r="K126" s="182"/>
      <c r="L126" s="182"/>
      <c r="M126" s="182"/>
      <c r="N126" s="182"/>
      <c r="O126" s="182"/>
      <c r="P126" s="182"/>
      <c r="Q126" s="182"/>
      <c r="R126" s="182"/>
      <c r="S126" s="182"/>
      <c r="T126" s="182"/>
      <c r="U126" s="182"/>
      <c r="V126" s="182"/>
      <c r="W126" s="182"/>
      <c r="X126" s="182"/>
      <c r="Y126" s="182"/>
      <c r="Z126" s="182"/>
      <c r="AA126" s="182"/>
      <c r="AB126" s="182"/>
      <c r="AC126" s="182"/>
      <c r="AD126" s="182"/>
      <c r="AE126" s="182"/>
      <c r="AF126" s="182"/>
      <c r="AG126" s="182"/>
      <c r="AH126" s="182"/>
      <c r="AI126" s="182"/>
      <c r="AJ126" s="182"/>
      <c r="AK126" s="182"/>
      <c r="AL126" s="182"/>
      <c r="AM126" s="182"/>
      <c r="AN126" s="182"/>
      <c r="AO126" s="182"/>
      <c r="AP126" s="182"/>
      <c r="AQ126" s="129" t="s">
        <v>1907</v>
      </c>
    </row>
    <row r="127" spans="1:43" x14ac:dyDescent="0.3">
      <c r="A127" s="126" t="s">
        <v>2013</v>
      </c>
      <c r="B127" s="127">
        <f t="shared" si="49"/>
        <v>0</v>
      </c>
      <c r="C127" s="182"/>
      <c r="D127" s="182"/>
      <c r="E127" s="182"/>
      <c r="F127" s="182"/>
      <c r="G127" s="182"/>
      <c r="H127" s="182"/>
      <c r="I127" s="182"/>
      <c r="J127" s="182"/>
      <c r="K127" s="182"/>
      <c r="L127" s="182"/>
      <c r="M127" s="182"/>
      <c r="N127" s="182"/>
      <c r="O127" s="182"/>
      <c r="P127" s="182"/>
      <c r="Q127" s="182"/>
      <c r="R127" s="182"/>
      <c r="S127" s="182"/>
      <c r="T127" s="182"/>
      <c r="U127" s="182"/>
      <c r="V127" s="182"/>
      <c r="W127" s="182"/>
      <c r="X127" s="182"/>
      <c r="Y127" s="182"/>
      <c r="Z127" s="182"/>
      <c r="AA127" s="182"/>
      <c r="AB127" s="182"/>
      <c r="AC127" s="182"/>
      <c r="AD127" s="182"/>
      <c r="AE127" s="182"/>
      <c r="AF127" s="182"/>
      <c r="AG127" s="182"/>
      <c r="AH127" s="182"/>
      <c r="AI127" s="182"/>
      <c r="AJ127" s="182"/>
      <c r="AK127" s="182"/>
      <c r="AL127" s="182"/>
      <c r="AM127" s="182"/>
      <c r="AN127" s="182"/>
      <c r="AO127" s="182"/>
      <c r="AP127" s="182"/>
      <c r="AQ127" s="129" t="s">
        <v>1907</v>
      </c>
    </row>
    <row r="128" spans="1:43" x14ac:dyDescent="0.3">
      <c r="A128" s="126" t="s">
        <v>2014</v>
      </c>
      <c r="B128" s="127">
        <f t="shared" si="49"/>
        <v>0</v>
      </c>
      <c r="C128" s="182"/>
      <c r="D128" s="182"/>
      <c r="E128" s="182"/>
      <c r="F128" s="182"/>
      <c r="G128" s="182"/>
      <c r="H128" s="182"/>
      <c r="I128" s="182"/>
      <c r="J128" s="182"/>
      <c r="K128" s="182"/>
      <c r="L128" s="182"/>
      <c r="M128" s="182"/>
      <c r="N128" s="182"/>
      <c r="O128" s="182"/>
      <c r="P128" s="182"/>
      <c r="Q128" s="182"/>
      <c r="R128" s="182"/>
      <c r="S128" s="182"/>
      <c r="T128" s="182"/>
      <c r="U128" s="182"/>
      <c r="V128" s="182"/>
      <c r="W128" s="182"/>
      <c r="X128" s="182"/>
      <c r="Y128" s="182"/>
      <c r="Z128" s="182"/>
      <c r="AA128" s="182"/>
      <c r="AB128" s="182"/>
      <c r="AC128" s="182"/>
      <c r="AD128" s="182"/>
      <c r="AE128" s="182"/>
      <c r="AF128" s="182"/>
      <c r="AG128" s="182"/>
      <c r="AH128" s="182"/>
      <c r="AI128" s="182"/>
      <c r="AJ128" s="182"/>
      <c r="AK128" s="182"/>
      <c r="AL128" s="182"/>
      <c r="AM128" s="182"/>
      <c r="AN128" s="182"/>
      <c r="AO128" s="182"/>
      <c r="AP128" s="182"/>
      <c r="AQ128" s="129" t="s">
        <v>1907</v>
      </c>
    </row>
    <row r="129" spans="1:43" x14ac:dyDescent="0.3">
      <c r="A129" s="126" t="s">
        <v>2015</v>
      </c>
      <c r="B129" s="127">
        <f t="shared" si="49"/>
        <v>0</v>
      </c>
      <c r="C129" s="182"/>
      <c r="D129" s="182"/>
      <c r="E129" s="182"/>
      <c r="F129" s="182"/>
      <c r="G129" s="182"/>
      <c r="H129" s="182"/>
      <c r="I129" s="182"/>
      <c r="J129" s="182"/>
      <c r="K129" s="182"/>
      <c r="L129" s="182"/>
      <c r="M129" s="182"/>
      <c r="N129" s="182"/>
      <c r="O129" s="182"/>
      <c r="P129" s="182"/>
      <c r="Q129" s="182"/>
      <c r="R129" s="182"/>
      <c r="S129" s="182"/>
      <c r="T129" s="182"/>
      <c r="U129" s="182"/>
      <c r="V129" s="182"/>
      <c r="W129" s="182"/>
      <c r="X129" s="182"/>
      <c r="Y129" s="182"/>
      <c r="Z129" s="182"/>
      <c r="AA129" s="182"/>
      <c r="AB129" s="182"/>
      <c r="AC129" s="182"/>
      <c r="AD129" s="182"/>
      <c r="AE129" s="182"/>
      <c r="AF129" s="182"/>
      <c r="AG129" s="182"/>
      <c r="AH129" s="182"/>
      <c r="AI129" s="182"/>
      <c r="AJ129" s="182"/>
      <c r="AK129" s="182"/>
      <c r="AL129" s="182"/>
      <c r="AM129" s="182"/>
      <c r="AN129" s="182"/>
      <c r="AO129" s="182"/>
      <c r="AP129" s="182"/>
      <c r="AQ129" s="129" t="s">
        <v>1907</v>
      </c>
    </row>
    <row r="130" spans="1:43" x14ac:dyDescent="0.3">
      <c r="A130" s="126" t="s">
        <v>2016</v>
      </c>
      <c r="B130" s="127">
        <f t="shared" si="49"/>
        <v>0</v>
      </c>
      <c r="C130" s="182"/>
      <c r="D130" s="182"/>
      <c r="E130" s="182"/>
      <c r="F130" s="182"/>
      <c r="G130" s="182"/>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29" t="s">
        <v>1907</v>
      </c>
    </row>
    <row r="131" spans="1:43" x14ac:dyDescent="0.3">
      <c r="A131" s="126" t="s">
        <v>2017</v>
      </c>
      <c r="B131" s="127">
        <f t="shared" si="49"/>
        <v>0</v>
      </c>
      <c r="C131" s="182"/>
      <c r="D131" s="182"/>
      <c r="E131" s="182"/>
      <c r="F131" s="182"/>
      <c r="G131" s="182"/>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29" t="s">
        <v>1907</v>
      </c>
    </row>
    <row r="132" spans="1:43" x14ac:dyDescent="0.3">
      <c r="A132" s="126" t="s">
        <v>2018</v>
      </c>
      <c r="B132" s="127">
        <f t="shared" si="49"/>
        <v>0</v>
      </c>
      <c r="C132" s="182"/>
      <c r="D132" s="182"/>
      <c r="E132" s="182"/>
      <c r="F132" s="182"/>
      <c r="G132" s="182"/>
      <c r="H132" s="182"/>
      <c r="I132" s="182"/>
      <c r="J132" s="182"/>
      <c r="K132" s="182"/>
      <c r="L132" s="182"/>
      <c r="M132" s="182"/>
      <c r="N132" s="182"/>
      <c r="O132" s="182"/>
      <c r="P132" s="182"/>
      <c r="Q132" s="182"/>
      <c r="R132" s="182"/>
      <c r="S132" s="182"/>
      <c r="T132" s="182"/>
      <c r="U132" s="182"/>
      <c r="V132" s="182"/>
      <c r="W132" s="182"/>
      <c r="X132" s="182"/>
      <c r="Y132" s="182"/>
      <c r="Z132" s="182"/>
      <c r="AA132" s="182"/>
      <c r="AB132" s="182"/>
      <c r="AC132" s="182"/>
      <c r="AD132" s="182"/>
      <c r="AE132" s="182"/>
      <c r="AF132" s="182"/>
      <c r="AG132" s="182"/>
      <c r="AH132" s="182"/>
      <c r="AI132" s="182"/>
      <c r="AJ132" s="182"/>
      <c r="AK132" s="182"/>
      <c r="AL132" s="182"/>
      <c r="AM132" s="182"/>
      <c r="AN132" s="182"/>
      <c r="AO132" s="182"/>
      <c r="AP132" s="182"/>
      <c r="AQ132" s="129" t="s">
        <v>1907</v>
      </c>
    </row>
    <row r="133" spans="1:43" x14ac:dyDescent="0.3">
      <c r="A133" s="126" t="s">
        <v>2019</v>
      </c>
      <c r="B133" s="127">
        <f t="shared" si="49"/>
        <v>0</v>
      </c>
      <c r="C133" s="182"/>
      <c r="D133" s="182"/>
      <c r="E133" s="182"/>
      <c r="F133" s="182"/>
      <c r="G133" s="182"/>
      <c r="H133" s="182"/>
      <c r="I133" s="182"/>
      <c r="J133" s="182"/>
      <c r="K133" s="182"/>
      <c r="L133" s="182"/>
      <c r="M133" s="182"/>
      <c r="N133" s="182"/>
      <c r="O133" s="182"/>
      <c r="P133" s="182"/>
      <c r="Q133" s="182"/>
      <c r="R133" s="182"/>
      <c r="S133" s="182"/>
      <c r="T133" s="182"/>
      <c r="U133" s="182"/>
      <c r="V133" s="182"/>
      <c r="W133" s="182"/>
      <c r="X133" s="182"/>
      <c r="Y133" s="182"/>
      <c r="Z133" s="182"/>
      <c r="AA133" s="182"/>
      <c r="AB133" s="182"/>
      <c r="AC133" s="182"/>
      <c r="AD133" s="182"/>
      <c r="AE133" s="182"/>
      <c r="AF133" s="182"/>
      <c r="AG133" s="182"/>
      <c r="AH133" s="182"/>
      <c r="AI133" s="182"/>
      <c r="AJ133" s="182"/>
      <c r="AK133" s="182"/>
      <c r="AL133" s="182"/>
      <c r="AM133" s="182"/>
      <c r="AN133" s="182"/>
      <c r="AO133" s="182"/>
      <c r="AP133" s="182"/>
      <c r="AQ133" s="129" t="s">
        <v>1907</v>
      </c>
    </row>
    <row r="134" spans="1:43" x14ac:dyDescent="0.3">
      <c r="A134" s="126" t="s">
        <v>2020</v>
      </c>
      <c r="B134" s="127">
        <f t="shared" si="49"/>
        <v>0</v>
      </c>
      <c r="C134" s="182"/>
      <c r="D134" s="182"/>
      <c r="E134" s="182"/>
      <c r="F134" s="182"/>
      <c r="G134" s="182"/>
      <c r="H134" s="182"/>
      <c r="I134" s="182"/>
      <c r="J134" s="182"/>
      <c r="K134" s="182"/>
      <c r="L134" s="182"/>
      <c r="M134" s="182"/>
      <c r="N134" s="182"/>
      <c r="O134" s="182"/>
      <c r="P134" s="182"/>
      <c r="Q134" s="182"/>
      <c r="R134" s="182"/>
      <c r="S134" s="182"/>
      <c r="T134" s="182"/>
      <c r="U134" s="182"/>
      <c r="V134" s="182"/>
      <c r="W134" s="182"/>
      <c r="X134" s="182"/>
      <c r="Y134" s="182"/>
      <c r="Z134" s="182"/>
      <c r="AA134" s="182"/>
      <c r="AB134" s="182"/>
      <c r="AC134" s="182"/>
      <c r="AD134" s="182"/>
      <c r="AE134" s="182"/>
      <c r="AF134" s="182"/>
      <c r="AG134" s="182"/>
      <c r="AH134" s="182"/>
      <c r="AI134" s="182"/>
      <c r="AJ134" s="182"/>
      <c r="AK134" s="182"/>
      <c r="AL134" s="182"/>
      <c r="AM134" s="182"/>
      <c r="AN134" s="182"/>
      <c r="AO134" s="182"/>
      <c r="AP134" s="182"/>
      <c r="AQ134" s="129" t="s">
        <v>1907</v>
      </c>
    </row>
    <row r="135" spans="1:43" x14ac:dyDescent="0.3">
      <c r="A135" s="126" t="s">
        <v>2021</v>
      </c>
      <c r="B135" s="127">
        <f t="shared" si="49"/>
        <v>0</v>
      </c>
      <c r="C135" s="182"/>
      <c r="D135" s="182"/>
      <c r="E135" s="182"/>
      <c r="F135" s="182"/>
      <c r="G135" s="182"/>
      <c r="H135" s="182"/>
      <c r="I135" s="182"/>
      <c r="J135" s="182"/>
      <c r="K135" s="182"/>
      <c r="L135" s="182"/>
      <c r="M135" s="182"/>
      <c r="N135" s="182"/>
      <c r="O135" s="182"/>
      <c r="P135" s="182"/>
      <c r="Q135" s="182"/>
      <c r="R135" s="182"/>
      <c r="S135" s="182"/>
      <c r="T135" s="182"/>
      <c r="U135" s="182"/>
      <c r="V135" s="182"/>
      <c r="W135" s="182"/>
      <c r="X135" s="182"/>
      <c r="Y135" s="182"/>
      <c r="Z135" s="182"/>
      <c r="AA135" s="182"/>
      <c r="AB135" s="182"/>
      <c r="AC135" s="182"/>
      <c r="AD135" s="182"/>
      <c r="AE135" s="182"/>
      <c r="AF135" s="182"/>
      <c r="AG135" s="182"/>
      <c r="AH135" s="182"/>
      <c r="AI135" s="182"/>
      <c r="AJ135" s="182"/>
      <c r="AK135" s="182"/>
      <c r="AL135" s="182"/>
      <c r="AM135" s="182"/>
      <c r="AN135" s="182"/>
      <c r="AO135" s="182"/>
      <c r="AP135" s="182"/>
      <c r="AQ135" s="129" t="s">
        <v>1907</v>
      </c>
    </row>
    <row r="136" spans="1:43" x14ac:dyDescent="0.3">
      <c r="A136" s="126" t="s">
        <v>2022</v>
      </c>
      <c r="B136" s="127">
        <f t="shared" si="49"/>
        <v>0</v>
      </c>
      <c r="C136" s="182"/>
      <c r="D136" s="182"/>
      <c r="E136" s="182"/>
      <c r="F136" s="182"/>
      <c r="G136" s="182"/>
      <c r="H136" s="182"/>
      <c r="I136" s="182"/>
      <c r="J136" s="182"/>
      <c r="K136" s="182"/>
      <c r="L136" s="182"/>
      <c r="M136" s="182"/>
      <c r="N136" s="182"/>
      <c r="O136" s="182"/>
      <c r="P136" s="182"/>
      <c r="Q136" s="182"/>
      <c r="R136" s="182"/>
      <c r="S136" s="182"/>
      <c r="T136" s="182"/>
      <c r="U136" s="182"/>
      <c r="V136" s="182"/>
      <c r="W136" s="182"/>
      <c r="X136" s="182"/>
      <c r="Y136" s="182"/>
      <c r="Z136" s="182"/>
      <c r="AA136" s="182"/>
      <c r="AB136" s="182"/>
      <c r="AC136" s="182"/>
      <c r="AD136" s="182"/>
      <c r="AE136" s="182"/>
      <c r="AF136" s="182"/>
      <c r="AG136" s="182"/>
      <c r="AH136" s="182"/>
      <c r="AI136" s="182"/>
      <c r="AJ136" s="182"/>
      <c r="AK136" s="182"/>
      <c r="AL136" s="182"/>
      <c r="AM136" s="182"/>
      <c r="AN136" s="182"/>
      <c r="AO136" s="182"/>
      <c r="AP136" s="182"/>
      <c r="AQ136" s="129" t="s">
        <v>1907</v>
      </c>
    </row>
    <row r="137" spans="1:43" x14ac:dyDescent="0.3">
      <c r="A137" s="126" t="s">
        <v>2023</v>
      </c>
      <c r="B137" s="127">
        <f t="shared" si="49"/>
        <v>0</v>
      </c>
      <c r="C137" s="182"/>
      <c r="D137" s="182"/>
      <c r="E137" s="182"/>
      <c r="F137" s="182"/>
      <c r="G137" s="182"/>
      <c r="H137" s="182"/>
      <c r="I137" s="182"/>
      <c r="J137" s="182"/>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c r="AK137" s="182"/>
      <c r="AL137" s="182"/>
      <c r="AM137" s="182"/>
      <c r="AN137" s="182"/>
      <c r="AO137" s="182"/>
      <c r="AP137" s="182"/>
      <c r="AQ137" s="129" t="s">
        <v>1907</v>
      </c>
    </row>
    <row r="138" spans="1:43" ht="15" thickBot="1" x14ac:dyDescent="0.35">
      <c r="A138" s="126" t="s">
        <v>2024</v>
      </c>
      <c r="B138" s="234">
        <f t="shared" si="49"/>
        <v>0</v>
      </c>
      <c r="C138" s="182"/>
      <c r="D138" s="182"/>
      <c r="E138" s="182"/>
      <c r="F138" s="182"/>
      <c r="G138" s="182"/>
      <c r="H138" s="182"/>
      <c r="I138" s="182"/>
      <c r="J138" s="182"/>
      <c r="K138" s="182"/>
      <c r="L138" s="182"/>
      <c r="M138" s="182"/>
      <c r="N138" s="182"/>
      <c r="O138" s="182"/>
      <c r="P138" s="182"/>
      <c r="Q138" s="182"/>
      <c r="R138" s="182"/>
      <c r="S138" s="182"/>
      <c r="T138" s="182"/>
      <c r="U138" s="182"/>
      <c r="V138" s="182"/>
      <c r="W138" s="182"/>
      <c r="X138" s="182"/>
      <c r="Y138" s="182"/>
      <c r="Z138" s="182"/>
      <c r="AA138" s="182"/>
      <c r="AB138" s="182"/>
      <c r="AC138" s="182"/>
      <c r="AD138" s="182"/>
      <c r="AE138" s="182"/>
      <c r="AF138" s="182"/>
      <c r="AG138" s="182"/>
      <c r="AH138" s="182"/>
      <c r="AI138" s="182"/>
      <c r="AJ138" s="182"/>
      <c r="AK138" s="182"/>
      <c r="AL138" s="182"/>
      <c r="AM138" s="182"/>
      <c r="AN138" s="182"/>
      <c r="AO138" s="182"/>
      <c r="AP138" s="182"/>
      <c r="AQ138" s="129" t="s">
        <v>1907</v>
      </c>
    </row>
    <row r="139" spans="1:43" ht="31.8" thickBot="1" x14ac:dyDescent="0.35">
      <c r="A139" s="444" t="s">
        <v>2025</v>
      </c>
      <c r="B139" s="445">
        <f t="shared" si="49"/>
        <v>0</v>
      </c>
      <c r="C139" s="445">
        <f t="shared" ref="C139:J139" si="50">SUM(C125:C138)</f>
        <v>0</v>
      </c>
      <c r="D139" s="445">
        <f t="shared" si="50"/>
        <v>0</v>
      </c>
      <c r="E139" s="445">
        <f t="shared" si="50"/>
        <v>0</v>
      </c>
      <c r="F139" s="445">
        <f t="shared" si="50"/>
        <v>0</v>
      </c>
      <c r="G139" s="445">
        <f t="shared" si="50"/>
        <v>0</v>
      </c>
      <c r="H139" s="445">
        <f t="shared" si="50"/>
        <v>0</v>
      </c>
      <c r="I139" s="445">
        <f t="shared" si="50"/>
        <v>0</v>
      </c>
      <c r="J139" s="445">
        <f t="shared" si="50"/>
        <v>0</v>
      </c>
      <c r="K139" s="445">
        <f>SUM(K125:K138)</f>
        <v>0</v>
      </c>
      <c r="L139" s="445">
        <f t="shared" ref="L139:AP139" si="51">SUM(L125:L138)</f>
        <v>0</v>
      </c>
      <c r="M139" s="445">
        <f t="shared" si="51"/>
        <v>0</v>
      </c>
      <c r="N139" s="445">
        <f t="shared" si="51"/>
        <v>0</v>
      </c>
      <c r="O139" s="445">
        <f t="shared" si="51"/>
        <v>0</v>
      </c>
      <c r="P139" s="445">
        <f t="shared" si="51"/>
        <v>0</v>
      </c>
      <c r="Q139" s="445">
        <f t="shared" si="51"/>
        <v>0</v>
      </c>
      <c r="R139" s="445">
        <f t="shared" si="51"/>
        <v>0</v>
      </c>
      <c r="S139" s="445">
        <f t="shared" si="51"/>
        <v>0</v>
      </c>
      <c r="T139" s="445">
        <f t="shared" si="51"/>
        <v>0</v>
      </c>
      <c r="U139" s="445">
        <f t="shared" si="51"/>
        <v>0</v>
      </c>
      <c r="V139" s="445">
        <f t="shared" si="51"/>
        <v>0</v>
      </c>
      <c r="W139" s="445">
        <f t="shared" si="51"/>
        <v>0</v>
      </c>
      <c r="X139" s="445">
        <f t="shared" si="51"/>
        <v>0</v>
      </c>
      <c r="Y139" s="445">
        <f t="shared" si="51"/>
        <v>0</v>
      </c>
      <c r="Z139" s="445">
        <f t="shared" si="51"/>
        <v>0</v>
      </c>
      <c r="AA139" s="445">
        <f t="shared" si="51"/>
        <v>0</v>
      </c>
      <c r="AB139" s="445">
        <f t="shared" si="51"/>
        <v>0</v>
      </c>
      <c r="AC139" s="445">
        <f t="shared" si="51"/>
        <v>0</v>
      </c>
      <c r="AD139" s="445">
        <f t="shared" si="51"/>
        <v>0</v>
      </c>
      <c r="AE139" s="445">
        <f t="shared" si="51"/>
        <v>0</v>
      </c>
      <c r="AF139" s="445">
        <f t="shared" si="51"/>
        <v>0</v>
      </c>
      <c r="AG139" s="445">
        <f t="shared" si="51"/>
        <v>0</v>
      </c>
      <c r="AH139" s="445">
        <f t="shared" si="51"/>
        <v>0</v>
      </c>
      <c r="AI139" s="445">
        <f t="shared" si="51"/>
        <v>0</v>
      </c>
      <c r="AJ139" s="445">
        <f t="shared" si="51"/>
        <v>0</v>
      </c>
      <c r="AK139" s="445">
        <f t="shared" si="51"/>
        <v>0</v>
      </c>
      <c r="AL139" s="445">
        <f t="shared" si="51"/>
        <v>0</v>
      </c>
      <c r="AM139" s="445">
        <f t="shared" si="51"/>
        <v>0</v>
      </c>
      <c r="AN139" s="445">
        <f t="shared" si="51"/>
        <v>0</v>
      </c>
      <c r="AO139" s="445">
        <f t="shared" si="51"/>
        <v>0</v>
      </c>
      <c r="AP139" s="445">
        <f t="shared" si="51"/>
        <v>0</v>
      </c>
      <c r="AQ139" s="445"/>
    </row>
    <row r="140" spans="1:43" x14ac:dyDescent="0.3">
      <c r="A140" s="159"/>
      <c r="B140" s="159"/>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236"/>
    </row>
    <row r="141" spans="1:43" x14ac:dyDescent="0.3">
      <c r="A141" s="227" t="s">
        <v>2026</v>
      </c>
      <c r="B141" s="227"/>
      <c r="C141" s="237"/>
      <c r="D141" s="237"/>
      <c r="E141" s="237"/>
      <c r="F141" s="237"/>
      <c r="G141" s="237"/>
      <c r="H141" s="237"/>
      <c r="I141" s="237"/>
      <c r="J141" s="237"/>
      <c r="K141" s="237"/>
      <c r="L141" s="237"/>
      <c r="M141" s="237"/>
      <c r="N141" s="237"/>
      <c r="O141" s="237"/>
      <c r="P141" s="237"/>
      <c r="Q141" s="237"/>
      <c r="R141" s="237"/>
      <c r="S141" s="237"/>
      <c r="T141" s="237"/>
      <c r="U141" s="237"/>
      <c r="V141" s="237"/>
      <c r="W141" s="237"/>
      <c r="X141" s="237"/>
      <c r="Y141" s="237"/>
      <c r="Z141" s="237"/>
      <c r="AA141" s="237"/>
      <c r="AB141" s="237"/>
      <c r="AC141" s="237"/>
      <c r="AD141" s="237"/>
      <c r="AE141" s="237"/>
      <c r="AF141" s="237"/>
      <c r="AG141" s="237"/>
      <c r="AH141" s="237"/>
      <c r="AI141" s="237"/>
      <c r="AJ141" s="237"/>
      <c r="AK141" s="237"/>
      <c r="AL141" s="237"/>
      <c r="AM141" s="237"/>
      <c r="AN141" s="237"/>
      <c r="AO141" s="237"/>
      <c r="AP141" s="237"/>
      <c r="AQ141" s="238"/>
    </row>
    <row r="142" spans="1:43" ht="16.2" thickBot="1" x14ac:dyDescent="0.35">
      <c r="A142" s="447" t="s">
        <v>2027</v>
      </c>
      <c r="B142" s="227"/>
      <c r="C142" s="237"/>
      <c r="D142" s="237"/>
      <c r="E142" s="237"/>
      <c r="F142" s="237"/>
      <c r="G142" s="237"/>
      <c r="H142" s="237"/>
      <c r="I142" s="237"/>
      <c r="J142" s="237"/>
      <c r="K142" s="237"/>
      <c r="L142" s="237"/>
      <c r="M142" s="237"/>
      <c r="N142" s="237"/>
      <c r="O142" s="237"/>
      <c r="P142" s="237"/>
      <c r="Q142" s="237"/>
      <c r="R142" s="237"/>
      <c r="S142" s="237"/>
      <c r="T142" s="237"/>
      <c r="U142" s="237"/>
      <c r="V142" s="237"/>
      <c r="W142" s="237"/>
      <c r="X142" s="237"/>
      <c r="Y142" s="237"/>
      <c r="Z142" s="237"/>
      <c r="AA142" s="237"/>
      <c r="AB142" s="237"/>
      <c r="AC142" s="237"/>
      <c r="AD142" s="237"/>
      <c r="AE142" s="237"/>
      <c r="AF142" s="237"/>
      <c r="AG142" s="237"/>
      <c r="AH142" s="237"/>
      <c r="AI142" s="237"/>
      <c r="AJ142" s="237"/>
      <c r="AK142" s="237"/>
      <c r="AL142" s="237"/>
      <c r="AM142" s="237"/>
      <c r="AN142" s="237"/>
      <c r="AO142" s="237"/>
      <c r="AP142" s="237"/>
      <c r="AQ142" s="238"/>
    </row>
    <row r="143" spans="1:43" ht="15" thickBot="1" x14ac:dyDescent="0.35">
      <c r="A143" s="239" t="s">
        <v>2028</v>
      </c>
      <c r="B143" s="116"/>
      <c r="C143" s="117" t="s">
        <v>1904</v>
      </c>
      <c r="D143" s="117" t="s">
        <v>1904</v>
      </c>
      <c r="E143" s="117" t="s">
        <v>1904</v>
      </c>
      <c r="F143" s="117" t="s">
        <v>1904</v>
      </c>
      <c r="G143" s="117" t="s">
        <v>1904</v>
      </c>
      <c r="H143" s="117" t="s">
        <v>1904</v>
      </c>
      <c r="I143" s="117" t="s">
        <v>1904</v>
      </c>
      <c r="J143" s="117" t="s">
        <v>1904</v>
      </c>
      <c r="K143" s="117" t="s">
        <v>1904</v>
      </c>
      <c r="L143" s="117" t="s">
        <v>1904</v>
      </c>
      <c r="M143" s="117" t="s">
        <v>1904</v>
      </c>
      <c r="N143" s="117" t="s">
        <v>1904</v>
      </c>
      <c r="O143" s="117" t="s">
        <v>1904</v>
      </c>
      <c r="P143" s="117" t="s">
        <v>1904</v>
      </c>
      <c r="Q143" s="117" t="s">
        <v>1904</v>
      </c>
      <c r="R143" s="117" t="s">
        <v>1904</v>
      </c>
      <c r="S143" s="117" t="s">
        <v>1904</v>
      </c>
      <c r="T143" s="117" t="s">
        <v>1904</v>
      </c>
      <c r="U143" s="117" t="s">
        <v>1904</v>
      </c>
      <c r="V143" s="117" t="s">
        <v>1904</v>
      </c>
      <c r="W143" s="117" t="s">
        <v>1904</v>
      </c>
      <c r="X143" s="117" t="s">
        <v>1904</v>
      </c>
      <c r="Y143" s="117" t="s">
        <v>1904</v>
      </c>
      <c r="Z143" s="117" t="s">
        <v>1904</v>
      </c>
      <c r="AA143" s="117" t="s">
        <v>1904</v>
      </c>
      <c r="AB143" s="117" t="s">
        <v>1904</v>
      </c>
      <c r="AC143" s="117" t="s">
        <v>1904</v>
      </c>
      <c r="AD143" s="117" t="s">
        <v>1904</v>
      </c>
      <c r="AE143" s="117" t="s">
        <v>1904</v>
      </c>
      <c r="AF143" s="117" t="s">
        <v>1904</v>
      </c>
      <c r="AG143" s="117" t="s">
        <v>1904</v>
      </c>
      <c r="AH143" s="117" t="s">
        <v>1904</v>
      </c>
      <c r="AI143" s="117" t="s">
        <v>1904</v>
      </c>
      <c r="AJ143" s="117" t="s">
        <v>1904</v>
      </c>
      <c r="AK143" s="117" t="s">
        <v>1904</v>
      </c>
      <c r="AL143" s="117" t="s">
        <v>1904</v>
      </c>
      <c r="AM143" s="117" t="s">
        <v>1904</v>
      </c>
      <c r="AN143" s="117" t="s">
        <v>1904</v>
      </c>
      <c r="AO143" s="117" t="s">
        <v>1904</v>
      </c>
      <c r="AP143" s="117" t="s">
        <v>1904</v>
      </c>
      <c r="AQ143" s="118"/>
    </row>
    <row r="144" spans="1:43" x14ac:dyDescent="0.3">
      <c r="A144" s="240"/>
      <c r="B144" s="127">
        <f t="shared" ref="B144:B157" si="52">SUM(C144:AP144)</f>
        <v>0</v>
      </c>
      <c r="C144" s="182"/>
      <c r="D144" s="182"/>
      <c r="E144" s="182"/>
      <c r="F144" s="182"/>
      <c r="G144" s="182"/>
      <c r="H144" s="182"/>
      <c r="I144" s="182"/>
      <c r="J144" s="182"/>
      <c r="K144" s="182"/>
      <c r="L144" s="182"/>
      <c r="M144" s="182"/>
      <c r="N144" s="182"/>
      <c r="O144" s="182"/>
      <c r="P144" s="182"/>
      <c r="Q144" s="182"/>
      <c r="R144" s="182"/>
      <c r="S144" s="182"/>
      <c r="T144" s="182"/>
      <c r="U144" s="182"/>
      <c r="V144" s="182"/>
      <c r="W144" s="182"/>
      <c r="X144" s="182"/>
      <c r="Y144" s="182"/>
      <c r="Z144" s="182"/>
      <c r="AA144" s="182"/>
      <c r="AB144" s="182"/>
      <c r="AC144" s="182"/>
      <c r="AD144" s="182"/>
      <c r="AE144" s="182"/>
      <c r="AF144" s="182"/>
      <c r="AG144" s="182"/>
      <c r="AH144" s="182"/>
      <c r="AI144" s="182"/>
      <c r="AJ144" s="182"/>
      <c r="AK144" s="182"/>
      <c r="AL144" s="182"/>
      <c r="AM144" s="182"/>
      <c r="AN144" s="182"/>
      <c r="AO144" s="182"/>
      <c r="AP144" s="182"/>
      <c r="AQ144" s="129" t="s">
        <v>1907</v>
      </c>
    </row>
    <row r="145" spans="1:43" x14ac:dyDescent="0.3">
      <c r="A145" s="240"/>
      <c r="B145" s="127">
        <f t="shared" si="52"/>
        <v>0</v>
      </c>
      <c r="C145" s="182"/>
      <c r="D145" s="182"/>
      <c r="E145" s="182"/>
      <c r="F145" s="182"/>
      <c r="G145" s="182"/>
      <c r="H145" s="182"/>
      <c r="I145" s="182"/>
      <c r="J145" s="182"/>
      <c r="K145" s="182"/>
      <c r="L145" s="182"/>
      <c r="M145" s="182"/>
      <c r="N145" s="182"/>
      <c r="O145" s="182"/>
      <c r="P145" s="182"/>
      <c r="Q145" s="182"/>
      <c r="R145" s="182"/>
      <c r="S145" s="182"/>
      <c r="T145" s="182"/>
      <c r="U145" s="182"/>
      <c r="V145" s="182"/>
      <c r="W145" s="182"/>
      <c r="X145" s="182"/>
      <c r="Y145" s="182"/>
      <c r="Z145" s="182"/>
      <c r="AA145" s="182"/>
      <c r="AB145" s="182"/>
      <c r="AC145" s="182"/>
      <c r="AD145" s="182"/>
      <c r="AE145" s="182"/>
      <c r="AF145" s="182"/>
      <c r="AG145" s="182"/>
      <c r="AH145" s="182"/>
      <c r="AI145" s="182"/>
      <c r="AJ145" s="182"/>
      <c r="AK145" s="182"/>
      <c r="AL145" s="182"/>
      <c r="AM145" s="182"/>
      <c r="AN145" s="182"/>
      <c r="AO145" s="182"/>
      <c r="AP145" s="182"/>
      <c r="AQ145" s="129" t="s">
        <v>1907</v>
      </c>
    </row>
    <row r="146" spans="1:43" x14ac:dyDescent="0.3">
      <c r="A146" s="240"/>
      <c r="B146" s="127">
        <f t="shared" si="52"/>
        <v>0</v>
      </c>
      <c r="C146" s="182"/>
      <c r="D146" s="182"/>
      <c r="E146" s="182"/>
      <c r="F146" s="182"/>
      <c r="G146" s="182"/>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29" t="s">
        <v>1907</v>
      </c>
    </row>
    <row r="147" spans="1:43" x14ac:dyDescent="0.3">
      <c r="A147" s="240"/>
      <c r="B147" s="127">
        <f t="shared" si="52"/>
        <v>0</v>
      </c>
      <c r="C147" s="182"/>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2"/>
      <c r="Z147" s="182"/>
      <c r="AA147" s="182"/>
      <c r="AB147" s="182"/>
      <c r="AC147" s="182"/>
      <c r="AD147" s="182"/>
      <c r="AE147" s="182"/>
      <c r="AF147" s="182"/>
      <c r="AG147" s="182"/>
      <c r="AH147" s="182"/>
      <c r="AI147" s="182"/>
      <c r="AJ147" s="182"/>
      <c r="AK147" s="182"/>
      <c r="AL147" s="182"/>
      <c r="AM147" s="182"/>
      <c r="AN147" s="182"/>
      <c r="AO147" s="182"/>
      <c r="AP147" s="182"/>
      <c r="AQ147" s="129" t="s">
        <v>1907</v>
      </c>
    </row>
    <row r="148" spans="1:43" x14ac:dyDescent="0.3">
      <c r="A148" s="240"/>
      <c r="B148" s="127">
        <f t="shared" si="52"/>
        <v>0</v>
      </c>
      <c r="C148" s="182"/>
      <c r="D148" s="182"/>
      <c r="E148" s="182"/>
      <c r="F148" s="182"/>
      <c r="G148" s="182"/>
      <c r="H148" s="182"/>
      <c r="I148" s="182"/>
      <c r="J148" s="182"/>
      <c r="K148" s="182"/>
      <c r="L148" s="182"/>
      <c r="M148" s="182"/>
      <c r="N148" s="182"/>
      <c r="O148" s="182"/>
      <c r="P148" s="182"/>
      <c r="Q148" s="182"/>
      <c r="R148" s="182"/>
      <c r="S148" s="182"/>
      <c r="T148" s="182"/>
      <c r="U148" s="182"/>
      <c r="V148" s="182"/>
      <c r="W148" s="182"/>
      <c r="X148" s="182"/>
      <c r="Y148" s="182"/>
      <c r="Z148" s="182"/>
      <c r="AA148" s="182"/>
      <c r="AB148" s="182"/>
      <c r="AC148" s="182"/>
      <c r="AD148" s="182"/>
      <c r="AE148" s="182"/>
      <c r="AF148" s="182"/>
      <c r="AG148" s="182"/>
      <c r="AH148" s="182"/>
      <c r="AI148" s="182"/>
      <c r="AJ148" s="182"/>
      <c r="AK148" s="182"/>
      <c r="AL148" s="182"/>
      <c r="AM148" s="182"/>
      <c r="AN148" s="182"/>
      <c r="AO148" s="182"/>
      <c r="AP148" s="182"/>
      <c r="AQ148" s="129" t="s">
        <v>1907</v>
      </c>
    </row>
    <row r="149" spans="1:43" x14ac:dyDescent="0.3">
      <c r="A149" s="241"/>
      <c r="B149" s="127">
        <f t="shared" si="52"/>
        <v>0</v>
      </c>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c r="AM149" s="182"/>
      <c r="AN149" s="182"/>
      <c r="AO149" s="182"/>
      <c r="AP149" s="182"/>
      <c r="AQ149" s="129" t="s">
        <v>1907</v>
      </c>
    </row>
    <row r="150" spans="1:43" x14ac:dyDescent="0.3">
      <c r="A150" s="241"/>
      <c r="B150" s="127">
        <f t="shared" si="52"/>
        <v>0</v>
      </c>
      <c r="C150" s="182"/>
      <c r="D150" s="182"/>
      <c r="E150" s="182"/>
      <c r="F150" s="182"/>
      <c r="G150" s="182"/>
      <c r="H150" s="182"/>
      <c r="I150" s="182"/>
      <c r="J150" s="182"/>
      <c r="K150" s="182"/>
      <c r="L150" s="182"/>
      <c r="M150" s="182"/>
      <c r="N150" s="182"/>
      <c r="O150" s="182"/>
      <c r="P150" s="182"/>
      <c r="Q150" s="182"/>
      <c r="R150" s="182"/>
      <c r="S150" s="182"/>
      <c r="T150" s="182"/>
      <c r="U150" s="182"/>
      <c r="V150" s="182"/>
      <c r="W150" s="182"/>
      <c r="X150" s="182"/>
      <c r="Y150" s="182"/>
      <c r="Z150" s="182"/>
      <c r="AA150" s="182"/>
      <c r="AB150" s="182"/>
      <c r="AC150" s="182"/>
      <c r="AD150" s="182"/>
      <c r="AE150" s="182"/>
      <c r="AF150" s="182"/>
      <c r="AG150" s="182"/>
      <c r="AH150" s="182"/>
      <c r="AI150" s="182"/>
      <c r="AJ150" s="182"/>
      <c r="AK150" s="182"/>
      <c r="AL150" s="182"/>
      <c r="AM150" s="182"/>
      <c r="AN150" s="182"/>
      <c r="AO150" s="182"/>
      <c r="AP150" s="182"/>
      <c r="AQ150" s="129" t="s">
        <v>1907</v>
      </c>
    </row>
    <row r="151" spans="1:43" x14ac:dyDescent="0.3">
      <c r="A151" s="241"/>
      <c r="B151" s="127">
        <f t="shared" si="52"/>
        <v>0</v>
      </c>
      <c r="C151" s="182"/>
      <c r="D151" s="182"/>
      <c r="E151" s="182"/>
      <c r="F151" s="182"/>
      <c r="G151" s="182"/>
      <c r="H151" s="182"/>
      <c r="I151" s="182"/>
      <c r="J151" s="182"/>
      <c r="K151" s="182"/>
      <c r="L151" s="182"/>
      <c r="M151" s="182"/>
      <c r="N151" s="182"/>
      <c r="O151" s="182"/>
      <c r="P151" s="182"/>
      <c r="Q151" s="182"/>
      <c r="R151" s="182"/>
      <c r="S151" s="182"/>
      <c r="T151" s="182"/>
      <c r="U151" s="182"/>
      <c r="V151" s="182"/>
      <c r="W151" s="182"/>
      <c r="X151" s="182"/>
      <c r="Y151" s="182"/>
      <c r="Z151" s="182"/>
      <c r="AA151" s="182"/>
      <c r="AB151" s="182"/>
      <c r="AC151" s="182"/>
      <c r="AD151" s="182"/>
      <c r="AE151" s="182"/>
      <c r="AF151" s="182"/>
      <c r="AG151" s="182"/>
      <c r="AH151" s="182"/>
      <c r="AI151" s="182"/>
      <c r="AJ151" s="182"/>
      <c r="AK151" s="182"/>
      <c r="AL151" s="182"/>
      <c r="AM151" s="182"/>
      <c r="AN151" s="182"/>
      <c r="AO151" s="182"/>
      <c r="AP151" s="182"/>
      <c r="AQ151" s="129" t="s">
        <v>1907</v>
      </c>
    </row>
    <row r="152" spans="1:43" x14ac:dyDescent="0.3">
      <c r="A152" s="241"/>
      <c r="B152" s="127">
        <f t="shared" si="52"/>
        <v>0</v>
      </c>
      <c r="C152" s="182"/>
      <c r="D152" s="182"/>
      <c r="E152" s="182"/>
      <c r="F152" s="182"/>
      <c r="G152" s="182"/>
      <c r="H152" s="182"/>
      <c r="I152" s="182"/>
      <c r="J152" s="182"/>
      <c r="K152" s="182"/>
      <c r="L152" s="182"/>
      <c r="M152" s="182"/>
      <c r="N152" s="182"/>
      <c r="O152" s="182"/>
      <c r="P152" s="182"/>
      <c r="Q152" s="182"/>
      <c r="R152" s="182"/>
      <c r="S152" s="182"/>
      <c r="T152" s="182"/>
      <c r="U152" s="182"/>
      <c r="V152" s="182"/>
      <c r="W152" s="182"/>
      <c r="X152" s="182"/>
      <c r="Y152" s="182"/>
      <c r="Z152" s="182"/>
      <c r="AA152" s="182"/>
      <c r="AB152" s="182"/>
      <c r="AC152" s="182"/>
      <c r="AD152" s="182"/>
      <c r="AE152" s="182"/>
      <c r="AF152" s="182"/>
      <c r="AG152" s="182"/>
      <c r="AH152" s="182"/>
      <c r="AI152" s="182"/>
      <c r="AJ152" s="182"/>
      <c r="AK152" s="182"/>
      <c r="AL152" s="182"/>
      <c r="AM152" s="182"/>
      <c r="AN152" s="182"/>
      <c r="AO152" s="182"/>
      <c r="AP152" s="182"/>
      <c r="AQ152" s="129" t="s">
        <v>1907</v>
      </c>
    </row>
    <row r="153" spans="1:43" x14ac:dyDescent="0.3">
      <c r="A153" s="241"/>
      <c r="B153" s="127">
        <f t="shared" si="52"/>
        <v>0</v>
      </c>
      <c r="C153" s="182"/>
      <c r="D153" s="182"/>
      <c r="E153" s="182"/>
      <c r="F153" s="182"/>
      <c r="G153" s="182"/>
      <c r="H153" s="182"/>
      <c r="I153" s="182"/>
      <c r="J153" s="182"/>
      <c r="K153" s="182"/>
      <c r="L153" s="182"/>
      <c r="M153" s="182"/>
      <c r="N153" s="182"/>
      <c r="O153" s="182"/>
      <c r="P153" s="182"/>
      <c r="Q153" s="182"/>
      <c r="R153" s="182"/>
      <c r="S153" s="182"/>
      <c r="T153" s="182"/>
      <c r="U153" s="182"/>
      <c r="V153" s="182"/>
      <c r="W153" s="182"/>
      <c r="X153" s="182"/>
      <c r="Y153" s="182"/>
      <c r="Z153" s="182"/>
      <c r="AA153" s="182"/>
      <c r="AB153" s="182"/>
      <c r="AC153" s="182"/>
      <c r="AD153" s="182"/>
      <c r="AE153" s="182"/>
      <c r="AF153" s="182"/>
      <c r="AG153" s="182"/>
      <c r="AH153" s="182"/>
      <c r="AI153" s="182"/>
      <c r="AJ153" s="182"/>
      <c r="AK153" s="182"/>
      <c r="AL153" s="182"/>
      <c r="AM153" s="182"/>
      <c r="AN153" s="182"/>
      <c r="AO153" s="182"/>
      <c r="AP153" s="182"/>
      <c r="AQ153" s="129" t="s">
        <v>1907</v>
      </c>
    </row>
    <row r="154" spans="1:43" x14ac:dyDescent="0.3">
      <c r="A154" s="241"/>
      <c r="B154" s="127">
        <f t="shared" si="52"/>
        <v>0</v>
      </c>
      <c r="C154" s="182"/>
      <c r="D154" s="182"/>
      <c r="E154" s="182"/>
      <c r="F154" s="182"/>
      <c r="G154" s="182"/>
      <c r="H154" s="182"/>
      <c r="I154" s="182"/>
      <c r="J154" s="182"/>
      <c r="K154" s="182"/>
      <c r="L154" s="182"/>
      <c r="M154" s="182"/>
      <c r="N154" s="182"/>
      <c r="O154" s="182"/>
      <c r="P154" s="182"/>
      <c r="Q154" s="182"/>
      <c r="R154" s="182"/>
      <c r="S154" s="182"/>
      <c r="T154" s="182"/>
      <c r="U154" s="182"/>
      <c r="V154" s="182"/>
      <c r="W154" s="182"/>
      <c r="X154" s="182"/>
      <c r="Y154" s="182"/>
      <c r="Z154" s="182"/>
      <c r="AA154" s="182"/>
      <c r="AB154" s="182"/>
      <c r="AC154" s="182"/>
      <c r="AD154" s="182"/>
      <c r="AE154" s="182"/>
      <c r="AF154" s="182"/>
      <c r="AG154" s="182"/>
      <c r="AH154" s="182"/>
      <c r="AI154" s="182"/>
      <c r="AJ154" s="182"/>
      <c r="AK154" s="182"/>
      <c r="AL154" s="182"/>
      <c r="AM154" s="182"/>
      <c r="AN154" s="182"/>
      <c r="AO154" s="182"/>
      <c r="AP154" s="182"/>
      <c r="AQ154" s="129" t="s">
        <v>1907</v>
      </c>
    </row>
    <row r="155" spans="1:43" x14ac:dyDescent="0.3">
      <c r="A155" s="241"/>
      <c r="B155" s="127">
        <f t="shared" si="52"/>
        <v>0</v>
      </c>
      <c r="C155" s="182"/>
      <c r="D155" s="182"/>
      <c r="E155" s="182"/>
      <c r="F155" s="182"/>
      <c r="G155" s="182"/>
      <c r="H155" s="182"/>
      <c r="I155" s="182"/>
      <c r="J155" s="182"/>
      <c r="K155" s="182"/>
      <c r="L155" s="182"/>
      <c r="M155" s="182"/>
      <c r="N155" s="182"/>
      <c r="O155" s="182"/>
      <c r="P155" s="182"/>
      <c r="Q155" s="182"/>
      <c r="R155" s="182"/>
      <c r="S155" s="182"/>
      <c r="T155" s="182"/>
      <c r="U155" s="182"/>
      <c r="V155" s="182"/>
      <c r="W155" s="182"/>
      <c r="X155" s="182"/>
      <c r="Y155" s="182"/>
      <c r="Z155" s="182"/>
      <c r="AA155" s="182"/>
      <c r="AB155" s="182"/>
      <c r="AC155" s="182"/>
      <c r="AD155" s="182"/>
      <c r="AE155" s="182"/>
      <c r="AF155" s="182"/>
      <c r="AG155" s="182"/>
      <c r="AH155" s="182"/>
      <c r="AI155" s="182"/>
      <c r="AJ155" s="182"/>
      <c r="AK155" s="182"/>
      <c r="AL155" s="182"/>
      <c r="AM155" s="182"/>
      <c r="AN155" s="182"/>
      <c r="AO155" s="182"/>
      <c r="AP155" s="182"/>
      <c r="AQ155" s="129" t="s">
        <v>1907</v>
      </c>
    </row>
    <row r="156" spans="1:43" ht="15" thickBot="1" x14ac:dyDescent="0.35">
      <c r="A156" s="242"/>
      <c r="B156" s="127">
        <f t="shared" si="52"/>
        <v>0</v>
      </c>
      <c r="C156" s="182"/>
      <c r="D156" s="182"/>
      <c r="E156" s="182"/>
      <c r="F156" s="182"/>
      <c r="G156" s="182"/>
      <c r="H156" s="182"/>
      <c r="I156" s="182"/>
      <c r="J156" s="182"/>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29" t="s">
        <v>1907</v>
      </c>
    </row>
    <row r="157" spans="1:43" ht="15" thickBot="1" x14ac:dyDescent="0.35">
      <c r="A157" s="243" t="s">
        <v>2029</v>
      </c>
      <c r="B157" s="244">
        <f t="shared" si="52"/>
        <v>0</v>
      </c>
      <c r="C157" s="244">
        <f t="shared" ref="C157:J157" si="53">SUM(C144:C156)</f>
        <v>0</v>
      </c>
      <c r="D157" s="244">
        <f t="shared" si="53"/>
        <v>0</v>
      </c>
      <c r="E157" s="244">
        <f t="shared" si="53"/>
        <v>0</v>
      </c>
      <c r="F157" s="244">
        <f t="shared" si="53"/>
        <v>0</v>
      </c>
      <c r="G157" s="244">
        <f t="shared" si="53"/>
        <v>0</v>
      </c>
      <c r="H157" s="244">
        <f t="shared" si="53"/>
        <v>0</v>
      </c>
      <c r="I157" s="244">
        <f t="shared" si="53"/>
        <v>0</v>
      </c>
      <c r="J157" s="244">
        <f t="shared" si="53"/>
        <v>0</v>
      </c>
      <c r="K157" s="244">
        <f>SUM(K144:K156)</f>
        <v>0</v>
      </c>
      <c r="L157" s="244">
        <f t="shared" ref="L157:AP157" si="54">SUM(L144:L156)</f>
        <v>0</v>
      </c>
      <c r="M157" s="244">
        <f t="shared" si="54"/>
        <v>0</v>
      </c>
      <c r="N157" s="244">
        <f t="shared" si="54"/>
        <v>0</v>
      </c>
      <c r="O157" s="244">
        <f t="shared" si="54"/>
        <v>0</v>
      </c>
      <c r="P157" s="244">
        <f t="shared" si="54"/>
        <v>0</v>
      </c>
      <c r="Q157" s="244">
        <f t="shared" si="54"/>
        <v>0</v>
      </c>
      <c r="R157" s="244">
        <f t="shared" si="54"/>
        <v>0</v>
      </c>
      <c r="S157" s="244">
        <f t="shared" si="54"/>
        <v>0</v>
      </c>
      <c r="T157" s="244">
        <f t="shared" si="54"/>
        <v>0</v>
      </c>
      <c r="U157" s="244">
        <f t="shared" si="54"/>
        <v>0</v>
      </c>
      <c r="V157" s="244">
        <f t="shared" si="54"/>
        <v>0</v>
      </c>
      <c r="W157" s="244">
        <f t="shared" si="54"/>
        <v>0</v>
      </c>
      <c r="X157" s="244">
        <f t="shared" si="54"/>
        <v>0</v>
      </c>
      <c r="Y157" s="244">
        <f t="shared" si="54"/>
        <v>0</v>
      </c>
      <c r="Z157" s="244">
        <f t="shared" si="54"/>
        <v>0</v>
      </c>
      <c r="AA157" s="244">
        <f t="shared" si="54"/>
        <v>0</v>
      </c>
      <c r="AB157" s="244">
        <f t="shared" si="54"/>
        <v>0</v>
      </c>
      <c r="AC157" s="244">
        <f t="shared" si="54"/>
        <v>0</v>
      </c>
      <c r="AD157" s="244">
        <f t="shared" si="54"/>
        <v>0</v>
      </c>
      <c r="AE157" s="244">
        <f t="shared" si="54"/>
        <v>0</v>
      </c>
      <c r="AF157" s="244">
        <f t="shared" si="54"/>
        <v>0</v>
      </c>
      <c r="AG157" s="244">
        <f t="shared" si="54"/>
        <v>0</v>
      </c>
      <c r="AH157" s="244">
        <f t="shared" si="54"/>
        <v>0</v>
      </c>
      <c r="AI157" s="244">
        <f t="shared" si="54"/>
        <v>0</v>
      </c>
      <c r="AJ157" s="244">
        <f t="shared" si="54"/>
        <v>0</v>
      </c>
      <c r="AK157" s="244">
        <f t="shared" si="54"/>
        <v>0</v>
      </c>
      <c r="AL157" s="244">
        <f t="shared" si="54"/>
        <v>0</v>
      </c>
      <c r="AM157" s="244">
        <f t="shared" si="54"/>
        <v>0</v>
      </c>
      <c r="AN157" s="244">
        <f t="shared" si="54"/>
        <v>0</v>
      </c>
      <c r="AO157" s="244">
        <f t="shared" si="54"/>
        <v>0</v>
      </c>
      <c r="AP157" s="244">
        <f t="shared" si="54"/>
        <v>0</v>
      </c>
      <c r="AQ157" s="245"/>
    </row>
    <row r="158" spans="1:43" ht="15" thickBot="1" x14ac:dyDescent="0.35">
      <c r="A158" s="246" t="s">
        <v>2030</v>
      </c>
      <c r="B158" s="247">
        <v>5</v>
      </c>
      <c r="C158" s="247">
        <v>5</v>
      </c>
      <c r="D158" s="247">
        <v>5</v>
      </c>
      <c r="E158" s="247">
        <v>5</v>
      </c>
      <c r="F158" s="247">
        <v>5</v>
      </c>
      <c r="G158" s="247">
        <v>5</v>
      </c>
      <c r="H158" s="247">
        <v>5</v>
      </c>
      <c r="I158" s="247">
        <v>5</v>
      </c>
      <c r="J158" s="247">
        <v>5</v>
      </c>
      <c r="K158" s="247">
        <v>5</v>
      </c>
      <c r="L158" s="247">
        <v>5</v>
      </c>
      <c r="M158" s="247">
        <v>5</v>
      </c>
      <c r="N158" s="247">
        <v>5</v>
      </c>
      <c r="O158" s="247">
        <v>5</v>
      </c>
      <c r="P158" s="247">
        <v>5</v>
      </c>
      <c r="Q158" s="247">
        <v>5</v>
      </c>
      <c r="R158" s="247">
        <v>5</v>
      </c>
      <c r="S158" s="247">
        <v>5</v>
      </c>
      <c r="T158" s="247">
        <v>5</v>
      </c>
      <c r="U158" s="247">
        <v>5</v>
      </c>
      <c r="V158" s="247">
        <v>5</v>
      </c>
      <c r="W158" s="247">
        <v>5</v>
      </c>
      <c r="X158" s="247">
        <v>5</v>
      </c>
      <c r="Y158" s="247">
        <v>5</v>
      </c>
      <c r="Z158" s="247">
        <v>5</v>
      </c>
      <c r="AA158" s="247">
        <v>5</v>
      </c>
      <c r="AB158" s="247">
        <v>5</v>
      </c>
      <c r="AC158" s="247">
        <v>5</v>
      </c>
      <c r="AD158" s="247">
        <v>5</v>
      </c>
      <c r="AE158" s="247">
        <v>5</v>
      </c>
      <c r="AF158" s="247">
        <v>5</v>
      </c>
      <c r="AG158" s="247">
        <v>5</v>
      </c>
      <c r="AH158" s="247">
        <v>5</v>
      </c>
      <c r="AI158" s="247">
        <v>5</v>
      </c>
      <c r="AJ158" s="247">
        <v>5</v>
      </c>
      <c r="AK158" s="247">
        <v>5</v>
      </c>
      <c r="AL158" s="247">
        <v>5</v>
      </c>
      <c r="AM158" s="247">
        <v>5</v>
      </c>
      <c r="AN158" s="247">
        <v>5</v>
      </c>
      <c r="AO158" s="247">
        <v>5</v>
      </c>
      <c r="AP158" s="247">
        <v>5</v>
      </c>
      <c r="AQ158" s="248"/>
    </row>
    <row r="159" spans="1:43" ht="16.2" thickBot="1" x14ac:dyDescent="0.35">
      <c r="A159" s="444" t="s">
        <v>2031</v>
      </c>
      <c r="B159" s="445">
        <f t="shared" ref="B159:J159" si="55">B157/B158</f>
        <v>0</v>
      </c>
      <c r="C159" s="445">
        <f t="shared" si="55"/>
        <v>0</v>
      </c>
      <c r="D159" s="445">
        <f t="shared" si="55"/>
        <v>0</v>
      </c>
      <c r="E159" s="445">
        <f t="shared" si="55"/>
        <v>0</v>
      </c>
      <c r="F159" s="445">
        <f t="shared" si="55"/>
        <v>0</v>
      </c>
      <c r="G159" s="445">
        <f t="shared" si="55"/>
        <v>0</v>
      </c>
      <c r="H159" s="445">
        <f t="shared" si="55"/>
        <v>0</v>
      </c>
      <c r="I159" s="445">
        <f t="shared" si="55"/>
        <v>0</v>
      </c>
      <c r="J159" s="445">
        <f t="shared" si="55"/>
        <v>0</v>
      </c>
      <c r="K159" s="445">
        <f>K157/K158</f>
        <v>0</v>
      </c>
      <c r="L159" s="445">
        <f t="shared" ref="L159:AP159" si="56">L157/L158</f>
        <v>0</v>
      </c>
      <c r="M159" s="445">
        <f t="shared" si="56"/>
        <v>0</v>
      </c>
      <c r="N159" s="445">
        <f t="shared" si="56"/>
        <v>0</v>
      </c>
      <c r="O159" s="445">
        <f t="shared" si="56"/>
        <v>0</v>
      </c>
      <c r="P159" s="445">
        <f t="shared" si="56"/>
        <v>0</v>
      </c>
      <c r="Q159" s="445">
        <f t="shared" si="56"/>
        <v>0</v>
      </c>
      <c r="R159" s="445">
        <f t="shared" si="56"/>
        <v>0</v>
      </c>
      <c r="S159" s="445">
        <f t="shared" si="56"/>
        <v>0</v>
      </c>
      <c r="T159" s="445">
        <f t="shared" si="56"/>
        <v>0</v>
      </c>
      <c r="U159" s="445">
        <f t="shared" si="56"/>
        <v>0</v>
      </c>
      <c r="V159" s="445">
        <f t="shared" si="56"/>
        <v>0</v>
      </c>
      <c r="W159" s="445">
        <f t="shared" si="56"/>
        <v>0</v>
      </c>
      <c r="X159" s="445">
        <f t="shared" si="56"/>
        <v>0</v>
      </c>
      <c r="Y159" s="445">
        <f t="shared" si="56"/>
        <v>0</v>
      </c>
      <c r="Z159" s="445">
        <f t="shared" si="56"/>
        <v>0</v>
      </c>
      <c r="AA159" s="445">
        <f t="shared" si="56"/>
        <v>0</v>
      </c>
      <c r="AB159" s="445">
        <f t="shared" si="56"/>
        <v>0</v>
      </c>
      <c r="AC159" s="445">
        <f t="shared" si="56"/>
        <v>0</v>
      </c>
      <c r="AD159" s="445">
        <f t="shared" si="56"/>
        <v>0</v>
      </c>
      <c r="AE159" s="445">
        <f t="shared" si="56"/>
        <v>0</v>
      </c>
      <c r="AF159" s="445">
        <f t="shared" si="56"/>
        <v>0</v>
      </c>
      <c r="AG159" s="445">
        <f t="shared" si="56"/>
        <v>0</v>
      </c>
      <c r="AH159" s="445">
        <f t="shared" si="56"/>
        <v>0</v>
      </c>
      <c r="AI159" s="445">
        <f t="shared" si="56"/>
        <v>0</v>
      </c>
      <c r="AJ159" s="445">
        <f t="shared" si="56"/>
        <v>0</v>
      </c>
      <c r="AK159" s="445">
        <f t="shared" si="56"/>
        <v>0</v>
      </c>
      <c r="AL159" s="445">
        <f t="shared" si="56"/>
        <v>0</v>
      </c>
      <c r="AM159" s="445">
        <f t="shared" si="56"/>
        <v>0</v>
      </c>
      <c r="AN159" s="445">
        <f t="shared" si="56"/>
        <v>0</v>
      </c>
      <c r="AO159" s="445">
        <f t="shared" si="56"/>
        <v>0</v>
      </c>
      <c r="AP159" s="445">
        <f t="shared" si="56"/>
        <v>0</v>
      </c>
      <c r="AQ159" s="445"/>
    </row>
    <row r="160" spans="1:43" x14ac:dyDescent="0.3">
      <c r="B160" s="249"/>
      <c r="AQ160" s="251"/>
    </row>
    <row r="161" spans="1:43" ht="16.2" thickBot="1" x14ac:dyDescent="0.35">
      <c r="A161" s="447" t="s">
        <v>2032</v>
      </c>
      <c r="B161" s="249"/>
      <c r="AQ161" s="251"/>
    </row>
    <row r="162" spans="1:43" ht="15" thickBot="1" x14ac:dyDescent="0.35">
      <c r="A162" s="239" t="s">
        <v>2033</v>
      </c>
      <c r="B162" s="116"/>
      <c r="C162" s="117" t="s">
        <v>1904</v>
      </c>
      <c r="D162" s="117" t="s">
        <v>1904</v>
      </c>
      <c r="E162" s="117" t="s">
        <v>1904</v>
      </c>
      <c r="F162" s="117" t="s">
        <v>1904</v>
      </c>
      <c r="G162" s="117" t="s">
        <v>1904</v>
      </c>
      <c r="H162" s="117" t="s">
        <v>1904</v>
      </c>
      <c r="I162" s="117" t="s">
        <v>1904</v>
      </c>
      <c r="J162" s="117" t="s">
        <v>1904</v>
      </c>
      <c r="K162" s="117" t="s">
        <v>1904</v>
      </c>
      <c r="L162" s="117" t="s">
        <v>1904</v>
      </c>
      <c r="M162" s="117" t="s">
        <v>1904</v>
      </c>
      <c r="N162" s="117" t="s">
        <v>1904</v>
      </c>
      <c r="O162" s="117" t="s">
        <v>1904</v>
      </c>
      <c r="P162" s="117" t="s">
        <v>1904</v>
      </c>
      <c r="Q162" s="117" t="s">
        <v>1904</v>
      </c>
      <c r="R162" s="117" t="s">
        <v>1904</v>
      </c>
      <c r="S162" s="117" t="s">
        <v>1904</v>
      </c>
      <c r="T162" s="117" t="s">
        <v>1904</v>
      </c>
      <c r="U162" s="117" t="s">
        <v>1904</v>
      </c>
      <c r="V162" s="117" t="s">
        <v>1904</v>
      </c>
      <c r="W162" s="117" t="s">
        <v>1904</v>
      </c>
      <c r="X162" s="117" t="s">
        <v>1904</v>
      </c>
      <c r="Y162" s="117" t="s">
        <v>1904</v>
      </c>
      <c r="Z162" s="117" t="s">
        <v>1904</v>
      </c>
      <c r="AA162" s="117" t="s">
        <v>1904</v>
      </c>
      <c r="AB162" s="117" t="s">
        <v>1904</v>
      </c>
      <c r="AC162" s="117" t="s">
        <v>1904</v>
      </c>
      <c r="AD162" s="117" t="s">
        <v>1904</v>
      </c>
      <c r="AE162" s="117" t="s">
        <v>1904</v>
      </c>
      <c r="AF162" s="117" t="s">
        <v>1904</v>
      </c>
      <c r="AG162" s="117" t="s">
        <v>1904</v>
      </c>
      <c r="AH162" s="117" t="s">
        <v>1904</v>
      </c>
      <c r="AI162" s="117" t="s">
        <v>1904</v>
      </c>
      <c r="AJ162" s="117" t="s">
        <v>1904</v>
      </c>
      <c r="AK162" s="117" t="s">
        <v>1904</v>
      </c>
      <c r="AL162" s="117" t="s">
        <v>1904</v>
      </c>
      <c r="AM162" s="117" t="s">
        <v>1904</v>
      </c>
      <c r="AN162" s="117" t="s">
        <v>1904</v>
      </c>
      <c r="AO162" s="117" t="s">
        <v>1904</v>
      </c>
      <c r="AP162" s="117" t="s">
        <v>1904</v>
      </c>
      <c r="AQ162" s="118"/>
    </row>
    <row r="163" spans="1:43" x14ac:dyDescent="0.3">
      <c r="A163" s="240"/>
      <c r="B163" s="252">
        <f t="shared" ref="B163:B176" si="57">SUM(C163:AP163)</f>
        <v>0</v>
      </c>
      <c r="C163" s="182"/>
      <c r="D163" s="182"/>
      <c r="E163" s="182"/>
      <c r="F163" s="182"/>
      <c r="G163" s="182"/>
      <c r="H163" s="182"/>
      <c r="I163" s="182"/>
      <c r="J163" s="182"/>
      <c r="K163" s="182"/>
      <c r="L163" s="182"/>
      <c r="M163" s="182"/>
      <c r="N163" s="182"/>
      <c r="O163" s="182"/>
      <c r="P163" s="182"/>
      <c r="Q163" s="182"/>
      <c r="R163" s="182"/>
      <c r="S163" s="182"/>
      <c r="T163" s="182"/>
      <c r="U163" s="182"/>
      <c r="V163" s="182"/>
      <c r="W163" s="182"/>
      <c r="X163" s="182"/>
      <c r="Y163" s="182"/>
      <c r="Z163" s="182"/>
      <c r="AA163" s="182"/>
      <c r="AB163" s="182"/>
      <c r="AC163" s="182"/>
      <c r="AD163" s="182"/>
      <c r="AE163" s="182"/>
      <c r="AF163" s="182"/>
      <c r="AG163" s="182"/>
      <c r="AH163" s="182"/>
      <c r="AI163" s="182"/>
      <c r="AJ163" s="182"/>
      <c r="AK163" s="182"/>
      <c r="AL163" s="182"/>
      <c r="AM163" s="182"/>
      <c r="AN163" s="182"/>
      <c r="AO163" s="182"/>
      <c r="AP163" s="182"/>
      <c r="AQ163" s="129" t="s">
        <v>1907</v>
      </c>
    </row>
    <row r="164" spans="1:43" x14ac:dyDescent="0.3">
      <c r="A164" s="240"/>
      <c r="B164" s="252">
        <f t="shared" si="57"/>
        <v>0</v>
      </c>
      <c r="C164" s="182"/>
      <c r="D164" s="182"/>
      <c r="E164" s="182"/>
      <c r="F164" s="182"/>
      <c r="G164" s="182"/>
      <c r="H164" s="182"/>
      <c r="I164" s="182"/>
      <c r="J164" s="182"/>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c r="AK164" s="182"/>
      <c r="AL164" s="182"/>
      <c r="AM164" s="182"/>
      <c r="AN164" s="182"/>
      <c r="AO164" s="182"/>
      <c r="AP164" s="182"/>
      <c r="AQ164" s="129" t="s">
        <v>1907</v>
      </c>
    </row>
    <row r="165" spans="1:43" x14ac:dyDescent="0.3">
      <c r="A165" s="240"/>
      <c r="B165" s="252">
        <f t="shared" si="57"/>
        <v>0</v>
      </c>
      <c r="C165" s="182"/>
      <c r="D165" s="182"/>
      <c r="E165" s="182"/>
      <c r="F165" s="182"/>
      <c r="G165" s="182"/>
      <c r="H165" s="182"/>
      <c r="I165" s="182"/>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c r="AI165" s="182"/>
      <c r="AJ165" s="182"/>
      <c r="AK165" s="182"/>
      <c r="AL165" s="182"/>
      <c r="AM165" s="182"/>
      <c r="AN165" s="182"/>
      <c r="AO165" s="182"/>
      <c r="AP165" s="182"/>
      <c r="AQ165" s="129" t="s">
        <v>1907</v>
      </c>
    </row>
    <row r="166" spans="1:43" x14ac:dyDescent="0.3">
      <c r="A166" s="240"/>
      <c r="B166" s="252">
        <f t="shared" si="57"/>
        <v>0</v>
      </c>
      <c r="C166" s="182"/>
      <c r="D166" s="182"/>
      <c r="E166" s="182"/>
      <c r="F166" s="182"/>
      <c r="G166" s="182"/>
      <c r="H166" s="182"/>
      <c r="I166" s="182"/>
      <c r="J166" s="182"/>
      <c r="K166" s="182"/>
      <c r="L166" s="182"/>
      <c r="M166" s="182"/>
      <c r="N166" s="182"/>
      <c r="O166" s="182"/>
      <c r="P166" s="182"/>
      <c r="Q166" s="182"/>
      <c r="R166" s="182"/>
      <c r="S166" s="182"/>
      <c r="T166" s="182"/>
      <c r="U166" s="182"/>
      <c r="V166" s="182"/>
      <c r="W166" s="182"/>
      <c r="X166" s="182"/>
      <c r="Y166" s="182"/>
      <c r="Z166" s="182"/>
      <c r="AA166" s="182"/>
      <c r="AB166" s="182"/>
      <c r="AC166" s="182"/>
      <c r="AD166" s="182"/>
      <c r="AE166" s="182"/>
      <c r="AF166" s="182"/>
      <c r="AG166" s="182"/>
      <c r="AH166" s="182"/>
      <c r="AI166" s="182"/>
      <c r="AJ166" s="182"/>
      <c r="AK166" s="182"/>
      <c r="AL166" s="182"/>
      <c r="AM166" s="182"/>
      <c r="AN166" s="182"/>
      <c r="AO166" s="182"/>
      <c r="AP166" s="182"/>
      <c r="AQ166" s="129" t="s">
        <v>1907</v>
      </c>
    </row>
    <row r="167" spans="1:43" x14ac:dyDescent="0.3">
      <c r="A167" s="240"/>
      <c r="B167" s="252">
        <f t="shared" si="57"/>
        <v>0</v>
      </c>
      <c r="C167" s="182"/>
      <c r="D167" s="182"/>
      <c r="E167" s="182"/>
      <c r="F167" s="182"/>
      <c r="G167" s="182"/>
      <c r="H167" s="182"/>
      <c r="I167" s="182"/>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c r="AI167" s="182"/>
      <c r="AJ167" s="182"/>
      <c r="AK167" s="182"/>
      <c r="AL167" s="182"/>
      <c r="AM167" s="182"/>
      <c r="AN167" s="182"/>
      <c r="AO167" s="182"/>
      <c r="AP167" s="182"/>
      <c r="AQ167" s="129" t="s">
        <v>1907</v>
      </c>
    </row>
    <row r="168" spans="1:43" x14ac:dyDescent="0.3">
      <c r="A168" s="253"/>
      <c r="B168" s="252">
        <f t="shared" si="57"/>
        <v>0</v>
      </c>
      <c r="C168" s="182"/>
      <c r="D168" s="182"/>
      <c r="E168" s="182"/>
      <c r="F168" s="182"/>
      <c r="G168" s="182"/>
      <c r="H168" s="182"/>
      <c r="I168" s="182"/>
      <c r="J168" s="182"/>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c r="AK168" s="182"/>
      <c r="AL168" s="182"/>
      <c r="AM168" s="182"/>
      <c r="AN168" s="182"/>
      <c r="AO168" s="182"/>
      <c r="AP168" s="182"/>
      <c r="AQ168" s="129" t="s">
        <v>1907</v>
      </c>
    </row>
    <row r="169" spans="1:43" x14ac:dyDescent="0.3">
      <c r="A169" s="253"/>
      <c r="B169" s="252">
        <f t="shared" si="57"/>
        <v>0</v>
      </c>
      <c r="C169" s="182"/>
      <c r="D169" s="182"/>
      <c r="E169" s="182"/>
      <c r="F169" s="182"/>
      <c r="G169" s="182"/>
      <c r="H169" s="182"/>
      <c r="I169" s="182"/>
      <c r="J169" s="182"/>
      <c r="K169" s="182"/>
      <c r="L169" s="182"/>
      <c r="M169" s="182"/>
      <c r="N169" s="182"/>
      <c r="O169" s="182"/>
      <c r="P169" s="182"/>
      <c r="Q169" s="182"/>
      <c r="R169" s="182"/>
      <c r="S169" s="182"/>
      <c r="T169" s="182"/>
      <c r="U169" s="182"/>
      <c r="V169" s="182"/>
      <c r="W169" s="182"/>
      <c r="X169" s="182"/>
      <c r="Y169" s="182"/>
      <c r="Z169" s="182"/>
      <c r="AA169" s="182"/>
      <c r="AB169" s="182"/>
      <c r="AC169" s="182"/>
      <c r="AD169" s="182"/>
      <c r="AE169" s="182"/>
      <c r="AF169" s="182"/>
      <c r="AG169" s="182"/>
      <c r="AH169" s="182"/>
      <c r="AI169" s="182"/>
      <c r="AJ169" s="182"/>
      <c r="AK169" s="182"/>
      <c r="AL169" s="182"/>
      <c r="AM169" s="182"/>
      <c r="AN169" s="182"/>
      <c r="AO169" s="182"/>
      <c r="AP169" s="182"/>
      <c r="AQ169" s="129" t="s">
        <v>1907</v>
      </c>
    </row>
    <row r="170" spans="1:43" x14ac:dyDescent="0.3">
      <c r="A170" s="253"/>
      <c r="B170" s="252">
        <f t="shared" si="57"/>
        <v>0</v>
      </c>
      <c r="C170" s="182"/>
      <c r="D170" s="182"/>
      <c r="E170" s="182"/>
      <c r="F170" s="182"/>
      <c r="G170" s="182"/>
      <c r="H170" s="182"/>
      <c r="I170" s="182"/>
      <c r="J170" s="182"/>
      <c r="K170" s="182"/>
      <c r="L170" s="182"/>
      <c r="M170" s="182"/>
      <c r="N170" s="182"/>
      <c r="O170" s="182"/>
      <c r="P170" s="182"/>
      <c r="Q170" s="182"/>
      <c r="R170" s="182"/>
      <c r="S170" s="182"/>
      <c r="T170" s="182"/>
      <c r="U170" s="182"/>
      <c r="V170" s="182"/>
      <c r="W170" s="182"/>
      <c r="X170" s="182"/>
      <c r="Y170" s="182"/>
      <c r="Z170" s="182"/>
      <c r="AA170" s="182"/>
      <c r="AB170" s="182"/>
      <c r="AC170" s="182"/>
      <c r="AD170" s="182"/>
      <c r="AE170" s="182"/>
      <c r="AF170" s="182"/>
      <c r="AG170" s="182"/>
      <c r="AH170" s="182"/>
      <c r="AI170" s="182"/>
      <c r="AJ170" s="182"/>
      <c r="AK170" s="182"/>
      <c r="AL170" s="182"/>
      <c r="AM170" s="182"/>
      <c r="AN170" s="182"/>
      <c r="AO170" s="182"/>
      <c r="AP170" s="182"/>
      <c r="AQ170" s="129" t="s">
        <v>1907</v>
      </c>
    </row>
    <row r="171" spans="1:43" x14ac:dyDescent="0.3">
      <c r="A171" s="253"/>
      <c r="B171" s="252">
        <f t="shared" si="57"/>
        <v>0</v>
      </c>
      <c r="C171" s="182"/>
      <c r="D171" s="182"/>
      <c r="E171" s="182"/>
      <c r="F171" s="182"/>
      <c r="G171" s="182"/>
      <c r="H171" s="182"/>
      <c r="I171" s="182"/>
      <c r="J171" s="182"/>
      <c r="K171" s="182"/>
      <c r="L171" s="182"/>
      <c r="M171" s="182"/>
      <c r="N171" s="182"/>
      <c r="O171" s="182"/>
      <c r="P171" s="182"/>
      <c r="Q171" s="182"/>
      <c r="R171" s="182"/>
      <c r="S171" s="182"/>
      <c r="T171" s="182"/>
      <c r="U171" s="182"/>
      <c r="V171" s="182"/>
      <c r="W171" s="182"/>
      <c r="X171" s="182"/>
      <c r="Y171" s="182"/>
      <c r="Z171" s="182"/>
      <c r="AA171" s="182"/>
      <c r="AB171" s="182"/>
      <c r="AC171" s="182"/>
      <c r="AD171" s="182"/>
      <c r="AE171" s="182"/>
      <c r="AF171" s="182"/>
      <c r="AG171" s="182"/>
      <c r="AH171" s="182"/>
      <c r="AI171" s="182"/>
      <c r="AJ171" s="182"/>
      <c r="AK171" s="182"/>
      <c r="AL171" s="182"/>
      <c r="AM171" s="182"/>
      <c r="AN171" s="182"/>
      <c r="AO171" s="182"/>
      <c r="AP171" s="182"/>
      <c r="AQ171" s="129" t="s">
        <v>1907</v>
      </c>
    </row>
    <row r="172" spans="1:43" x14ac:dyDescent="0.3">
      <c r="A172" s="253"/>
      <c r="B172" s="252">
        <f t="shared" si="57"/>
        <v>0</v>
      </c>
      <c r="C172" s="182"/>
      <c r="D172" s="182"/>
      <c r="E172" s="182"/>
      <c r="F172" s="182"/>
      <c r="G172" s="182"/>
      <c r="H172" s="182"/>
      <c r="I172" s="182"/>
      <c r="J172" s="182"/>
      <c r="K172" s="182"/>
      <c r="L172" s="182"/>
      <c r="M172" s="182"/>
      <c r="N172" s="182"/>
      <c r="O172" s="182"/>
      <c r="P172" s="182"/>
      <c r="Q172" s="182"/>
      <c r="R172" s="182"/>
      <c r="S172" s="182"/>
      <c r="T172" s="182"/>
      <c r="U172" s="182"/>
      <c r="V172" s="182"/>
      <c r="W172" s="182"/>
      <c r="X172" s="182"/>
      <c r="Y172" s="182"/>
      <c r="Z172" s="182"/>
      <c r="AA172" s="182"/>
      <c r="AB172" s="182"/>
      <c r="AC172" s="182"/>
      <c r="AD172" s="182"/>
      <c r="AE172" s="182"/>
      <c r="AF172" s="182"/>
      <c r="AG172" s="182"/>
      <c r="AH172" s="182"/>
      <c r="AI172" s="182"/>
      <c r="AJ172" s="182"/>
      <c r="AK172" s="182"/>
      <c r="AL172" s="182"/>
      <c r="AM172" s="182"/>
      <c r="AN172" s="182"/>
      <c r="AO172" s="182"/>
      <c r="AP172" s="182"/>
      <c r="AQ172" s="129" t="s">
        <v>1907</v>
      </c>
    </row>
    <row r="173" spans="1:43" x14ac:dyDescent="0.3">
      <c r="A173" s="253"/>
      <c r="B173" s="252">
        <f t="shared" si="57"/>
        <v>0</v>
      </c>
      <c r="C173" s="182"/>
      <c r="D173" s="182"/>
      <c r="E173" s="182"/>
      <c r="F173" s="182"/>
      <c r="G173" s="182"/>
      <c r="H173" s="182"/>
      <c r="I173" s="182"/>
      <c r="J173" s="182"/>
      <c r="K173" s="182"/>
      <c r="L173" s="182"/>
      <c r="M173" s="182"/>
      <c r="N173" s="182"/>
      <c r="O173" s="182"/>
      <c r="P173" s="182"/>
      <c r="Q173" s="182"/>
      <c r="R173" s="182"/>
      <c r="S173" s="182"/>
      <c r="T173" s="182"/>
      <c r="U173" s="182"/>
      <c r="V173" s="182"/>
      <c r="W173" s="182"/>
      <c r="X173" s="182"/>
      <c r="Y173" s="182"/>
      <c r="Z173" s="182"/>
      <c r="AA173" s="182"/>
      <c r="AB173" s="182"/>
      <c r="AC173" s="182"/>
      <c r="AD173" s="182"/>
      <c r="AE173" s="182"/>
      <c r="AF173" s="182"/>
      <c r="AG173" s="182"/>
      <c r="AH173" s="182"/>
      <c r="AI173" s="182"/>
      <c r="AJ173" s="182"/>
      <c r="AK173" s="182"/>
      <c r="AL173" s="182"/>
      <c r="AM173" s="182"/>
      <c r="AN173" s="182"/>
      <c r="AO173" s="182"/>
      <c r="AP173" s="182"/>
      <c r="AQ173" s="129" t="s">
        <v>1907</v>
      </c>
    </row>
    <row r="174" spans="1:43" x14ac:dyDescent="0.3">
      <c r="A174" s="253"/>
      <c r="B174" s="252">
        <f t="shared" si="57"/>
        <v>0</v>
      </c>
      <c r="C174" s="182"/>
      <c r="D174" s="182"/>
      <c r="E174" s="182"/>
      <c r="F174" s="182"/>
      <c r="G174" s="182"/>
      <c r="H174" s="182"/>
      <c r="I174" s="182"/>
      <c r="J174" s="182"/>
      <c r="K174" s="182"/>
      <c r="L174" s="182"/>
      <c r="M174" s="182"/>
      <c r="N174" s="182"/>
      <c r="O174" s="182"/>
      <c r="P174" s="182"/>
      <c r="Q174" s="182"/>
      <c r="R174" s="182"/>
      <c r="S174" s="182"/>
      <c r="T174" s="182"/>
      <c r="U174" s="182"/>
      <c r="V174" s="182"/>
      <c r="W174" s="182"/>
      <c r="X174" s="182"/>
      <c r="Y174" s="182"/>
      <c r="Z174" s="182"/>
      <c r="AA174" s="182"/>
      <c r="AB174" s="182"/>
      <c r="AC174" s="182"/>
      <c r="AD174" s="182"/>
      <c r="AE174" s="182"/>
      <c r="AF174" s="182"/>
      <c r="AG174" s="182"/>
      <c r="AH174" s="182"/>
      <c r="AI174" s="182"/>
      <c r="AJ174" s="182"/>
      <c r="AK174" s="182"/>
      <c r="AL174" s="182"/>
      <c r="AM174" s="182"/>
      <c r="AN174" s="182"/>
      <c r="AO174" s="182"/>
      <c r="AP174" s="182"/>
      <c r="AQ174" s="129" t="s">
        <v>1907</v>
      </c>
    </row>
    <row r="175" spans="1:43" ht="15" thickBot="1" x14ac:dyDescent="0.35">
      <c r="A175" s="254"/>
      <c r="B175" s="252">
        <f t="shared" si="57"/>
        <v>0</v>
      </c>
      <c r="C175" s="182"/>
      <c r="D175" s="182"/>
      <c r="E175" s="182"/>
      <c r="F175" s="182"/>
      <c r="G175" s="182"/>
      <c r="H175" s="182"/>
      <c r="I175" s="182"/>
      <c r="J175" s="182"/>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c r="AK175" s="182"/>
      <c r="AL175" s="182"/>
      <c r="AM175" s="182"/>
      <c r="AN175" s="182"/>
      <c r="AO175" s="182"/>
      <c r="AP175" s="182"/>
      <c r="AQ175" s="129" t="s">
        <v>1907</v>
      </c>
    </row>
    <row r="176" spans="1:43" ht="16.2" thickBot="1" x14ac:dyDescent="0.35">
      <c r="A176" s="444" t="s">
        <v>2034</v>
      </c>
      <c r="B176" s="445">
        <f t="shared" si="57"/>
        <v>0</v>
      </c>
      <c r="C176" s="445">
        <f t="shared" ref="C176:J176" si="58">SUM(C163:C175)</f>
        <v>0</v>
      </c>
      <c r="D176" s="445">
        <f t="shared" si="58"/>
        <v>0</v>
      </c>
      <c r="E176" s="445">
        <f t="shared" si="58"/>
        <v>0</v>
      </c>
      <c r="F176" s="445">
        <f t="shared" si="58"/>
        <v>0</v>
      </c>
      <c r="G176" s="445">
        <f t="shared" si="58"/>
        <v>0</v>
      </c>
      <c r="H176" s="445">
        <f t="shared" si="58"/>
        <v>0</v>
      </c>
      <c r="I176" s="445">
        <f t="shared" si="58"/>
        <v>0</v>
      </c>
      <c r="J176" s="445">
        <f t="shared" si="58"/>
        <v>0</v>
      </c>
      <c r="K176" s="445">
        <f>SUM(K163:K175)</f>
        <v>0</v>
      </c>
      <c r="L176" s="445">
        <f t="shared" ref="L176:AP176" si="59">SUM(L163:L175)</f>
        <v>0</v>
      </c>
      <c r="M176" s="445">
        <f t="shared" si="59"/>
        <v>0</v>
      </c>
      <c r="N176" s="445">
        <f t="shared" si="59"/>
        <v>0</v>
      </c>
      <c r="O176" s="445">
        <f t="shared" si="59"/>
        <v>0</v>
      </c>
      <c r="P176" s="445">
        <f t="shared" si="59"/>
        <v>0</v>
      </c>
      <c r="Q176" s="445">
        <f t="shared" si="59"/>
        <v>0</v>
      </c>
      <c r="R176" s="445">
        <f t="shared" si="59"/>
        <v>0</v>
      </c>
      <c r="S176" s="445">
        <f t="shared" si="59"/>
        <v>0</v>
      </c>
      <c r="T176" s="445">
        <f t="shared" si="59"/>
        <v>0</v>
      </c>
      <c r="U176" s="445">
        <f t="shared" si="59"/>
        <v>0</v>
      </c>
      <c r="V176" s="445">
        <f t="shared" si="59"/>
        <v>0</v>
      </c>
      <c r="W176" s="445">
        <f t="shared" si="59"/>
        <v>0</v>
      </c>
      <c r="X176" s="445">
        <f t="shared" si="59"/>
        <v>0</v>
      </c>
      <c r="Y176" s="445">
        <f t="shared" si="59"/>
        <v>0</v>
      </c>
      <c r="Z176" s="445">
        <f t="shared" si="59"/>
        <v>0</v>
      </c>
      <c r="AA176" s="445">
        <f t="shared" si="59"/>
        <v>0</v>
      </c>
      <c r="AB176" s="445">
        <f t="shared" si="59"/>
        <v>0</v>
      </c>
      <c r="AC176" s="445">
        <f t="shared" si="59"/>
        <v>0</v>
      </c>
      <c r="AD176" s="445">
        <f t="shared" si="59"/>
        <v>0</v>
      </c>
      <c r="AE176" s="445">
        <f t="shared" si="59"/>
        <v>0</v>
      </c>
      <c r="AF176" s="445">
        <f t="shared" si="59"/>
        <v>0</v>
      </c>
      <c r="AG176" s="445">
        <f t="shared" si="59"/>
        <v>0</v>
      </c>
      <c r="AH176" s="445">
        <f t="shared" si="59"/>
        <v>0</v>
      </c>
      <c r="AI176" s="445">
        <f t="shared" si="59"/>
        <v>0</v>
      </c>
      <c r="AJ176" s="445">
        <f t="shared" si="59"/>
        <v>0</v>
      </c>
      <c r="AK176" s="445">
        <f t="shared" si="59"/>
        <v>0</v>
      </c>
      <c r="AL176" s="445">
        <f t="shared" si="59"/>
        <v>0</v>
      </c>
      <c r="AM176" s="445">
        <f t="shared" si="59"/>
        <v>0</v>
      </c>
      <c r="AN176" s="445">
        <f t="shared" si="59"/>
        <v>0</v>
      </c>
      <c r="AO176" s="445">
        <f t="shared" si="59"/>
        <v>0</v>
      </c>
      <c r="AP176" s="445">
        <f t="shared" si="59"/>
        <v>0</v>
      </c>
      <c r="AQ176" s="445"/>
    </row>
    <row r="177" spans="1:43" x14ac:dyDescent="0.3">
      <c r="B177" s="249"/>
    </row>
    <row r="178" spans="1:43" x14ac:dyDescent="0.3">
      <c r="B178" s="256"/>
    </row>
    <row r="179" spans="1:43" x14ac:dyDescent="0.3">
      <c r="B179" s="249"/>
    </row>
    <row r="180" spans="1:43" x14ac:dyDescent="0.3">
      <c r="B180" s="249"/>
    </row>
    <row r="181" spans="1:43" x14ac:dyDescent="0.3">
      <c r="B181" s="249"/>
    </row>
    <row r="182" spans="1:43" x14ac:dyDescent="0.3">
      <c r="B182" s="249"/>
    </row>
    <row r="183" spans="1:43" x14ac:dyDescent="0.3">
      <c r="B183" s="249"/>
    </row>
    <row r="184" spans="1:43" x14ac:dyDescent="0.3">
      <c r="B184" s="249"/>
    </row>
    <row r="185" spans="1:43" s="250" customFormat="1" x14ac:dyDescent="0.3">
      <c r="A185" s="249"/>
      <c r="B185" s="249"/>
      <c r="AQ185" s="255"/>
    </row>
    <row r="186" spans="1:43" s="250" customFormat="1" x14ac:dyDescent="0.3">
      <c r="A186" s="249"/>
      <c r="B186" s="249"/>
      <c r="AQ186" s="255"/>
    </row>
    <row r="187" spans="1:43" s="250" customFormat="1" x14ac:dyDescent="0.3">
      <c r="A187" s="249"/>
      <c r="B187" s="249"/>
      <c r="AQ187" s="255"/>
    </row>
    <row r="188" spans="1:43" s="250" customFormat="1" x14ac:dyDescent="0.3">
      <c r="A188" s="249"/>
      <c r="B188" s="249"/>
      <c r="AQ188" s="255"/>
    </row>
    <row r="189" spans="1:43" s="250" customFormat="1" x14ac:dyDescent="0.3">
      <c r="A189" s="249"/>
      <c r="B189" s="249"/>
      <c r="AQ189" s="255"/>
    </row>
    <row r="190" spans="1:43" s="250" customFormat="1" x14ac:dyDescent="0.3">
      <c r="A190" s="249"/>
      <c r="B190" s="249"/>
      <c r="AQ190" s="255"/>
    </row>
    <row r="191" spans="1:43" s="250" customFormat="1" x14ac:dyDescent="0.3">
      <c r="A191" s="249"/>
      <c r="B191" s="249"/>
      <c r="AQ191" s="255"/>
    </row>
    <row r="192" spans="1:43" s="250" customFormat="1" x14ac:dyDescent="0.3">
      <c r="A192" s="249"/>
      <c r="B192" s="249"/>
      <c r="AQ192" s="255"/>
    </row>
    <row r="193" spans="1:43" s="250" customFormat="1" x14ac:dyDescent="0.3">
      <c r="A193" s="249"/>
      <c r="B193" s="249"/>
      <c r="AQ193" s="255"/>
    </row>
    <row r="194" spans="1:43" s="250" customFormat="1" x14ac:dyDescent="0.3">
      <c r="A194" s="249"/>
      <c r="B194" s="249"/>
      <c r="AQ194" s="255"/>
    </row>
    <row r="195" spans="1:43" s="250" customFormat="1" x14ac:dyDescent="0.3">
      <c r="A195" s="249"/>
      <c r="B195" s="249"/>
      <c r="AQ195" s="255"/>
    </row>
    <row r="196" spans="1:43" s="250" customFormat="1" x14ac:dyDescent="0.3">
      <c r="A196" s="249"/>
      <c r="B196" s="249"/>
      <c r="AQ196" s="255"/>
    </row>
    <row r="197" spans="1:43" s="250" customFormat="1" x14ac:dyDescent="0.3">
      <c r="A197" s="249"/>
      <c r="B197" s="249"/>
      <c r="AQ197" s="255"/>
    </row>
    <row r="198" spans="1:43" s="250" customFormat="1" x14ac:dyDescent="0.3">
      <c r="A198" s="249"/>
      <c r="B198" s="249"/>
      <c r="AQ198" s="255"/>
    </row>
    <row r="199" spans="1:43" s="250" customFormat="1" x14ac:dyDescent="0.3">
      <c r="A199" s="249"/>
      <c r="B199" s="249"/>
      <c r="AQ199" s="255"/>
    </row>
    <row r="200" spans="1:43" s="250" customFormat="1" x14ac:dyDescent="0.3">
      <c r="A200" s="249"/>
      <c r="B200" s="249"/>
      <c r="AQ200" s="255"/>
    </row>
    <row r="201" spans="1:43" s="250" customFormat="1" x14ac:dyDescent="0.3">
      <c r="A201" s="249"/>
      <c r="B201" s="249"/>
      <c r="AQ201" s="255"/>
    </row>
    <row r="202" spans="1:43" s="250" customFormat="1" x14ac:dyDescent="0.3">
      <c r="A202" s="249"/>
      <c r="B202" s="249"/>
      <c r="AQ202" s="255"/>
    </row>
    <row r="203" spans="1:43" s="250" customFormat="1" x14ac:dyDescent="0.3">
      <c r="A203" s="249"/>
      <c r="B203" s="249"/>
      <c r="AQ203" s="255"/>
    </row>
    <row r="204" spans="1:43" s="250" customFormat="1" x14ac:dyDescent="0.3">
      <c r="A204" s="249"/>
      <c r="B204" s="249"/>
      <c r="AQ204" s="255"/>
    </row>
    <row r="205" spans="1:43" s="250" customFormat="1" x14ac:dyDescent="0.3">
      <c r="A205" s="249"/>
      <c r="B205" s="249"/>
      <c r="AQ205" s="255"/>
    </row>
    <row r="206" spans="1:43" s="250" customFormat="1" x14ac:dyDescent="0.3">
      <c r="A206" s="249"/>
      <c r="B206" s="249"/>
      <c r="AQ206" s="255"/>
    </row>
    <row r="207" spans="1:43" s="250" customFormat="1" x14ac:dyDescent="0.3">
      <c r="A207" s="249"/>
      <c r="B207" s="249"/>
      <c r="AQ207" s="255"/>
    </row>
    <row r="208" spans="1:43" s="250" customFormat="1" x14ac:dyDescent="0.3">
      <c r="A208" s="249"/>
      <c r="B208" s="249"/>
      <c r="AQ208" s="255"/>
    </row>
    <row r="209" spans="1:43" s="250" customFormat="1" x14ac:dyDescent="0.3">
      <c r="A209" s="249"/>
      <c r="B209" s="249"/>
      <c r="AQ209" s="255"/>
    </row>
    <row r="210" spans="1:43" s="250" customFormat="1" x14ac:dyDescent="0.3">
      <c r="A210" s="249"/>
      <c r="B210" s="249"/>
      <c r="AQ210" s="255"/>
    </row>
    <row r="211" spans="1:43" s="250" customFormat="1" x14ac:dyDescent="0.3">
      <c r="A211" s="249"/>
      <c r="B211" s="249"/>
      <c r="AQ211" s="255"/>
    </row>
    <row r="212" spans="1:43" s="250" customFormat="1" x14ac:dyDescent="0.3">
      <c r="A212" s="249"/>
      <c r="B212" s="249"/>
      <c r="AQ212" s="255"/>
    </row>
    <row r="213" spans="1:43" s="250" customFormat="1" x14ac:dyDescent="0.3">
      <c r="A213" s="249"/>
      <c r="B213" s="249"/>
      <c r="AQ213" s="255"/>
    </row>
    <row r="214" spans="1:43" s="250" customFormat="1" x14ac:dyDescent="0.3">
      <c r="A214" s="249"/>
      <c r="B214" s="249"/>
      <c r="AQ214" s="255"/>
    </row>
    <row r="215" spans="1:43" s="250" customFormat="1" x14ac:dyDescent="0.3">
      <c r="A215" s="249"/>
      <c r="B215" s="249"/>
      <c r="AQ215" s="255"/>
    </row>
    <row r="216" spans="1:43" s="250" customFormat="1" x14ac:dyDescent="0.3">
      <c r="A216" s="249"/>
      <c r="B216" s="249"/>
      <c r="AQ216" s="255"/>
    </row>
    <row r="217" spans="1:43" s="250" customFormat="1" x14ac:dyDescent="0.3">
      <c r="A217" s="249"/>
      <c r="B217" s="249"/>
      <c r="AQ217" s="255"/>
    </row>
    <row r="218" spans="1:43" s="250" customFormat="1" x14ac:dyDescent="0.3">
      <c r="A218" s="249"/>
      <c r="B218" s="249"/>
      <c r="AQ218" s="255"/>
    </row>
    <row r="219" spans="1:43" s="250" customFormat="1" x14ac:dyDescent="0.3">
      <c r="A219" s="249"/>
      <c r="B219" s="249"/>
      <c r="AQ219" s="255"/>
    </row>
    <row r="220" spans="1:43" s="250" customFormat="1" x14ac:dyDescent="0.3">
      <c r="A220" s="249"/>
      <c r="B220" s="249"/>
      <c r="AQ220" s="255"/>
    </row>
    <row r="221" spans="1:43" s="250" customFormat="1" x14ac:dyDescent="0.3">
      <c r="A221" s="249"/>
      <c r="B221" s="249"/>
      <c r="AQ221" s="255"/>
    </row>
    <row r="222" spans="1:43" s="250" customFormat="1" x14ac:dyDescent="0.3">
      <c r="A222" s="249"/>
      <c r="B222" s="249"/>
      <c r="AQ222" s="255"/>
    </row>
    <row r="223" spans="1:43" s="250" customFormat="1" x14ac:dyDescent="0.3">
      <c r="A223" s="249"/>
      <c r="B223" s="249"/>
      <c r="AQ223" s="255"/>
    </row>
    <row r="224" spans="1:43" s="250" customFormat="1" x14ac:dyDescent="0.3">
      <c r="A224" s="249"/>
      <c r="B224" s="249"/>
      <c r="AQ224" s="255"/>
    </row>
    <row r="225" spans="1:43" s="250" customFormat="1" x14ac:dyDescent="0.3">
      <c r="A225" s="249"/>
      <c r="B225" s="249"/>
      <c r="AQ225" s="255"/>
    </row>
    <row r="226" spans="1:43" s="250" customFormat="1" x14ac:dyDescent="0.3">
      <c r="A226" s="249"/>
      <c r="B226" s="249"/>
      <c r="AQ226" s="255"/>
    </row>
    <row r="227" spans="1:43" s="250" customFormat="1" x14ac:dyDescent="0.3">
      <c r="A227" s="249"/>
      <c r="B227" s="249"/>
      <c r="AQ227" s="255"/>
    </row>
    <row r="228" spans="1:43" s="250" customFormat="1" x14ac:dyDescent="0.3">
      <c r="A228" s="249"/>
      <c r="B228" s="249"/>
      <c r="AQ228" s="255"/>
    </row>
    <row r="229" spans="1:43" s="250" customFormat="1" x14ac:dyDescent="0.3">
      <c r="A229" s="249"/>
      <c r="B229" s="249"/>
      <c r="AQ229" s="255"/>
    </row>
    <row r="230" spans="1:43" s="250" customFormat="1" x14ac:dyDescent="0.3">
      <c r="A230" s="249"/>
      <c r="B230" s="249"/>
      <c r="AQ230" s="255"/>
    </row>
    <row r="231" spans="1:43" s="250" customFormat="1" x14ac:dyDescent="0.3">
      <c r="A231" s="249"/>
      <c r="B231" s="249"/>
      <c r="AQ231" s="255"/>
    </row>
    <row r="232" spans="1:43" s="250" customFormat="1" x14ac:dyDescent="0.3">
      <c r="A232" s="249"/>
      <c r="B232" s="249"/>
      <c r="AQ232" s="255"/>
    </row>
    <row r="233" spans="1:43" s="250" customFormat="1" x14ac:dyDescent="0.3">
      <c r="A233" s="249"/>
      <c r="B233" s="249"/>
      <c r="AQ233" s="255"/>
    </row>
    <row r="234" spans="1:43" s="250" customFormat="1" x14ac:dyDescent="0.3">
      <c r="A234" s="249"/>
      <c r="B234" s="249"/>
      <c r="AQ234" s="255"/>
    </row>
    <row r="235" spans="1:43" s="250" customFormat="1" x14ac:dyDescent="0.3">
      <c r="A235" s="249"/>
      <c r="B235" s="249"/>
      <c r="AQ235" s="255"/>
    </row>
    <row r="236" spans="1:43" s="250" customFormat="1" x14ac:dyDescent="0.3">
      <c r="A236" s="249"/>
      <c r="B236" s="249"/>
      <c r="AQ236" s="255"/>
    </row>
    <row r="237" spans="1:43" s="250" customFormat="1" x14ac:dyDescent="0.3">
      <c r="A237" s="249"/>
      <c r="B237" s="249"/>
      <c r="AQ237" s="255"/>
    </row>
    <row r="238" spans="1:43" s="250" customFormat="1" x14ac:dyDescent="0.3">
      <c r="A238" s="249"/>
      <c r="B238" s="249"/>
      <c r="AQ238" s="255"/>
    </row>
    <row r="239" spans="1:43" s="250" customFormat="1" x14ac:dyDescent="0.3">
      <c r="A239" s="249"/>
      <c r="B239" s="249"/>
      <c r="AQ239" s="255"/>
    </row>
    <row r="240" spans="1:43" s="250" customFormat="1" x14ac:dyDescent="0.3">
      <c r="A240" s="249"/>
      <c r="B240" s="249"/>
      <c r="AQ240" s="255"/>
    </row>
    <row r="241" spans="1:43" s="250" customFormat="1" x14ac:dyDescent="0.3">
      <c r="A241" s="249"/>
      <c r="B241" s="249"/>
      <c r="AQ241" s="255"/>
    </row>
    <row r="242" spans="1:43" s="250" customFormat="1" x14ac:dyDescent="0.3">
      <c r="A242" s="249"/>
      <c r="B242" s="249"/>
      <c r="AQ242" s="255"/>
    </row>
    <row r="243" spans="1:43" s="250" customFormat="1" x14ac:dyDescent="0.3">
      <c r="A243" s="249"/>
      <c r="B243" s="249"/>
      <c r="AQ243" s="255"/>
    </row>
    <row r="244" spans="1:43" s="250" customFormat="1" x14ac:dyDescent="0.3">
      <c r="A244" s="249"/>
      <c r="B244" s="249"/>
      <c r="AQ244" s="255"/>
    </row>
    <row r="245" spans="1:43" s="250" customFormat="1" x14ac:dyDescent="0.3">
      <c r="A245" s="249"/>
      <c r="B245" s="249"/>
      <c r="AQ245" s="255"/>
    </row>
    <row r="246" spans="1:43" s="250" customFormat="1" x14ac:dyDescent="0.3">
      <c r="A246" s="249"/>
      <c r="B246" s="249"/>
      <c r="AQ246" s="255"/>
    </row>
    <row r="247" spans="1:43" s="250" customFormat="1" x14ac:dyDescent="0.3">
      <c r="A247" s="249"/>
      <c r="B247" s="249"/>
      <c r="AQ247" s="255"/>
    </row>
    <row r="248" spans="1:43" s="250" customFormat="1" x14ac:dyDescent="0.3">
      <c r="A248" s="249"/>
      <c r="B248" s="249"/>
      <c r="AQ248" s="255"/>
    </row>
    <row r="249" spans="1:43" s="250" customFormat="1" x14ac:dyDescent="0.3">
      <c r="A249" s="249"/>
      <c r="B249" s="249"/>
      <c r="AQ249" s="255"/>
    </row>
    <row r="250" spans="1:43" s="250" customFormat="1" x14ac:dyDescent="0.3">
      <c r="A250" s="249"/>
      <c r="B250" s="249"/>
      <c r="AQ250" s="255"/>
    </row>
    <row r="251" spans="1:43" s="250" customFormat="1" x14ac:dyDescent="0.3">
      <c r="A251" s="249"/>
      <c r="B251" s="249"/>
      <c r="AQ251" s="255"/>
    </row>
    <row r="252" spans="1:43" s="250" customFormat="1" x14ac:dyDescent="0.3">
      <c r="A252" s="249"/>
      <c r="B252" s="249"/>
      <c r="AQ252" s="255"/>
    </row>
    <row r="253" spans="1:43" s="250" customFormat="1" x14ac:dyDescent="0.3">
      <c r="A253" s="249"/>
      <c r="B253" s="249"/>
      <c r="AQ253" s="255"/>
    </row>
    <row r="254" spans="1:43" s="250" customFormat="1" x14ac:dyDescent="0.3">
      <c r="A254" s="249"/>
      <c r="B254" s="249"/>
      <c r="AQ254" s="255"/>
    </row>
    <row r="255" spans="1:43" s="250" customFormat="1" x14ac:dyDescent="0.3">
      <c r="A255" s="249"/>
      <c r="B255" s="249"/>
      <c r="AQ255" s="255"/>
    </row>
    <row r="256" spans="1:43" s="250" customFormat="1" x14ac:dyDescent="0.3">
      <c r="A256" s="249"/>
      <c r="B256" s="249"/>
      <c r="AQ256" s="255"/>
    </row>
    <row r="257" spans="1:43" s="250" customFormat="1" x14ac:dyDescent="0.3">
      <c r="A257" s="249"/>
      <c r="B257" s="249"/>
      <c r="AQ257" s="255"/>
    </row>
    <row r="258" spans="1:43" s="250" customFormat="1" x14ac:dyDescent="0.3">
      <c r="A258" s="249"/>
      <c r="B258" s="249"/>
      <c r="AQ258" s="255"/>
    </row>
    <row r="259" spans="1:43" s="250" customFormat="1" x14ac:dyDescent="0.3">
      <c r="A259" s="249"/>
      <c r="B259" s="249"/>
      <c r="AQ259" s="255"/>
    </row>
    <row r="260" spans="1:43" s="250" customFormat="1" x14ac:dyDescent="0.3">
      <c r="A260" s="249"/>
      <c r="B260" s="249"/>
      <c r="AQ260" s="255"/>
    </row>
    <row r="261" spans="1:43" s="250" customFormat="1" x14ac:dyDescent="0.3">
      <c r="A261" s="249"/>
      <c r="B261" s="249"/>
      <c r="AQ261" s="255"/>
    </row>
    <row r="262" spans="1:43" s="250" customFormat="1" x14ac:dyDescent="0.3">
      <c r="A262" s="249"/>
      <c r="B262" s="249"/>
      <c r="AQ262" s="255"/>
    </row>
    <row r="263" spans="1:43" s="250" customFormat="1" x14ac:dyDescent="0.3">
      <c r="A263" s="249"/>
      <c r="B263" s="249"/>
      <c r="AQ263" s="255"/>
    </row>
    <row r="264" spans="1:43" s="250" customFormat="1" x14ac:dyDescent="0.3">
      <c r="A264" s="249"/>
      <c r="B264" s="249"/>
      <c r="AQ264" s="255"/>
    </row>
    <row r="265" spans="1:43" s="250" customFormat="1" x14ac:dyDescent="0.3">
      <c r="A265" s="249"/>
      <c r="B265" s="249"/>
      <c r="AQ265" s="255"/>
    </row>
    <row r="266" spans="1:43" s="250" customFormat="1" x14ac:dyDescent="0.3">
      <c r="A266" s="249"/>
      <c r="B266" s="249"/>
      <c r="AQ266" s="255"/>
    </row>
    <row r="267" spans="1:43" s="250" customFormat="1" x14ac:dyDescent="0.3">
      <c r="A267" s="249"/>
      <c r="B267" s="249"/>
      <c r="AQ267" s="255"/>
    </row>
    <row r="268" spans="1:43" s="250" customFormat="1" x14ac:dyDescent="0.3">
      <c r="A268" s="249"/>
      <c r="B268" s="249"/>
      <c r="AQ268" s="255"/>
    </row>
    <row r="269" spans="1:43" s="250" customFormat="1" x14ac:dyDescent="0.3">
      <c r="A269" s="249"/>
      <c r="B269" s="249"/>
      <c r="AQ269" s="255"/>
    </row>
    <row r="270" spans="1:43" s="250" customFormat="1" x14ac:dyDescent="0.3">
      <c r="A270" s="249"/>
      <c r="B270" s="249"/>
      <c r="AQ270" s="255"/>
    </row>
    <row r="271" spans="1:43" s="250" customFormat="1" x14ac:dyDescent="0.3">
      <c r="A271" s="249"/>
      <c r="B271" s="249"/>
      <c r="AQ271" s="255"/>
    </row>
    <row r="272" spans="1:43" s="250" customFormat="1" x14ac:dyDescent="0.3">
      <c r="A272" s="249"/>
      <c r="B272" s="249"/>
      <c r="AQ272" s="255"/>
    </row>
    <row r="273" spans="1:43" s="250" customFormat="1" x14ac:dyDescent="0.3">
      <c r="A273" s="249"/>
      <c r="B273" s="249"/>
      <c r="AQ273" s="255"/>
    </row>
    <row r="274" spans="1:43" s="250" customFormat="1" x14ac:dyDescent="0.3">
      <c r="A274" s="249"/>
      <c r="B274" s="249"/>
      <c r="AQ274" s="255"/>
    </row>
    <row r="275" spans="1:43" s="250" customFormat="1" x14ac:dyDescent="0.3">
      <c r="A275" s="249"/>
      <c r="B275" s="249"/>
      <c r="AQ275" s="255"/>
    </row>
    <row r="276" spans="1:43" s="250" customFormat="1" x14ac:dyDescent="0.3">
      <c r="A276" s="249"/>
      <c r="B276" s="249"/>
      <c r="AQ276" s="255"/>
    </row>
    <row r="277" spans="1:43" s="250" customFormat="1" x14ac:dyDescent="0.3">
      <c r="A277" s="249"/>
      <c r="B277" s="249"/>
      <c r="AQ277" s="255"/>
    </row>
    <row r="278" spans="1:43" s="250" customFormat="1" x14ac:dyDescent="0.3">
      <c r="A278" s="249"/>
      <c r="B278" s="249"/>
      <c r="AQ278" s="255"/>
    </row>
  </sheetData>
  <sheetProtection algorithmName="SHA-512" hashValue="HRQ146J3lYNmBjDKLnKlt85QbL29XIlUrXNX4ue2Y/3UxkImK2JsEKx4OQKC8u+IQghn7JYQfioJuwdzeDiVFA==" saltValue="Di6IvfCPuNBW4Qm5uVfS3A==" spinCount="100000" sheet="1" selectLockedCells="1"/>
  <phoneticPr fontId="30" type="noConversion"/>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99265-E359-4637-B4DB-F73812187F16}">
  <sheetPr>
    <tabColor theme="8"/>
  </sheetPr>
  <dimension ref="A1:Z1447"/>
  <sheetViews>
    <sheetView showGridLines="0" zoomScale="85" zoomScaleNormal="85" zoomScaleSheetLayoutView="85" workbookViewId="0">
      <pane ySplit="4" topLeftCell="A5" activePane="bottomLeft" state="frozen"/>
      <selection activeCell="A20" sqref="A20"/>
      <selection pane="bottomLeft" activeCell="G17" sqref="G17"/>
    </sheetView>
  </sheetViews>
  <sheetFormatPr defaultColWidth="9" defaultRowHeight="14.4" x14ac:dyDescent="0.3"/>
  <cols>
    <col min="1" max="1" width="46" style="467" customWidth="1"/>
    <col min="2" max="8" width="16" style="467" customWidth="1"/>
    <col min="9" max="9" width="28" style="467" customWidth="1"/>
    <col min="10" max="11" width="7" style="464" customWidth="1"/>
    <col min="12" max="12" width="14.5546875" style="464" hidden="1" customWidth="1"/>
    <col min="13" max="13" width="12" style="464" hidden="1" customWidth="1"/>
    <col min="14" max="17" width="9" style="464" hidden="1" customWidth="1"/>
    <col min="18" max="18" width="29" style="464" bestFit="1" customWidth="1"/>
    <col min="19" max="25" width="16" style="464" customWidth="1"/>
    <col min="26" max="26" width="28" style="464" customWidth="1"/>
    <col min="27" max="1024" width="14.5546875" style="464" customWidth="1"/>
    <col min="1025" max="16384" width="9" style="464"/>
  </cols>
  <sheetData>
    <row r="1" spans="1:26" ht="18" x14ac:dyDescent="0.35">
      <c r="A1" s="1128" t="str">
        <f>'22-FANS Pricing Matrix'!C2</f>
        <v>Grady Memorial Hospital</v>
      </c>
      <c r="B1" s="1128"/>
      <c r="C1" s="1128"/>
      <c r="D1" s="1128"/>
      <c r="E1" s="1128"/>
      <c r="F1" s="1128"/>
      <c r="G1" s="1128"/>
      <c r="H1" s="1128"/>
      <c r="I1" s="1129"/>
      <c r="J1" s="460"/>
      <c r="K1" s="461"/>
      <c r="L1" s="462"/>
      <c r="M1" s="463"/>
      <c r="N1" s="463"/>
      <c r="O1" s="463"/>
      <c r="R1" s="1130" t="s">
        <v>2035</v>
      </c>
      <c r="S1" s="1130"/>
      <c r="T1" s="465"/>
      <c r="U1" s="465"/>
      <c r="V1" s="465"/>
      <c r="W1" s="465"/>
      <c r="X1" s="465"/>
      <c r="Y1" s="465"/>
      <c r="Z1" s="465"/>
    </row>
    <row r="2" spans="1:26" ht="15.6" x14ac:dyDescent="0.3">
      <c r="A2" s="466" t="s">
        <v>2036</v>
      </c>
      <c r="R2" s="468"/>
      <c r="S2" s="469"/>
      <c r="T2" s="469"/>
      <c r="U2" s="469"/>
      <c r="V2" s="469"/>
      <c r="W2" s="469"/>
      <c r="X2" s="469"/>
      <c r="Y2" s="469"/>
      <c r="Z2" s="469"/>
    </row>
    <row r="3" spans="1:26" ht="15.6" x14ac:dyDescent="0.3">
      <c r="A3" s="466" t="s">
        <v>2037</v>
      </c>
      <c r="R3" s="468"/>
      <c r="S3" s="469"/>
      <c r="T3" s="469"/>
      <c r="U3" s="469"/>
      <c r="V3" s="469"/>
      <c r="W3" s="469"/>
      <c r="X3" s="469"/>
      <c r="Y3" s="469"/>
      <c r="Z3" s="469"/>
    </row>
    <row r="4" spans="1:26" ht="15.6" x14ac:dyDescent="0.3">
      <c r="A4" s="466" t="s">
        <v>2038</v>
      </c>
      <c r="R4" s="468"/>
      <c r="S4" s="469"/>
      <c r="T4" s="469"/>
      <c r="U4" s="469"/>
      <c r="V4" s="469"/>
      <c r="W4" s="469"/>
      <c r="X4" s="469"/>
      <c r="Y4" s="469"/>
      <c r="Z4" s="469"/>
    </row>
    <row r="5" spans="1:26" ht="18" x14ac:dyDescent="0.3">
      <c r="A5" s="1126" t="str">
        <f>'22-FANS Pricing Matrix'!C2</f>
        <v>Grady Memorial Hospital</v>
      </c>
      <c r="B5" s="1127"/>
      <c r="C5" s="1127"/>
      <c r="D5" s="1127"/>
      <c r="E5" s="1127"/>
      <c r="F5" s="1127"/>
      <c r="G5" s="1127"/>
      <c r="H5" s="1127"/>
      <c r="I5" s="1127"/>
      <c r="R5" s="1131" t="s">
        <v>2039</v>
      </c>
      <c r="S5" s="1132"/>
      <c r="T5" s="1132"/>
      <c r="U5" s="1132"/>
      <c r="V5" s="1132"/>
      <c r="W5" s="1132"/>
      <c r="X5" s="1132"/>
      <c r="Y5" s="1132"/>
      <c r="Z5" s="1133"/>
    </row>
    <row r="6" spans="1:26" ht="43.2" x14ac:dyDescent="0.3">
      <c r="A6" s="470" t="s">
        <v>2040</v>
      </c>
      <c r="B6" s="471" t="s">
        <v>2041</v>
      </c>
      <c r="C6" s="472" t="s">
        <v>2042</v>
      </c>
      <c r="D6" s="472" t="str">
        <f>"Productive FTEs ("&amp;B39*52&amp;")"</f>
        <v>Productive FTEs (2080)</v>
      </c>
      <c r="E6" s="472" t="str">
        <f>"Non-productive FTEs ("&amp;B39*52&amp;")"</f>
        <v>Non-productive FTEs (2080)</v>
      </c>
      <c r="F6" s="472" t="s">
        <v>2043</v>
      </c>
      <c r="G6" s="472" t="s">
        <v>2044</v>
      </c>
      <c r="H6" s="473" t="s">
        <v>2045</v>
      </c>
      <c r="I6" s="472" t="s">
        <v>1655</v>
      </c>
      <c r="R6" s="474" t="s">
        <v>2040</v>
      </c>
      <c r="S6" s="474" t="s">
        <v>2041</v>
      </c>
      <c r="T6" s="474" t="s">
        <v>2042</v>
      </c>
      <c r="U6" s="474" t="str">
        <f>"Productive FTEs ("&amp;S39*52&amp;")"</f>
        <v>Productive FTEs (0)</v>
      </c>
      <c r="V6" s="474" t="str">
        <f>"Non-productive FTEs ("&amp;S39*52&amp;")"</f>
        <v>Non-productive FTEs (0)</v>
      </c>
      <c r="W6" s="475" t="s">
        <v>2043</v>
      </c>
      <c r="X6" s="475" t="s">
        <v>2044</v>
      </c>
      <c r="Y6" s="476" t="s">
        <v>2045</v>
      </c>
      <c r="Z6" s="475" t="s">
        <v>1655</v>
      </c>
    </row>
    <row r="7" spans="1:26" x14ac:dyDescent="0.3">
      <c r="A7" s="477" t="s">
        <v>2046</v>
      </c>
      <c r="B7" s="478"/>
      <c r="C7" s="479"/>
      <c r="D7" s="480">
        <v>0</v>
      </c>
      <c r="E7" s="480">
        <v>0</v>
      </c>
      <c r="F7" s="481">
        <v>0</v>
      </c>
      <c r="G7" s="481">
        <v>0</v>
      </c>
      <c r="H7" s="479"/>
      <c r="I7" s="482"/>
      <c r="P7" s="483" t="s">
        <v>2047</v>
      </c>
      <c r="R7" s="477" t="str">
        <f>IF(ISBLANK(A7),"",A7)</f>
        <v>Hourly Staff</v>
      </c>
      <c r="S7" s="484">
        <f t="shared" ref="S7:S23" si="0">SUMIF($A$7:$A$1436,R7,$B$7:$B$1436)</f>
        <v>0</v>
      </c>
      <c r="T7" s="484">
        <f t="shared" ref="T7:T23" si="1">SUMIF($A$7:$A$1436,R7,$C$7:$C$1436)</f>
        <v>0</v>
      </c>
      <c r="U7" s="485">
        <v>0</v>
      </c>
      <c r="V7" s="485">
        <v>0</v>
      </c>
      <c r="W7" s="486">
        <v>0</v>
      </c>
      <c r="X7" s="486">
        <v>0</v>
      </c>
      <c r="Y7" s="487"/>
      <c r="Z7" s="488"/>
    </row>
    <row r="8" spans="1:26" x14ac:dyDescent="0.3">
      <c r="A8" s="489" t="s">
        <v>2046</v>
      </c>
      <c r="B8" s="490"/>
      <c r="C8" s="491"/>
      <c r="D8" s="492">
        <f t="shared" ref="D8:E11" si="2">IF($B$39="","",B8/($B$39*52))</f>
        <v>0</v>
      </c>
      <c r="E8" s="492">
        <f t="shared" si="2"/>
        <v>0</v>
      </c>
      <c r="F8" s="493"/>
      <c r="G8" s="493"/>
      <c r="H8" s="491"/>
      <c r="I8" s="494"/>
      <c r="P8" s="483" t="s">
        <v>2048</v>
      </c>
      <c r="R8" s="495" t="str">
        <f t="shared" ref="R8:R30" si="3">IF(ISBLANK(A8),"",A8)</f>
        <v>Hourly Staff</v>
      </c>
      <c r="S8" s="496">
        <f t="shared" si="0"/>
        <v>0</v>
      </c>
      <c r="T8" s="496">
        <f t="shared" si="1"/>
        <v>0</v>
      </c>
      <c r="U8" s="492">
        <f t="shared" ref="U8:U23" si="4">SUMIF($A$7:$A$1436,R8,$D$7:$D$1436)</f>
        <v>0</v>
      </c>
      <c r="V8" s="492">
        <f t="shared" ref="V8:V23" si="5">SUMIF($A$7:$A$1436,R8,$E$7:$E$1436)</f>
        <v>0</v>
      </c>
      <c r="W8" s="497">
        <f t="shared" ref="W8:W30" si="6">SUMIF($A$7:$A$1436,R8,$F$7:$F$1436)</f>
        <v>0</v>
      </c>
      <c r="X8" s="497">
        <f t="shared" ref="X8:X30" si="7">SUMIF($A$7:$A$1436,R8,$G$7:$G$1436)</f>
        <v>0</v>
      </c>
      <c r="Y8" s="498"/>
      <c r="Z8" s="499"/>
    </row>
    <row r="9" spans="1:26" x14ac:dyDescent="0.3">
      <c r="A9" s="489" t="s">
        <v>2049</v>
      </c>
      <c r="B9" s="490"/>
      <c r="C9" s="491"/>
      <c r="D9" s="492">
        <f t="shared" si="2"/>
        <v>0</v>
      </c>
      <c r="E9" s="492">
        <f t="shared" si="2"/>
        <v>0</v>
      </c>
      <c r="F9" s="493"/>
      <c r="G9" s="493"/>
      <c r="H9" s="491"/>
      <c r="I9" s="494"/>
      <c r="R9" s="495" t="str">
        <f t="shared" si="3"/>
        <v>General Service Worker</v>
      </c>
      <c r="S9" s="496">
        <f t="shared" si="0"/>
        <v>0</v>
      </c>
      <c r="T9" s="496">
        <f t="shared" si="1"/>
        <v>0</v>
      </c>
      <c r="U9" s="492">
        <f t="shared" si="4"/>
        <v>0</v>
      </c>
      <c r="V9" s="492">
        <f t="shared" si="5"/>
        <v>0</v>
      </c>
      <c r="W9" s="497">
        <f t="shared" si="6"/>
        <v>0</v>
      </c>
      <c r="X9" s="497">
        <f t="shared" si="7"/>
        <v>0</v>
      </c>
      <c r="Y9" s="498"/>
      <c r="Z9" s="499"/>
    </row>
    <row r="10" spans="1:26" x14ac:dyDescent="0.3">
      <c r="A10" s="489" t="s">
        <v>2050</v>
      </c>
      <c r="B10" s="490"/>
      <c r="C10" s="491"/>
      <c r="D10" s="492">
        <f t="shared" si="2"/>
        <v>0</v>
      </c>
      <c r="E10" s="492">
        <f t="shared" si="2"/>
        <v>0</v>
      </c>
      <c r="F10" s="493"/>
      <c r="G10" s="493"/>
      <c r="H10" s="491"/>
      <c r="I10" s="494"/>
      <c r="P10" s="483" t="s">
        <v>171</v>
      </c>
      <c r="R10" s="495" t="str">
        <f t="shared" si="3"/>
        <v>Cook</v>
      </c>
      <c r="S10" s="496">
        <f t="shared" si="0"/>
        <v>0</v>
      </c>
      <c r="T10" s="496">
        <f t="shared" si="1"/>
        <v>0</v>
      </c>
      <c r="U10" s="492">
        <f t="shared" si="4"/>
        <v>0</v>
      </c>
      <c r="V10" s="492">
        <f t="shared" si="5"/>
        <v>0</v>
      </c>
      <c r="W10" s="497">
        <f t="shared" si="6"/>
        <v>0</v>
      </c>
      <c r="X10" s="497">
        <f t="shared" si="7"/>
        <v>0</v>
      </c>
      <c r="Y10" s="498"/>
      <c r="Z10" s="499"/>
    </row>
    <row r="11" spans="1:26" x14ac:dyDescent="0.3">
      <c r="A11" s="489" t="s">
        <v>2051</v>
      </c>
      <c r="B11" s="490"/>
      <c r="C11" s="491"/>
      <c r="D11" s="492">
        <f t="shared" si="2"/>
        <v>0</v>
      </c>
      <c r="E11" s="492">
        <f t="shared" si="2"/>
        <v>0</v>
      </c>
      <c r="F11" s="493"/>
      <c r="G11" s="493"/>
      <c r="H11" s="491"/>
      <c r="I11" s="494"/>
      <c r="R11" s="495" t="str">
        <f>IF(ISBLANK(A11),"",A11)</f>
        <v>Supervisor</v>
      </c>
      <c r="S11" s="496">
        <f t="shared" si="0"/>
        <v>0</v>
      </c>
      <c r="T11" s="496">
        <f t="shared" si="1"/>
        <v>0</v>
      </c>
      <c r="U11" s="492">
        <f t="shared" si="4"/>
        <v>0</v>
      </c>
      <c r="V11" s="492">
        <f t="shared" si="5"/>
        <v>0</v>
      </c>
      <c r="W11" s="497">
        <f t="shared" si="6"/>
        <v>0</v>
      </c>
      <c r="X11" s="497">
        <f t="shared" si="7"/>
        <v>0</v>
      </c>
      <c r="Y11" s="498"/>
      <c r="Z11" s="499"/>
    </row>
    <row r="12" spans="1:26" x14ac:dyDescent="0.3">
      <c r="A12" s="477" t="s">
        <v>2052</v>
      </c>
      <c r="B12" s="500"/>
      <c r="C12" s="501"/>
      <c r="D12" s="502">
        <v>0</v>
      </c>
      <c r="E12" s="502">
        <v>0</v>
      </c>
      <c r="F12" s="503">
        <v>0</v>
      </c>
      <c r="G12" s="503">
        <v>0</v>
      </c>
      <c r="H12" s="501"/>
      <c r="I12" s="504"/>
      <c r="P12" s="483" t="s">
        <v>172</v>
      </c>
      <c r="R12" s="477" t="str">
        <f t="shared" si="3"/>
        <v>Salaried Staff</v>
      </c>
      <c r="S12" s="484">
        <f t="shared" si="0"/>
        <v>0</v>
      </c>
      <c r="T12" s="484">
        <f t="shared" si="1"/>
        <v>0</v>
      </c>
      <c r="U12" s="502">
        <f t="shared" si="4"/>
        <v>0</v>
      </c>
      <c r="V12" s="502">
        <f t="shared" si="5"/>
        <v>0</v>
      </c>
      <c r="W12" s="505">
        <f t="shared" si="6"/>
        <v>0</v>
      </c>
      <c r="X12" s="505">
        <f t="shared" si="7"/>
        <v>0</v>
      </c>
      <c r="Y12" s="506"/>
      <c r="Z12" s="507"/>
    </row>
    <row r="13" spans="1:26" x14ac:dyDescent="0.3">
      <c r="A13" s="508" t="s">
        <v>2053</v>
      </c>
      <c r="B13" s="490"/>
      <c r="C13" s="491"/>
      <c r="D13" s="492">
        <f t="shared" ref="D13:D23" si="8">IF($B$39="","",B13/($B$39*52))</f>
        <v>0</v>
      </c>
      <c r="E13" s="492">
        <f t="shared" ref="E13:E23" si="9">IF($B$39="","",C13/($B$39*52))</f>
        <v>0</v>
      </c>
      <c r="F13" s="493"/>
      <c r="G13" s="493"/>
      <c r="H13" s="491"/>
      <c r="I13" s="494"/>
      <c r="P13" s="483"/>
      <c r="R13" s="495" t="str">
        <f t="shared" si="3"/>
        <v>Director</v>
      </c>
      <c r="S13" s="496">
        <f t="shared" si="0"/>
        <v>0</v>
      </c>
      <c r="T13" s="496">
        <f t="shared" si="1"/>
        <v>0</v>
      </c>
      <c r="U13" s="492">
        <f t="shared" si="4"/>
        <v>0</v>
      </c>
      <c r="V13" s="492">
        <f t="shared" si="5"/>
        <v>0</v>
      </c>
      <c r="W13" s="497">
        <f t="shared" si="6"/>
        <v>0</v>
      </c>
      <c r="X13" s="497">
        <f t="shared" si="7"/>
        <v>0</v>
      </c>
      <c r="Y13" s="498"/>
      <c r="Z13" s="499"/>
    </row>
    <row r="14" spans="1:26" x14ac:dyDescent="0.3">
      <c r="A14" s="489" t="s">
        <v>2054</v>
      </c>
      <c r="B14" s="490"/>
      <c r="C14" s="491"/>
      <c r="D14" s="492">
        <f t="shared" si="8"/>
        <v>0</v>
      </c>
      <c r="E14" s="492">
        <f t="shared" si="9"/>
        <v>0</v>
      </c>
      <c r="F14" s="493"/>
      <c r="G14" s="493"/>
      <c r="H14" s="491"/>
      <c r="I14" s="494"/>
      <c r="R14" s="495" t="str">
        <f t="shared" si="3"/>
        <v>Management</v>
      </c>
      <c r="S14" s="496">
        <f t="shared" si="0"/>
        <v>0</v>
      </c>
      <c r="T14" s="496">
        <f t="shared" si="1"/>
        <v>0</v>
      </c>
      <c r="U14" s="492">
        <f t="shared" si="4"/>
        <v>0</v>
      </c>
      <c r="V14" s="492">
        <f t="shared" si="5"/>
        <v>0</v>
      </c>
      <c r="W14" s="497">
        <f t="shared" si="6"/>
        <v>0</v>
      </c>
      <c r="X14" s="497">
        <f t="shared" si="7"/>
        <v>0</v>
      </c>
      <c r="Y14" s="498"/>
      <c r="Z14" s="499"/>
    </row>
    <row r="15" spans="1:26" x14ac:dyDescent="0.3">
      <c r="A15" s="489" t="s">
        <v>2055</v>
      </c>
      <c r="B15" s="490"/>
      <c r="C15" s="491"/>
      <c r="D15" s="492">
        <f t="shared" si="8"/>
        <v>0</v>
      </c>
      <c r="E15" s="492">
        <f t="shared" si="9"/>
        <v>0</v>
      </c>
      <c r="F15" s="509"/>
      <c r="G15" s="509"/>
      <c r="H15" s="491"/>
      <c r="I15" s="494"/>
      <c r="R15" s="495" t="str">
        <f t="shared" si="3"/>
        <v>Registered Dietitians - Hosp</v>
      </c>
      <c r="S15" s="496">
        <f t="shared" si="0"/>
        <v>0</v>
      </c>
      <c r="T15" s="496">
        <f t="shared" si="1"/>
        <v>0</v>
      </c>
      <c r="U15" s="492">
        <f t="shared" si="4"/>
        <v>0</v>
      </c>
      <c r="V15" s="492">
        <f t="shared" si="5"/>
        <v>0</v>
      </c>
      <c r="W15" s="497">
        <f t="shared" si="6"/>
        <v>0</v>
      </c>
      <c r="X15" s="497">
        <f t="shared" si="7"/>
        <v>0</v>
      </c>
      <c r="Y15" s="498"/>
      <c r="Z15" s="499"/>
    </row>
    <row r="16" spans="1:26" x14ac:dyDescent="0.3">
      <c r="A16" s="510" t="s">
        <v>2056</v>
      </c>
      <c r="B16" s="490"/>
      <c r="C16" s="491"/>
      <c r="D16" s="492">
        <f t="shared" si="8"/>
        <v>0</v>
      </c>
      <c r="E16" s="492">
        <f t="shared" si="9"/>
        <v>0</v>
      </c>
      <c r="F16" s="493"/>
      <c r="G16" s="493"/>
      <c r="H16" s="491"/>
      <c r="I16" s="494"/>
      <c r="R16" s="495" t="str">
        <f t="shared" si="3"/>
        <v>Registered Dietitians - Suppl</v>
      </c>
      <c r="S16" s="496">
        <f t="shared" si="0"/>
        <v>0</v>
      </c>
      <c r="T16" s="496">
        <f t="shared" si="1"/>
        <v>0</v>
      </c>
      <c r="U16" s="492">
        <f t="shared" si="4"/>
        <v>0</v>
      </c>
      <c r="V16" s="492">
        <f t="shared" si="5"/>
        <v>0</v>
      </c>
      <c r="W16" s="497">
        <f t="shared" si="6"/>
        <v>0</v>
      </c>
      <c r="X16" s="497">
        <f t="shared" si="7"/>
        <v>0</v>
      </c>
      <c r="Y16" s="498"/>
      <c r="Z16" s="499"/>
    </row>
    <row r="17" spans="1:26" x14ac:dyDescent="0.3">
      <c r="A17" s="489" t="s">
        <v>2057</v>
      </c>
      <c r="B17" s="490"/>
      <c r="C17" s="491"/>
      <c r="D17" s="492">
        <f t="shared" si="8"/>
        <v>0</v>
      </c>
      <c r="E17" s="492">
        <f t="shared" si="9"/>
        <v>0</v>
      </c>
      <c r="F17" s="493"/>
      <c r="G17" s="493"/>
      <c r="H17" s="491"/>
      <c r="I17" s="494"/>
      <c r="R17" s="495" t="str">
        <f t="shared" si="3"/>
        <v>Diet Tech</v>
      </c>
      <c r="S17" s="496">
        <f t="shared" si="0"/>
        <v>0</v>
      </c>
      <c r="T17" s="496">
        <f t="shared" si="1"/>
        <v>0</v>
      </c>
      <c r="U17" s="492">
        <f t="shared" si="4"/>
        <v>0</v>
      </c>
      <c r="V17" s="492">
        <f t="shared" si="5"/>
        <v>0</v>
      </c>
      <c r="W17" s="497">
        <f t="shared" si="6"/>
        <v>0</v>
      </c>
      <c r="X17" s="497">
        <f t="shared" si="7"/>
        <v>0</v>
      </c>
      <c r="Y17" s="498"/>
      <c r="Z17" s="499"/>
    </row>
    <row r="18" spans="1:26" x14ac:dyDescent="0.3">
      <c r="A18" s="489" t="s">
        <v>2058</v>
      </c>
      <c r="B18" s="490"/>
      <c r="C18" s="491"/>
      <c r="D18" s="492">
        <f t="shared" si="8"/>
        <v>0</v>
      </c>
      <c r="E18" s="492">
        <f t="shared" si="9"/>
        <v>0</v>
      </c>
      <c r="F18" s="493"/>
      <c r="G18" s="493"/>
      <c r="H18" s="491"/>
      <c r="I18" s="494"/>
      <c r="R18" s="495" t="str">
        <f t="shared" si="3"/>
        <v>Diet Clerk</v>
      </c>
      <c r="S18" s="496">
        <f t="shared" si="0"/>
        <v>0</v>
      </c>
      <c r="T18" s="496">
        <f t="shared" si="1"/>
        <v>0</v>
      </c>
      <c r="U18" s="492">
        <f t="shared" si="4"/>
        <v>0</v>
      </c>
      <c r="V18" s="492">
        <f t="shared" si="5"/>
        <v>0</v>
      </c>
      <c r="W18" s="497">
        <f t="shared" si="6"/>
        <v>0</v>
      </c>
      <c r="X18" s="497">
        <f t="shared" si="7"/>
        <v>0</v>
      </c>
      <c r="Y18" s="498"/>
      <c r="Z18" s="499"/>
    </row>
    <row r="19" spans="1:26" x14ac:dyDescent="0.3">
      <c r="A19" s="489" t="s">
        <v>2059</v>
      </c>
      <c r="B19" s="490"/>
      <c r="C19" s="491"/>
      <c r="D19" s="492">
        <f t="shared" si="8"/>
        <v>0</v>
      </c>
      <c r="E19" s="492">
        <f t="shared" si="9"/>
        <v>0</v>
      </c>
      <c r="F19" s="509"/>
      <c r="G19" s="509"/>
      <c r="H19" s="491"/>
      <c r="I19" s="494"/>
      <c r="R19" s="495" t="str">
        <f t="shared" si="3"/>
        <v>Admin</v>
      </c>
      <c r="S19" s="496">
        <f t="shared" si="0"/>
        <v>0</v>
      </c>
      <c r="T19" s="496">
        <f t="shared" si="1"/>
        <v>0</v>
      </c>
      <c r="U19" s="492">
        <f t="shared" si="4"/>
        <v>0</v>
      </c>
      <c r="V19" s="492">
        <f t="shared" si="5"/>
        <v>0</v>
      </c>
      <c r="W19" s="497">
        <f t="shared" si="6"/>
        <v>0</v>
      </c>
      <c r="X19" s="497">
        <f t="shared" si="7"/>
        <v>0</v>
      </c>
      <c r="Y19" s="498"/>
      <c r="Z19" s="499"/>
    </row>
    <row r="20" spans="1:26" x14ac:dyDescent="0.3">
      <c r="A20" s="489" t="s">
        <v>2060</v>
      </c>
      <c r="B20" s="491"/>
      <c r="C20" s="491"/>
      <c r="D20" s="492">
        <f t="shared" si="8"/>
        <v>0</v>
      </c>
      <c r="E20" s="492">
        <f t="shared" si="9"/>
        <v>0</v>
      </c>
      <c r="F20" s="493"/>
      <c r="G20" s="493"/>
      <c r="H20" s="491"/>
      <c r="I20" s="494"/>
      <c r="R20" s="495" t="str">
        <f t="shared" si="3"/>
        <v>System Analyst</v>
      </c>
      <c r="S20" s="496">
        <f t="shared" si="0"/>
        <v>0</v>
      </c>
      <c r="T20" s="496">
        <f t="shared" si="1"/>
        <v>0</v>
      </c>
      <c r="U20" s="492">
        <f t="shared" si="4"/>
        <v>0</v>
      </c>
      <c r="V20" s="492">
        <f t="shared" si="5"/>
        <v>0</v>
      </c>
      <c r="W20" s="497">
        <f t="shared" si="6"/>
        <v>0</v>
      </c>
      <c r="X20" s="497">
        <f t="shared" si="7"/>
        <v>0</v>
      </c>
      <c r="Y20" s="498"/>
      <c r="Z20" s="499"/>
    </row>
    <row r="21" spans="1:26" x14ac:dyDescent="0.3">
      <c r="A21" s="511" t="s">
        <v>2061</v>
      </c>
      <c r="B21" s="491"/>
      <c r="C21" s="491"/>
      <c r="D21" s="492">
        <f t="shared" si="8"/>
        <v>0</v>
      </c>
      <c r="E21" s="492">
        <f t="shared" si="9"/>
        <v>0</v>
      </c>
      <c r="F21" s="493"/>
      <c r="G21" s="493"/>
      <c r="H21" s="491"/>
      <c r="I21" s="494"/>
      <c r="R21" s="495" t="str">
        <f t="shared" si="3"/>
        <v>Formula Rm Tech</v>
      </c>
      <c r="S21" s="496">
        <f t="shared" si="0"/>
        <v>0</v>
      </c>
      <c r="T21" s="496">
        <f t="shared" si="1"/>
        <v>0</v>
      </c>
      <c r="U21" s="492">
        <f t="shared" si="4"/>
        <v>0</v>
      </c>
      <c r="V21" s="492">
        <f t="shared" si="5"/>
        <v>0</v>
      </c>
      <c r="W21" s="497">
        <f t="shared" si="6"/>
        <v>0</v>
      </c>
      <c r="X21" s="497">
        <f t="shared" si="7"/>
        <v>0</v>
      </c>
      <c r="Y21" s="498"/>
      <c r="Z21" s="499"/>
    </row>
    <row r="22" spans="1:26" x14ac:dyDescent="0.3">
      <c r="A22" s="489" t="s">
        <v>2062</v>
      </c>
      <c r="B22" s="491"/>
      <c r="C22" s="491"/>
      <c r="D22" s="492">
        <f t="shared" si="8"/>
        <v>0</v>
      </c>
      <c r="E22" s="492">
        <f t="shared" si="9"/>
        <v>0</v>
      </c>
      <c r="F22" s="493"/>
      <c r="G22" s="493"/>
      <c r="H22" s="491"/>
      <c r="I22" s="494"/>
      <c r="R22" s="495" t="str">
        <f t="shared" si="3"/>
        <v>Purchaser</v>
      </c>
      <c r="S22" s="496">
        <f t="shared" si="0"/>
        <v>0</v>
      </c>
      <c r="T22" s="496">
        <f t="shared" si="1"/>
        <v>0</v>
      </c>
      <c r="U22" s="492">
        <f t="shared" si="4"/>
        <v>0</v>
      </c>
      <c r="V22" s="492">
        <f t="shared" si="5"/>
        <v>0</v>
      </c>
      <c r="W22" s="497">
        <f t="shared" si="6"/>
        <v>0</v>
      </c>
      <c r="X22" s="497">
        <f t="shared" si="7"/>
        <v>0</v>
      </c>
      <c r="Y22" s="498"/>
      <c r="Z22" s="499"/>
    </row>
    <row r="23" spans="1:26" x14ac:dyDescent="0.3">
      <c r="A23" s="489" t="s">
        <v>2063</v>
      </c>
      <c r="B23" s="490"/>
      <c r="C23" s="491"/>
      <c r="D23" s="492">
        <f t="shared" si="8"/>
        <v>0</v>
      </c>
      <c r="E23" s="492">
        <f t="shared" si="9"/>
        <v>0</v>
      </c>
      <c r="F23" s="493"/>
      <c r="G23" s="493"/>
      <c r="H23" s="491"/>
      <c r="I23" s="494"/>
      <c r="R23" s="495" t="s">
        <v>2063</v>
      </c>
      <c r="S23" s="496">
        <f t="shared" si="0"/>
        <v>0</v>
      </c>
      <c r="T23" s="496">
        <f t="shared" si="1"/>
        <v>0</v>
      </c>
      <c r="U23" s="492">
        <f t="shared" si="4"/>
        <v>0</v>
      </c>
      <c r="V23" s="492">
        <f t="shared" si="5"/>
        <v>0</v>
      </c>
      <c r="W23" s="497">
        <f t="shared" si="6"/>
        <v>0</v>
      </c>
      <c r="X23" s="497">
        <f t="shared" si="7"/>
        <v>0</v>
      </c>
      <c r="Y23" s="498"/>
      <c r="Z23" s="499"/>
    </row>
    <row r="24" spans="1:26" x14ac:dyDescent="0.3">
      <c r="A24" s="477" t="s">
        <v>2064</v>
      </c>
      <c r="B24" s="500"/>
      <c r="C24" s="501"/>
      <c r="D24" s="502">
        <v>0</v>
      </c>
      <c r="E24" s="502">
        <v>0</v>
      </c>
      <c r="F24" s="503">
        <v>0</v>
      </c>
      <c r="G24" s="503">
        <v>0</v>
      </c>
      <c r="H24" s="501"/>
      <c r="I24" s="504"/>
      <c r="R24" s="477" t="str">
        <f t="shared" si="3"/>
        <v>Other Labor</v>
      </c>
      <c r="S24" s="484"/>
      <c r="T24" s="484"/>
      <c r="U24" s="502"/>
      <c r="V24" s="502"/>
      <c r="W24" s="505">
        <f t="shared" si="6"/>
        <v>0</v>
      </c>
      <c r="X24" s="505">
        <f t="shared" si="7"/>
        <v>0</v>
      </c>
      <c r="Y24" s="506"/>
      <c r="Z24" s="507"/>
    </row>
    <row r="25" spans="1:26" x14ac:dyDescent="0.3">
      <c r="A25" s="495"/>
      <c r="B25" s="490"/>
      <c r="C25" s="491"/>
      <c r="D25" s="492">
        <f t="shared" ref="D25:E30" si="10">IF($B$39="","",B25/($B$39*52))</f>
        <v>0</v>
      </c>
      <c r="E25" s="492">
        <f t="shared" si="10"/>
        <v>0</v>
      </c>
      <c r="F25" s="493"/>
      <c r="G25" s="493"/>
      <c r="H25" s="491"/>
      <c r="I25" s="494"/>
      <c r="R25" s="477" t="str">
        <f t="shared" si="3"/>
        <v/>
      </c>
      <c r="S25" s="496">
        <f t="shared" ref="S25:S30" si="11">SUMIF($A$7:$A$1436,R25,$B$7:$B$1436)</f>
        <v>0</v>
      </c>
      <c r="T25" s="496">
        <f t="shared" ref="T25:T30" si="12">SUMIF($A$7:$A$1436,R25,$C$7:$C$1436)</f>
        <v>0</v>
      </c>
      <c r="U25" s="492">
        <f t="shared" ref="U25:U30" si="13">SUMIF($A$7:$A$1436,R25,$D$7:$D$1436)</f>
        <v>0</v>
      </c>
      <c r="V25" s="492">
        <f t="shared" ref="V25:V30" si="14">SUMIF($A$7:$A$1436,R25,$E$7:$E$1436)</f>
        <v>0</v>
      </c>
      <c r="W25" s="497">
        <f t="shared" si="6"/>
        <v>0</v>
      </c>
      <c r="X25" s="497">
        <f t="shared" si="7"/>
        <v>0</v>
      </c>
      <c r="Y25" s="498"/>
      <c r="Z25" s="499"/>
    </row>
    <row r="26" spans="1:26" x14ac:dyDescent="0.3">
      <c r="A26" s="495"/>
      <c r="B26" s="490"/>
      <c r="C26" s="491"/>
      <c r="D26" s="492">
        <f t="shared" si="10"/>
        <v>0</v>
      </c>
      <c r="E26" s="492">
        <f t="shared" si="10"/>
        <v>0</v>
      </c>
      <c r="F26" s="493"/>
      <c r="G26" s="493"/>
      <c r="H26" s="491"/>
      <c r="I26" s="494"/>
      <c r="R26" s="477" t="str">
        <f t="shared" si="3"/>
        <v/>
      </c>
      <c r="S26" s="496">
        <f t="shared" si="11"/>
        <v>0</v>
      </c>
      <c r="T26" s="496">
        <f t="shared" si="12"/>
        <v>0</v>
      </c>
      <c r="U26" s="492">
        <f t="shared" si="13"/>
        <v>0</v>
      </c>
      <c r="V26" s="492">
        <f t="shared" si="14"/>
        <v>0</v>
      </c>
      <c r="W26" s="497">
        <f t="shared" si="6"/>
        <v>0</v>
      </c>
      <c r="X26" s="497">
        <f t="shared" si="7"/>
        <v>0</v>
      </c>
      <c r="Y26" s="498"/>
      <c r="Z26" s="499"/>
    </row>
    <row r="27" spans="1:26" x14ac:dyDescent="0.3">
      <c r="A27" s="495"/>
      <c r="B27" s="512"/>
      <c r="C27" s="491"/>
      <c r="D27" s="492">
        <f t="shared" si="10"/>
        <v>0</v>
      </c>
      <c r="E27" s="492">
        <f t="shared" si="10"/>
        <v>0</v>
      </c>
      <c r="F27" s="493"/>
      <c r="G27" s="493"/>
      <c r="H27" s="491"/>
      <c r="I27" s="494"/>
      <c r="R27" s="477" t="str">
        <f t="shared" si="3"/>
        <v/>
      </c>
      <c r="S27" s="496">
        <f t="shared" si="11"/>
        <v>0</v>
      </c>
      <c r="T27" s="496">
        <f t="shared" si="12"/>
        <v>0</v>
      </c>
      <c r="U27" s="492">
        <f t="shared" si="13"/>
        <v>0</v>
      </c>
      <c r="V27" s="492">
        <f t="shared" si="14"/>
        <v>0</v>
      </c>
      <c r="W27" s="497">
        <f t="shared" si="6"/>
        <v>0</v>
      </c>
      <c r="X27" s="497">
        <f t="shared" si="7"/>
        <v>0</v>
      </c>
      <c r="Y27" s="498"/>
      <c r="Z27" s="499"/>
    </row>
    <row r="28" spans="1:26" x14ac:dyDescent="0.3">
      <c r="A28" s="495"/>
      <c r="B28" s="490"/>
      <c r="C28" s="491"/>
      <c r="D28" s="492">
        <f t="shared" si="10"/>
        <v>0</v>
      </c>
      <c r="E28" s="492">
        <f t="shared" si="10"/>
        <v>0</v>
      </c>
      <c r="F28" s="493"/>
      <c r="G28" s="493"/>
      <c r="H28" s="491"/>
      <c r="I28" s="494"/>
      <c r="R28" s="477" t="str">
        <f t="shared" si="3"/>
        <v/>
      </c>
      <c r="S28" s="496">
        <f t="shared" si="11"/>
        <v>0</v>
      </c>
      <c r="T28" s="496">
        <f t="shared" si="12"/>
        <v>0</v>
      </c>
      <c r="U28" s="492">
        <f t="shared" si="13"/>
        <v>0</v>
      </c>
      <c r="V28" s="492">
        <f t="shared" si="14"/>
        <v>0</v>
      </c>
      <c r="W28" s="497">
        <f t="shared" si="6"/>
        <v>0</v>
      </c>
      <c r="X28" s="497">
        <f t="shared" si="7"/>
        <v>0</v>
      </c>
      <c r="Y28" s="498"/>
      <c r="Z28" s="499"/>
    </row>
    <row r="29" spans="1:26" x14ac:dyDescent="0.3">
      <c r="A29" s="495"/>
      <c r="B29" s="490"/>
      <c r="C29" s="491"/>
      <c r="D29" s="492">
        <f t="shared" si="10"/>
        <v>0</v>
      </c>
      <c r="E29" s="492">
        <f t="shared" si="10"/>
        <v>0</v>
      </c>
      <c r="F29" s="493"/>
      <c r="G29" s="493"/>
      <c r="H29" s="491"/>
      <c r="I29" s="494"/>
      <c r="R29" s="477" t="str">
        <f t="shared" si="3"/>
        <v/>
      </c>
      <c r="S29" s="496">
        <f t="shared" si="11"/>
        <v>0</v>
      </c>
      <c r="T29" s="496">
        <f t="shared" si="12"/>
        <v>0</v>
      </c>
      <c r="U29" s="492">
        <f t="shared" si="13"/>
        <v>0</v>
      </c>
      <c r="V29" s="492">
        <f t="shared" si="14"/>
        <v>0</v>
      </c>
      <c r="W29" s="497">
        <f t="shared" si="6"/>
        <v>0</v>
      </c>
      <c r="X29" s="497">
        <f t="shared" si="7"/>
        <v>0</v>
      </c>
      <c r="Y29" s="498"/>
      <c r="Z29" s="499"/>
    </row>
    <row r="30" spans="1:26" x14ac:dyDescent="0.3">
      <c r="A30" s="495"/>
      <c r="B30" s="513"/>
      <c r="C30" s="514"/>
      <c r="D30" s="492">
        <f t="shared" si="10"/>
        <v>0</v>
      </c>
      <c r="E30" s="492">
        <f t="shared" si="10"/>
        <v>0</v>
      </c>
      <c r="F30" s="515"/>
      <c r="G30" s="515"/>
      <c r="H30" s="491"/>
      <c r="I30" s="494"/>
      <c r="R30" s="477" t="str">
        <f t="shared" si="3"/>
        <v/>
      </c>
      <c r="S30" s="496">
        <f t="shared" si="11"/>
        <v>0</v>
      </c>
      <c r="T30" s="496">
        <f t="shared" si="12"/>
        <v>0</v>
      </c>
      <c r="U30" s="492">
        <f t="shared" si="13"/>
        <v>0</v>
      </c>
      <c r="V30" s="492">
        <f t="shared" si="14"/>
        <v>0</v>
      </c>
      <c r="W30" s="497">
        <f t="shared" si="6"/>
        <v>0</v>
      </c>
      <c r="X30" s="497">
        <f t="shared" si="7"/>
        <v>0</v>
      </c>
      <c r="Y30" s="498"/>
      <c r="Z30" s="499"/>
    </row>
    <row r="31" spans="1:26" x14ac:dyDescent="0.3">
      <c r="A31" s="516" t="s">
        <v>2065</v>
      </c>
      <c r="B31" s="517">
        <f t="shared" ref="B31:G31" si="15">SUM(B7:B30)</f>
        <v>0</v>
      </c>
      <c r="C31" s="517">
        <f t="shared" si="15"/>
        <v>0</v>
      </c>
      <c r="D31" s="492">
        <f t="shared" si="15"/>
        <v>0</v>
      </c>
      <c r="E31" s="492">
        <f t="shared" si="15"/>
        <v>0</v>
      </c>
      <c r="F31" s="518">
        <f t="shared" si="15"/>
        <v>0</v>
      </c>
      <c r="G31" s="518">
        <f t="shared" si="15"/>
        <v>0</v>
      </c>
      <c r="H31" s="491"/>
      <c r="I31" s="519"/>
      <c r="R31" s="520" t="s">
        <v>2065</v>
      </c>
      <c r="S31" s="521">
        <f t="shared" ref="S31:X31" si="16">SUM(S7:S30)</f>
        <v>0</v>
      </c>
      <c r="T31" s="521">
        <f t="shared" si="16"/>
        <v>0</v>
      </c>
      <c r="U31" s="522">
        <f t="shared" si="16"/>
        <v>0</v>
      </c>
      <c r="V31" s="522">
        <f t="shared" si="16"/>
        <v>0</v>
      </c>
      <c r="W31" s="523">
        <f t="shared" si="16"/>
        <v>0</v>
      </c>
      <c r="X31" s="523">
        <f t="shared" si="16"/>
        <v>0</v>
      </c>
      <c r="Y31" s="524"/>
      <c r="Z31" s="525"/>
    </row>
    <row r="32" spans="1:26" ht="18" x14ac:dyDescent="0.35">
      <c r="A32" s="526" t="s">
        <v>2066</v>
      </c>
      <c r="B32" s="527"/>
      <c r="C32" s="1124" t="s">
        <v>1655</v>
      </c>
      <c r="D32" s="1124"/>
      <c r="E32" s="1124"/>
      <c r="F32" s="1124"/>
      <c r="G32" s="1125"/>
      <c r="H32" s="528"/>
      <c r="I32" s="529"/>
    </row>
    <row r="33" spans="1:9" ht="46.8" x14ac:dyDescent="0.3">
      <c r="A33" s="530" t="s">
        <v>2067</v>
      </c>
      <c r="B33" s="531"/>
      <c r="C33" s="1121"/>
      <c r="D33" s="1121"/>
      <c r="E33" s="1121"/>
      <c r="F33" s="1121"/>
      <c r="G33" s="1121"/>
    </row>
    <row r="34" spans="1:9" ht="15.6" x14ac:dyDescent="0.3">
      <c r="A34" s="532" t="s">
        <v>2068</v>
      </c>
      <c r="B34" s="531"/>
      <c r="C34" s="1121"/>
      <c r="D34" s="1121"/>
      <c r="E34" s="1121"/>
      <c r="F34" s="1121"/>
      <c r="G34" s="1121"/>
    </row>
    <row r="35" spans="1:9" ht="15.6" x14ac:dyDescent="0.3">
      <c r="A35" s="532" t="s">
        <v>2069</v>
      </c>
      <c r="B35" s="531"/>
      <c r="C35" s="1121"/>
      <c r="D35" s="1121"/>
      <c r="E35" s="1121"/>
      <c r="F35" s="1121"/>
      <c r="G35" s="1121"/>
    </row>
    <row r="36" spans="1:9" ht="15.6" x14ac:dyDescent="0.3">
      <c r="A36" s="532" t="s">
        <v>2070</v>
      </c>
      <c r="B36" s="531"/>
      <c r="C36" s="1121"/>
      <c r="D36" s="1121"/>
      <c r="E36" s="1121"/>
      <c r="F36" s="1121"/>
      <c r="G36" s="1121"/>
    </row>
    <row r="37" spans="1:9" ht="15.6" x14ac:dyDescent="0.3">
      <c r="A37" s="532" t="s">
        <v>2071</v>
      </c>
      <c r="B37" s="531"/>
      <c r="C37" s="1121"/>
      <c r="D37" s="1121"/>
      <c r="E37" s="1121"/>
      <c r="F37" s="1121"/>
      <c r="G37" s="1121"/>
    </row>
    <row r="38" spans="1:9" ht="15.6" x14ac:dyDescent="0.3">
      <c r="A38" s="532" t="s">
        <v>2072</v>
      </c>
      <c r="B38" s="531"/>
      <c r="C38" s="1121"/>
      <c r="D38" s="1121"/>
      <c r="E38" s="1121"/>
      <c r="F38" s="1121"/>
      <c r="G38" s="1121"/>
    </row>
    <row r="39" spans="1:9" ht="15.6" x14ac:dyDescent="0.3">
      <c r="A39" s="533" t="s">
        <v>1496</v>
      </c>
      <c r="B39" s="534">
        <v>40</v>
      </c>
      <c r="C39" s="1122" t="s">
        <v>2073</v>
      </c>
      <c r="D39" s="1122"/>
      <c r="E39" s="1122"/>
      <c r="F39" s="1122"/>
      <c r="G39" s="1122"/>
    </row>
    <row r="40" spans="1:9" ht="15.6" x14ac:dyDescent="0.3">
      <c r="A40" s="533" t="s">
        <v>2074</v>
      </c>
      <c r="B40" s="535"/>
      <c r="C40" s="1123"/>
      <c r="D40" s="1123"/>
      <c r="E40" s="1123"/>
      <c r="F40" s="1123"/>
      <c r="G40" s="1123"/>
    </row>
    <row r="42" spans="1:9" ht="18" x14ac:dyDescent="0.3">
      <c r="A42" s="1126" t="str">
        <f>'22-FANS Pricing Matrix'!D2</f>
        <v>Crestview Health &amp; Rehabilitation Center (CHRC)</v>
      </c>
      <c r="B42" s="1127"/>
      <c r="C42" s="1127"/>
      <c r="D42" s="1127"/>
      <c r="E42" s="1127"/>
      <c r="F42" s="1127"/>
      <c r="G42" s="1127"/>
      <c r="H42" s="1127"/>
      <c r="I42" s="1127"/>
    </row>
    <row r="43" spans="1:9" ht="43.2" x14ac:dyDescent="0.3">
      <c r="A43" s="470" t="s">
        <v>2040</v>
      </c>
      <c r="B43" s="471" t="s">
        <v>2041</v>
      </c>
      <c r="C43" s="472" t="s">
        <v>2042</v>
      </c>
      <c r="D43" s="472" t="str">
        <f>"Productive FTEs ("&amp;B76*52&amp;")"</f>
        <v>Productive FTEs (2080)</v>
      </c>
      <c r="E43" s="472" t="str">
        <f>"Non-productive FTEs ("&amp;B76*52&amp;")"</f>
        <v>Non-productive FTEs (2080)</v>
      </c>
      <c r="F43" s="472" t="s">
        <v>2043</v>
      </c>
      <c r="G43" s="472" t="s">
        <v>2044</v>
      </c>
      <c r="H43" s="473" t="s">
        <v>2045</v>
      </c>
      <c r="I43" s="472" t="s">
        <v>1655</v>
      </c>
    </row>
    <row r="44" spans="1:9" x14ac:dyDescent="0.3">
      <c r="A44" s="477" t="str">
        <f>IF(ISBLANK($A$7),"",$A$7)</f>
        <v>Hourly Staff</v>
      </c>
      <c r="B44" s="478"/>
      <c r="C44" s="479"/>
      <c r="D44" s="480">
        <v>0</v>
      </c>
      <c r="E44" s="480">
        <v>0</v>
      </c>
      <c r="F44" s="481">
        <v>0</v>
      </c>
      <c r="G44" s="481">
        <v>0</v>
      </c>
      <c r="H44" s="479"/>
      <c r="I44" s="482"/>
    </row>
    <row r="45" spans="1:9" x14ac:dyDescent="0.3">
      <c r="A45" s="495" t="str">
        <f>IF(ISBLANK($A$8),"",$A$8)</f>
        <v>Hourly Staff</v>
      </c>
      <c r="B45" s="490"/>
      <c r="C45" s="491"/>
      <c r="D45" s="492">
        <f t="shared" ref="D45:E48" si="17">IF($B$76="","",B45/($B$76*52))</f>
        <v>0</v>
      </c>
      <c r="E45" s="492">
        <f t="shared" si="17"/>
        <v>0</v>
      </c>
      <c r="F45" s="493"/>
      <c r="G45" s="493"/>
      <c r="H45" s="491"/>
      <c r="I45" s="494"/>
    </row>
    <row r="46" spans="1:9" x14ac:dyDescent="0.3">
      <c r="A46" s="495" t="str">
        <f>IF(ISBLANK($A$9),"",$A$9)</f>
        <v>General Service Worker</v>
      </c>
      <c r="B46" s="490"/>
      <c r="C46" s="491"/>
      <c r="D46" s="492">
        <f t="shared" si="17"/>
        <v>0</v>
      </c>
      <c r="E46" s="492">
        <f t="shared" si="17"/>
        <v>0</v>
      </c>
      <c r="F46" s="493"/>
      <c r="G46" s="493"/>
      <c r="H46" s="491"/>
      <c r="I46" s="494"/>
    </row>
    <row r="47" spans="1:9" x14ac:dyDescent="0.3">
      <c r="A47" s="495" t="str">
        <f>IF(ISBLANK($A$10),"",$A$10)</f>
        <v>Cook</v>
      </c>
      <c r="B47" s="490"/>
      <c r="C47" s="491"/>
      <c r="D47" s="492">
        <f t="shared" si="17"/>
        <v>0</v>
      </c>
      <c r="E47" s="492">
        <f t="shared" si="17"/>
        <v>0</v>
      </c>
      <c r="F47" s="493"/>
      <c r="G47" s="493"/>
      <c r="H47" s="491"/>
      <c r="I47" s="494"/>
    </row>
    <row r="48" spans="1:9" x14ac:dyDescent="0.3">
      <c r="A48" s="495" t="str">
        <f>IF(ISBLANK($A$11),"",$A$11)</f>
        <v>Supervisor</v>
      </c>
      <c r="B48" s="490"/>
      <c r="C48" s="491"/>
      <c r="D48" s="492">
        <f t="shared" si="17"/>
        <v>0</v>
      </c>
      <c r="E48" s="492">
        <f t="shared" si="17"/>
        <v>0</v>
      </c>
      <c r="F48" s="493"/>
      <c r="G48" s="493"/>
      <c r="H48" s="491"/>
      <c r="I48" s="494"/>
    </row>
    <row r="49" spans="1:9" x14ac:dyDescent="0.3">
      <c r="A49" s="477" t="str">
        <f>IF(ISBLANK($A$12),"",$A$12)</f>
        <v>Salaried Staff</v>
      </c>
      <c r="B49" s="500"/>
      <c r="C49" s="501"/>
      <c r="D49" s="502">
        <v>0</v>
      </c>
      <c r="E49" s="502">
        <v>0</v>
      </c>
      <c r="F49" s="503">
        <v>0</v>
      </c>
      <c r="G49" s="503">
        <v>0</v>
      </c>
      <c r="H49" s="501"/>
      <c r="I49" s="504"/>
    </row>
    <row r="50" spans="1:9" x14ac:dyDescent="0.3">
      <c r="A50" s="495" t="str">
        <f>IF(ISBLANK($A$13),"",$A$13)</f>
        <v>Director</v>
      </c>
      <c r="B50" s="490"/>
      <c r="C50" s="491"/>
      <c r="D50" s="492">
        <f t="shared" ref="D50:D59" si="18">IF($B$76="","",B50/($B$76*52))</f>
        <v>0</v>
      </c>
      <c r="E50" s="492">
        <f t="shared" ref="E50:E59" si="19">IF($B$76="","",C50/($B$76*52))</f>
        <v>0</v>
      </c>
      <c r="F50" s="493"/>
      <c r="G50" s="493"/>
      <c r="H50" s="491"/>
      <c r="I50" s="494"/>
    </row>
    <row r="51" spans="1:9" x14ac:dyDescent="0.3">
      <c r="A51" s="495" t="str">
        <f>IF(ISBLANK($A$14),"",$A$14)</f>
        <v>Management</v>
      </c>
      <c r="B51" s="490"/>
      <c r="C51" s="491"/>
      <c r="D51" s="492">
        <f t="shared" si="18"/>
        <v>0</v>
      </c>
      <c r="E51" s="492">
        <f t="shared" si="19"/>
        <v>0</v>
      </c>
      <c r="F51" s="493"/>
      <c r="G51" s="493"/>
      <c r="H51" s="491"/>
      <c r="I51" s="494"/>
    </row>
    <row r="52" spans="1:9" x14ac:dyDescent="0.3">
      <c r="A52" s="495" t="str">
        <f>IF(ISBLANK($A$15),"",$A$15)</f>
        <v>Registered Dietitians - Hosp</v>
      </c>
      <c r="B52" s="490"/>
      <c r="C52" s="491"/>
      <c r="D52" s="492">
        <f t="shared" si="18"/>
        <v>0</v>
      </c>
      <c r="E52" s="492">
        <f t="shared" si="19"/>
        <v>0</v>
      </c>
      <c r="F52" s="509"/>
      <c r="G52" s="509"/>
      <c r="H52" s="491"/>
      <c r="I52" s="494"/>
    </row>
    <row r="53" spans="1:9" x14ac:dyDescent="0.3">
      <c r="A53" s="495" t="str">
        <f>IF(ISBLANK($A$16),"",$A$16)</f>
        <v>Registered Dietitians - Suppl</v>
      </c>
      <c r="B53" s="490"/>
      <c r="C53" s="491"/>
      <c r="D53" s="492">
        <f t="shared" si="18"/>
        <v>0</v>
      </c>
      <c r="E53" s="492">
        <f t="shared" si="19"/>
        <v>0</v>
      </c>
      <c r="F53" s="493"/>
      <c r="G53" s="493"/>
      <c r="H53" s="491"/>
      <c r="I53" s="494"/>
    </row>
    <row r="54" spans="1:9" x14ac:dyDescent="0.3">
      <c r="A54" s="495" t="str">
        <f>IF(ISBLANK($A$17),"",$A$17)</f>
        <v>Diet Tech</v>
      </c>
      <c r="B54" s="490"/>
      <c r="C54" s="491"/>
      <c r="D54" s="492">
        <f t="shared" si="18"/>
        <v>0</v>
      </c>
      <c r="E54" s="492">
        <f t="shared" si="19"/>
        <v>0</v>
      </c>
      <c r="F54" s="493"/>
      <c r="G54" s="493"/>
      <c r="H54" s="491"/>
      <c r="I54" s="494"/>
    </row>
    <row r="55" spans="1:9" x14ac:dyDescent="0.3">
      <c r="A55" s="495" t="str">
        <f>IF(ISBLANK($A$18),"",$A$18)</f>
        <v>Diet Clerk</v>
      </c>
      <c r="B55" s="490"/>
      <c r="C55" s="491"/>
      <c r="D55" s="492">
        <f t="shared" si="18"/>
        <v>0</v>
      </c>
      <c r="E55" s="492">
        <f t="shared" si="19"/>
        <v>0</v>
      </c>
      <c r="F55" s="493"/>
      <c r="G55" s="493"/>
      <c r="H55" s="491"/>
      <c r="I55" s="494"/>
    </row>
    <row r="56" spans="1:9" x14ac:dyDescent="0.3">
      <c r="A56" s="495" t="str">
        <f>IF(ISBLANK($A$19),"",$A$19)</f>
        <v>Admin</v>
      </c>
      <c r="B56" s="490"/>
      <c r="C56" s="491"/>
      <c r="D56" s="492">
        <f t="shared" si="18"/>
        <v>0</v>
      </c>
      <c r="E56" s="492">
        <f t="shared" si="19"/>
        <v>0</v>
      </c>
      <c r="F56" s="509"/>
      <c r="G56" s="509"/>
      <c r="H56" s="491"/>
      <c r="I56" s="494"/>
    </row>
    <row r="57" spans="1:9" x14ac:dyDescent="0.3">
      <c r="A57" s="495" t="str">
        <f>IF(ISBLANK($A$20),"",$A$20)</f>
        <v>System Analyst</v>
      </c>
      <c r="B57" s="491"/>
      <c r="C57" s="491"/>
      <c r="D57" s="492">
        <f t="shared" si="18"/>
        <v>0</v>
      </c>
      <c r="E57" s="492">
        <f t="shared" si="19"/>
        <v>0</v>
      </c>
      <c r="F57" s="493"/>
      <c r="G57" s="493"/>
      <c r="H57" s="491"/>
      <c r="I57" s="494"/>
    </row>
    <row r="58" spans="1:9" x14ac:dyDescent="0.3">
      <c r="A58" s="495" t="str">
        <f>IF(ISBLANK($A$21),"",$A$21)</f>
        <v>Formula Rm Tech</v>
      </c>
      <c r="B58" s="491"/>
      <c r="C58" s="491"/>
      <c r="D58" s="492">
        <f t="shared" si="18"/>
        <v>0</v>
      </c>
      <c r="E58" s="492">
        <f t="shared" si="19"/>
        <v>0</v>
      </c>
      <c r="F58" s="493"/>
      <c r="G58" s="493"/>
      <c r="H58" s="491"/>
      <c r="I58" s="494"/>
    </row>
    <row r="59" spans="1:9" x14ac:dyDescent="0.3">
      <c r="A59" s="495" t="str">
        <f>IF(ISBLANK($A$22),"",$A$22)</f>
        <v>Purchaser</v>
      </c>
      <c r="B59" s="491"/>
      <c r="C59" s="491"/>
      <c r="D59" s="492">
        <f t="shared" si="18"/>
        <v>0</v>
      </c>
      <c r="E59" s="492">
        <f t="shared" si="19"/>
        <v>0</v>
      </c>
      <c r="F59" s="493"/>
      <c r="G59" s="493"/>
      <c r="H59" s="491"/>
      <c r="I59" s="494"/>
    </row>
    <row r="60" spans="1:9" x14ac:dyDescent="0.3">
      <c r="A60" s="495" t="str">
        <f>IF(ISBLANK($A$23),"",$A$23)</f>
        <v>Salaried Supervision</v>
      </c>
      <c r="B60" s="490"/>
      <c r="C60" s="491"/>
      <c r="D60" s="492">
        <f t="shared" ref="D60" si="20">IF($B$76="","",B60/($B$76*52))</f>
        <v>0</v>
      </c>
      <c r="E60" s="492">
        <f t="shared" ref="E60" si="21">IF($B$76="","",C60/($B$76*52))</f>
        <v>0</v>
      </c>
      <c r="F60" s="493"/>
      <c r="G60" s="493"/>
      <c r="H60" s="491"/>
      <c r="I60" s="494"/>
    </row>
    <row r="61" spans="1:9" x14ac:dyDescent="0.3">
      <c r="A61" s="477" t="str">
        <f>IF(ISBLANK($A$24),"",$A$24)</f>
        <v>Other Labor</v>
      </c>
      <c r="B61" s="500"/>
      <c r="C61" s="501"/>
      <c r="D61" s="502">
        <v>0</v>
      </c>
      <c r="E61" s="502">
        <v>0</v>
      </c>
      <c r="F61" s="503">
        <v>0</v>
      </c>
      <c r="G61" s="503">
        <v>0</v>
      </c>
      <c r="H61" s="501"/>
      <c r="I61" s="504"/>
    </row>
    <row r="62" spans="1:9" x14ac:dyDescent="0.3">
      <c r="A62" s="477" t="str">
        <f>IF(ISBLANK($A$25),"",$A$25)</f>
        <v/>
      </c>
      <c r="B62" s="490"/>
      <c r="C62" s="491"/>
      <c r="D62" s="492">
        <f t="shared" ref="D62:E67" si="22">IF($B$76="","",B62/($B$76*52))</f>
        <v>0</v>
      </c>
      <c r="E62" s="492">
        <f t="shared" si="22"/>
        <v>0</v>
      </c>
      <c r="F62" s="493"/>
      <c r="G62" s="493"/>
      <c r="H62" s="491"/>
      <c r="I62" s="494"/>
    </row>
    <row r="63" spans="1:9" x14ac:dyDescent="0.3">
      <c r="A63" s="477" t="str">
        <f>IF(ISBLANK($A$26),"",$A$26)</f>
        <v/>
      </c>
      <c r="B63" s="490"/>
      <c r="C63" s="491"/>
      <c r="D63" s="492">
        <f t="shared" si="22"/>
        <v>0</v>
      </c>
      <c r="E63" s="492">
        <f t="shared" si="22"/>
        <v>0</v>
      </c>
      <c r="F63" s="493"/>
      <c r="G63" s="493"/>
      <c r="H63" s="491"/>
      <c r="I63" s="494"/>
    </row>
    <row r="64" spans="1:9" x14ac:dyDescent="0.3">
      <c r="A64" s="477" t="str">
        <f>IF(ISBLANK($A$27),"",$A$27)</f>
        <v/>
      </c>
      <c r="B64" s="512"/>
      <c r="C64" s="491"/>
      <c r="D64" s="492">
        <f t="shared" si="22"/>
        <v>0</v>
      </c>
      <c r="E64" s="492">
        <f t="shared" si="22"/>
        <v>0</v>
      </c>
      <c r="F64" s="493"/>
      <c r="G64" s="493"/>
      <c r="H64" s="491"/>
      <c r="I64" s="494"/>
    </row>
    <row r="65" spans="1:9" x14ac:dyDescent="0.3">
      <c r="A65" s="477" t="str">
        <f>IF(ISBLANK($A$28),"",$A$28)</f>
        <v/>
      </c>
      <c r="B65" s="490"/>
      <c r="C65" s="491"/>
      <c r="D65" s="492">
        <f t="shared" si="22"/>
        <v>0</v>
      </c>
      <c r="E65" s="492">
        <f t="shared" si="22"/>
        <v>0</v>
      </c>
      <c r="F65" s="493"/>
      <c r="G65" s="493"/>
      <c r="H65" s="491"/>
      <c r="I65" s="494"/>
    </row>
    <row r="66" spans="1:9" x14ac:dyDescent="0.3">
      <c r="A66" s="477" t="str">
        <f>IF(ISBLANK($A$29),"",$A$29)</f>
        <v/>
      </c>
      <c r="B66" s="490"/>
      <c r="C66" s="491"/>
      <c r="D66" s="492">
        <f t="shared" si="22"/>
        <v>0</v>
      </c>
      <c r="E66" s="492">
        <f t="shared" si="22"/>
        <v>0</v>
      </c>
      <c r="F66" s="493"/>
      <c r="G66" s="493"/>
      <c r="H66" s="491"/>
      <c r="I66" s="494"/>
    </row>
    <row r="67" spans="1:9" x14ac:dyDescent="0.3">
      <c r="A67" s="477" t="str">
        <f>IF(ISBLANK($A$30),"",$A$30)</f>
        <v/>
      </c>
      <c r="B67" s="513"/>
      <c r="C67" s="514"/>
      <c r="D67" s="492">
        <f t="shared" si="22"/>
        <v>0</v>
      </c>
      <c r="E67" s="492">
        <f t="shared" si="22"/>
        <v>0</v>
      </c>
      <c r="F67" s="515"/>
      <c r="G67" s="515"/>
      <c r="H67" s="491"/>
      <c r="I67" s="494"/>
    </row>
    <row r="68" spans="1:9" x14ac:dyDescent="0.3">
      <c r="A68" s="516" t="s">
        <v>2065</v>
      </c>
      <c r="B68" s="517">
        <f t="shared" ref="B68:G68" si="23">SUM(B44:B67)</f>
        <v>0</v>
      </c>
      <c r="C68" s="517">
        <f t="shared" si="23"/>
        <v>0</v>
      </c>
      <c r="D68" s="492">
        <f t="shared" si="23"/>
        <v>0</v>
      </c>
      <c r="E68" s="492">
        <f t="shared" si="23"/>
        <v>0</v>
      </c>
      <c r="F68" s="518">
        <f t="shared" si="23"/>
        <v>0</v>
      </c>
      <c r="G68" s="518">
        <f t="shared" si="23"/>
        <v>0</v>
      </c>
      <c r="H68" s="491"/>
      <c r="I68" s="519"/>
    </row>
    <row r="69" spans="1:9" ht="18" x14ac:dyDescent="0.35">
      <c r="A69" s="526" t="s">
        <v>2066</v>
      </c>
      <c r="B69" s="527"/>
      <c r="C69" s="1124" t="s">
        <v>1655</v>
      </c>
      <c r="D69" s="1124"/>
      <c r="E69" s="1124"/>
      <c r="F69" s="1124"/>
      <c r="G69" s="1125"/>
      <c r="H69" s="528"/>
      <c r="I69" s="529"/>
    </row>
    <row r="70" spans="1:9" ht="46.8" x14ac:dyDescent="0.3">
      <c r="A70" s="530" t="s">
        <v>2067</v>
      </c>
      <c r="B70" s="531"/>
      <c r="C70" s="1121"/>
      <c r="D70" s="1121"/>
      <c r="E70" s="1121"/>
      <c r="F70" s="1121"/>
      <c r="G70" s="1121"/>
    </row>
    <row r="71" spans="1:9" ht="15.6" x14ac:dyDescent="0.3">
      <c r="A71" s="532" t="s">
        <v>2068</v>
      </c>
      <c r="B71" s="531"/>
      <c r="C71" s="1121"/>
      <c r="D71" s="1121"/>
      <c r="E71" s="1121"/>
      <c r="F71" s="1121"/>
      <c r="G71" s="1121"/>
    </row>
    <row r="72" spans="1:9" ht="15.6" x14ac:dyDescent="0.3">
      <c r="A72" s="532" t="s">
        <v>2069</v>
      </c>
      <c r="B72" s="531"/>
      <c r="C72" s="1121"/>
      <c r="D72" s="1121"/>
      <c r="E72" s="1121"/>
      <c r="F72" s="1121"/>
      <c r="G72" s="1121"/>
    </row>
    <row r="73" spans="1:9" ht="15.6" x14ac:dyDescent="0.3">
      <c r="A73" s="532" t="s">
        <v>2070</v>
      </c>
      <c r="B73" s="531"/>
      <c r="C73" s="1121"/>
      <c r="D73" s="1121"/>
      <c r="E73" s="1121"/>
      <c r="F73" s="1121"/>
      <c r="G73" s="1121"/>
    </row>
    <row r="74" spans="1:9" ht="15.6" x14ac:dyDescent="0.3">
      <c r="A74" s="532" t="s">
        <v>2071</v>
      </c>
      <c r="B74" s="531"/>
      <c r="C74" s="1121"/>
      <c r="D74" s="1121"/>
      <c r="E74" s="1121"/>
      <c r="F74" s="1121"/>
      <c r="G74" s="1121"/>
    </row>
    <row r="75" spans="1:9" ht="15.6" x14ac:dyDescent="0.3">
      <c r="A75" s="532" t="s">
        <v>2072</v>
      </c>
      <c r="B75" s="531"/>
      <c r="C75" s="1121"/>
      <c r="D75" s="1121"/>
      <c r="E75" s="1121"/>
      <c r="F75" s="1121"/>
      <c r="G75" s="1121"/>
    </row>
    <row r="76" spans="1:9" ht="15.6" x14ac:dyDescent="0.3">
      <c r="A76" s="533" t="s">
        <v>1496</v>
      </c>
      <c r="B76" s="534">
        <v>40</v>
      </c>
      <c r="C76" s="1122" t="s">
        <v>2073</v>
      </c>
      <c r="D76" s="1122"/>
      <c r="E76" s="1122"/>
      <c r="F76" s="1122"/>
      <c r="G76" s="1122"/>
    </row>
    <row r="77" spans="1:9" ht="15.6" x14ac:dyDescent="0.3">
      <c r="A77" s="533" t="s">
        <v>2074</v>
      </c>
      <c r="B77" s="535"/>
      <c r="C77" s="1123"/>
      <c r="D77" s="1123"/>
      <c r="E77" s="1123"/>
      <c r="F77" s="1123"/>
      <c r="G77" s="1123"/>
    </row>
    <row r="79" spans="1:9" ht="18" x14ac:dyDescent="0.3">
      <c r="A79" s="1126" t="str">
        <f>'22-FANS Pricing Matrix'!E2</f>
        <v>Fulton County Behavioral Health Crisis Center</v>
      </c>
      <c r="B79" s="1127"/>
      <c r="C79" s="1127"/>
      <c r="D79" s="1127"/>
      <c r="E79" s="1127"/>
      <c r="F79" s="1127"/>
      <c r="G79" s="1127"/>
      <c r="H79" s="1127"/>
      <c r="I79" s="1127"/>
    </row>
    <row r="80" spans="1:9" ht="43.2" x14ac:dyDescent="0.3">
      <c r="A80" s="470" t="s">
        <v>2040</v>
      </c>
      <c r="B80" s="471" t="s">
        <v>2041</v>
      </c>
      <c r="C80" s="472" t="s">
        <v>2042</v>
      </c>
      <c r="D80" s="472" t="str">
        <f>"Productive FTEs ("&amp;B113*52&amp;")"</f>
        <v>Productive FTEs (2080)</v>
      </c>
      <c r="E80" s="472" t="str">
        <f>"Non-productive FTEs ("&amp;B113*52&amp;")"</f>
        <v>Non-productive FTEs (2080)</v>
      </c>
      <c r="F80" s="472" t="s">
        <v>2043</v>
      </c>
      <c r="G80" s="472" t="s">
        <v>2044</v>
      </c>
      <c r="H80" s="473" t="s">
        <v>2045</v>
      </c>
      <c r="I80" s="472" t="s">
        <v>1655</v>
      </c>
    </row>
    <row r="81" spans="1:9" x14ac:dyDescent="0.3">
      <c r="A81" s="477" t="str">
        <f>IF(ISBLANK($A$7),"",$A$7)</f>
        <v>Hourly Staff</v>
      </c>
      <c r="B81" s="478"/>
      <c r="C81" s="479"/>
      <c r="D81" s="480">
        <v>0</v>
      </c>
      <c r="E81" s="480">
        <v>0</v>
      </c>
      <c r="F81" s="481">
        <v>0</v>
      </c>
      <c r="G81" s="481">
        <v>0</v>
      </c>
      <c r="H81" s="479"/>
      <c r="I81" s="482"/>
    </row>
    <row r="82" spans="1:9" x14ac:dyDescent="0.3">
      <c r="A82" s="495" t="str">
        <f>IF(ISBLANK($A$8),"",$A$8)</f>
        <v>Hourly Staff</v>
      </c>
      <c r="B82" s="490"/>
      <c r="C82" s="491"/>
      <c r="D82" s="492">
        <f t="shared" ref="D82:E85" si="24">IF($B$113="","",B82/($B$113*52))</f>
        <v>0</v>
      </c>
      <c r="E82" s="492">
        <f t="shared" si="24"/>
        <v>0</v>
      </c>
      <c r="F82" s="493"/>
      <c r="G82" s="493"/>
      <c r="H82" s="491"/>
      <c r="I82" s="494"/>
    </row>
    <row r="83" spans="1:9" x14ac:dyDescent="0.3">
      <c r="A83" s="495" t="str">
        <f>IF(ISBLANK($A$9),"",$A$9)</f>
        <v>General Service Worker</v>
      </c>
      <c r="B83" s="490"/>
      <c r="C83" s="491"/>
      <c r="D83" s="492">
        <f t="shared" si="24"/>
        <v>0</v>
      </c>
      <c r="E83" s="492">
        <f t="shared" si="24"/>
        <v>0</v>
      </c>
      <c r="F83" s="493"/>
      <c r="G83" s="493"/>
      <c r="H83" s="491"/>
      <c r="I83" s="494"/>
    </row>
    <row r="84" spans="1:9" x14ac:dyDescent="0.3">
      <c r="A84" s="495" t="str">
        <f>IF(ISBLANK($A$10),"",$A$10)</f>
        <v>Cook</v>
      </c>
      <c r="B84" s="490"/>
      <c r="C84" s="491"/>
      <c r="D84" s="492">
        <f t="shared" si="24"/>
        <v>0</v>
      </c>
      <c r="E84" s="492">
        <f t="shared" si="24"/>
        <v>0</v>
      </c>
      <c r="F84" s="493"/>
      <c r="G84" s="493"/>
      <c r="H84" s="491"/>
      <c r="I84" s="494"/>
    </row>
    <row r="85" spans="1:9" x14ac:dyDescent="0.3">
      <c r="A85" s="495" t="str">
        <f>IF(ISBLANK($A$11),"",$A$11)</f>
        <v>Supervisor</v>
      </c>
      <c r="B85" s="490"/>
      <c r="C85" s="491"/>
      <c r="D85" s="492">
        <f t="shared" si="24"/>
        <v>0</v>
      </c>
      <c r="E85" s="492">
        <f t="shared" si="24"/>
        <v>0</v>
      </c>
      <c r="F85" s="493"/>
      <c r="G85" s="493"/>
      <c r="H85" s="491"/>
      <c r="I85" s="494"/>
    </row>
    <row r="86" spans="1:9" x14ac:dyDescent="0.3">
      <c r="A86" s="477" t="str">
        <f>IF(ISBLANK($A$12),"",$A$12)</f>
        <v>Salaried Staff</v>
      </c>
      <c r="B86" s="500"/>
      <c r="C86" s="501"/>
      <c r="D86" s="502">
        <v>0</v>
      </c>
      <c r="E86" s="502">
        <v>0</v>
      </c>
      <c r="F86" s="503">
        <v>0</v>
      </c>
      <c r="G86" s="503">
        <v>0</v>
      </c>
      <c r="H86" s="501"/>
      <c r="I86" s="504"/>
    </row>
    <row r="87" spans="1:9" x14ac:dyDescent="0.3">
      <c r="A87" s="495" t="str">
        <f>IF(ISBLANK($A$13),"",$A$13)</f>
        <v>Director</v>
      </c>
      <c r="B87" s="490"/>
      <c r="C87" s="491"/>
      <c r="D87" s="492">
        <f t="shared" ref="D87:D96" si="25">IF($B$113="","",B87/($B$113*52))</f>
        <v>0</v>
      </c>
      <c r="E87" s="492">
        <f t="shared" ref="E87:E96" si="26">IF($B$113="","",C87/($B$113*52))</f>
        <v>0</v>
      </c>
      <c r="F87" s="493"/>
      <c r="G87" s="493"/>
      <c r="H87" s="491"/>
      <c r="I87" s="494"/>
    </row>
    <row r="88" spans="1:9" x14ac:dyDescent="0.3">
      <c r="A88" s="495" t="str">
        <f>IF(ISBLANK($A$14),"",$A$14)</f>
        <v>Management</v>
      </c>
      <c r="B88" s="490"/>
      <c r="C88" s="491"/>
      <c r="D88" s="492">
        <f t="shared" si="25"/>
        <v>0</v>
      </c>
      <c r="E88" s="492">
        <f t="shared" si="26"/>
        <v>0</v>
      </c>
      <c r="F88" s="493"/>
      <c r="G88" s="493"/>
      <c r="H88" s="491"/>
      <c r="I88" s="494"/>
    </row>
    <row r="89" spans="1:9" x14ac:dyDescent="0.3">
      <c r="A89" s="495" t="str">
        <f>IF(ISBLANK($A$15),"",$A$15)</f>
        <v>Registered Dietitians - Hosp</v>
      </c>
      <c r="B89" s="490"/>
      <c r="C89" s="491"/>
      <c r="D89" s="492">
        <f t="shared" si="25"/>
        <v>0</v>
      </c>
      <c r="E89" s="492">
        <f t="shared" si="26"/>
        <v>0</v>
      </c>
      <c r="F89" s="509"/>
      <c r="G89" s="509"/>
      <c r="H89" s="491"/>
      <c r="I89" s="494"/>
    </row>
    <row r="90" spans="1:9" x14ac:dyDescent="0.3">
      <c r="A90" s="495" t="str">
        <f>IF(ISBLANK($A$16),"",$A$16)</f>
        <v>Registered Dietitians - Suppl</v>
      </c>
      <c r="B90" s="490"/>
      <c r="C90" s="491"/>
      <c r="D90" s="492">
        <f t="shared" si="25"/>
        <v>0</v>
      </c>
      <c r="E90" s="492">
        <f t="shared" si="26"/>
        <v>0</v>
      </c>
      <c r="F90" s="493"/>
      <c r="G90" s="493"/>
      <c r="H90" s="491"/>
      <c r="I90" s="494"/>
    </row>
    <row r="91" spans="1:9" x14ac:dyDescent="0.3">
      <c r="A91" s="495" t="str">
        <f>IF(ISBLANK($A$17),"",$A$17)</f>
        <v>Diet Tech</v>
      </c>
      <c r="B91" s="490"/>
      <c r="C91" s="491"/>
      <c r="D91" s="492">
        <f t="shared" si="25"/>
        <v>0</v>
      </c>
      <c r="E91" s="492">
        <f t="shared" si="26"/>
        <v>0</v>
      </c>
      <c r="F91" s="493"/>
      <c r="G91" s="493"/>
      <c r="H91" s="491"/>
      <c r="I91" s="494"/>
    </row>
    <row r="92" spans="1:9" x14ac:dyDescent="0.3">
      <c r="A92" s="495" t="str">
        <f>IF(ISBLANK($A$18),"",$A$18)</f>
        <v>Diet Clerk</v>
      </c>
      <c r="B92" s="490"/>
      <c r="C92" s="491"/>
      <c r="D92" s="492">
        <f t="shared" si="25"/>
        <v>0</v>
      </c>
      <c r="E92" s="492">
        <f t="shared" si="26"/>
        <v>0</v>
      </c>
      <c r="F92" s="493"/>
      <c r="G92" s="493"/>
      <c r="H92" s="491"/>
      <c r="I92" s="494"/>
    </row>
    <row r="93" spans="1:9" x14ac:dyDescent="0.3">
      <c r="A93" s="495" t="str">
        <f>IF(ISBLANK($A$19),"",$A$19)</f>
        <v>Admin</v>
      </c>
      <c r="B93" s="490"/>
      <c r="C93" s="491"/>
      <c r="D93" s="492">
        <f t="shared" si="25"/>
        <v>0</v>
      </c>
      <c r="E93" s="492">
        <f t="shared" si="26"/>
        <v>0</v>
      </c>
      <c r="F93" s="509"/>
      <c r="G93" s="509"/>
      <c r="H93" s="491"/>
      <c r="I93" s="494"/>
    </row>
    <row r="94" spans="1:9" x14ac:dyDescent="0.3">
      <c r="A94" s="495" t="str">
        <f>IF(ISBLANK($A$20),"",$A$20)</f>
        <v>System Analyst</v>
      </c>
      <c r="B94" s="491"/>
      <c r="C94" s="491"/>
      <c r="D94" s="492">
        <f t="shared" si="25"/>
        <v>0</v>
      </c>
      <c r="E94" s="492">
        <f t="shared" si="26"/>
        <v>0</v>
      </c>
      <c r="F94" s="493"/>
      <c r="G94" s="493"/>
      <c r="H94" s="491"/>
      <c r="I94" s="494"/>
    </row>
    <row r="95" spans="1:9" x14ac:dyDescent="0.3">
      <c r="A95" s="495" t="str">
        <f>IF(ISBLANK($A$21),"",$A$21)</f>
        <v>Formula Rm Tech</v>
      </c>
      <c r="B95" s="491"/>
      <c r="C95" s="491"/>
      <c r="D95" s="492">
        <f t="shared" si="25"/>
        <v>0</v>
      </c>
      <c r="E95" s="492">
        <f t="shared" si="26"/>
        <v>0</v>
      </c>
      <c r="F95" s="493"/>
      <c r="G95" s="493"/>
      <c r="H95" s="491"/>
      <c r="I95" s="494"/>
    </row>
    <row r="96" spans="1:9" x14ac:dyDescent="0.3">
      <c r="A96" s="495" t="str">
        <f>IF(ISBLANK($A$22),"",$A$22)</f>
        <v>Purchaser</v>
      </c>
      <c r="B96" s="491"/>
      <c r="C96" s="491"/>
      <c r="D96" s="492">
        <f t="shared" si="25"/>
        <v>0</v>
      </c>
      <c r="E96" s="492">
        <f t="shared" si="26"/>
        <v>0</v>
      </c>
      <c r="F96" s="493"/>
      <c r="G96" s="493"/>
      <c r="H96" s="491"/>
      <c r="I96" s="494"/>
    </row>
    <row r="97" spans="1:9" x14ac:dyDescent="0.3">
      <c r="A97" s="495" t="str">
        <f>IF(ISBLANK($A$23),"",$A$23)</f>
        <v>Salaried Supervision</v>
      </c>
      <c r="B97" s="490"/>
      <c r="C97" s="491"/>
      <c r="D97" s="492">
        <f t="shared" ref="D97" si="27">IF($B$113="","",B97/($B$113*52))</f>
        <v>0</v>
      </c>
      <c r="E97" s="492">
        <f t="shared" ref="E97" si="28">IF($B$113="","",C97/($B$113*52))</f>
        <v>0</v>
      </c>
      <c r="F97" s="493"/>
      <c r="G97" s="493"/>
      <c r="H97" s="491"/>
      <c r="I97" s="494"/>
    </row>
    <row r="98" spans="1:9" x14ac:dyDescent="0.3">
      <c r="A98" s="477" t="str">
        <f>IF(ISBLANK($A$24),"",$A$24)</f>
        <v>Other Labor</v>
      </c>
      <c r="B98" s="500"/>
      <c r="C98" s="501"/>
      <c r="D98" s="502">
        <v>0</v>
      </c>
      <c r="E98" s="502">
        <v>0</v>
      </c>
      <c r="F98" s="503">
        <v>0</v>
      </c>
      <c r="G98" s="503">
        <v>0</v>
      </c>
      <c r="H98" s="501"/>
      <c r="I98" s="504"/>
    </row>
    <row r="99" spans="1:9" x14ac:dyDescent="0.3">
      <c r="A99" s="477" t="str">
        <f>IF(ISBLANK($A$25),"",$A$25)</f>
        <v/>
      </c>
      <c r="B99" s="490"/>
      <c r="C99" s="491"/>
      <c r="D99" s="492">
        <f t="shared" ref="D99:E104" si="29">IF($B$113="","",B99/($B$113*52))</f>
        <v>0</v>
      </c>
      <c r="E99" s="492">
        <f t="shared" si="29"/>
        <v>0</v>
      </c>
      <c r="F99" s="493"/>
      <c r="G99" s="493"/>
      <c r="H99" s="491"/>
      <c r="I99" s="494"/>
    </row>
    <row r="100" spans="1:9" x14ac:dyDescent="0.3">
      <c r="A100" s="477" t="str">
        <f>IF(ISBLANK($A$26),"",$A$26)</f>
        <v/>
      </c>
      <c r="B100" s="490"/>
      <c r="C100" s="491"/>
      <c r="D100" s="492">
        <f t="shared" si="29"/>
        <v>0</v>
      </c>
      <c r="E100" s="492">
        <f t="shared" si="29"/>
        <v>0</v>
      </c>
      <c r="F100" s="493"/>
      <c r="G100" s="493"/>
      <c r="H100" s="491"/>
      <c r="I100" s="494"/>
    </row>
    <row r="101" spans="1:9" x14ac:dyDescent="0.3">
      <c r="A101" s="477" t="str">
        <f>IF(ISBLANK($A$27),"",$A$27)</f>
        <v/>
      </c>
      <c r="B101" s="512"/>
      <c r="C101" s="491"/>
      <c r="D101" s="492">
        <f t="shared" si="29"/>
        <v>0</v>
      </c>
      <c r="E101" s="492">
        <f t="shared" si="29"/>
        <v>0</v>
      </c>
      <c r="F101" s="493"/>
      <c r="G101" s="493"/>
      <c r="H101" s="491"/>
      <c r="I101" s="494"/>
    </row>
    <row r="102" spans="1:9" x14ac:dyDescent="0.3">
      <c r="A102" s="477" t="str">
        <f>IF(ISBLANK($A$28),"",$A$28)</f>
        <v/>
      </c>
      <c r="B102" s="490"/>
      <c r="C102" s="491"/>
      <c r="D102" s="492">
        <f t="shared" si="29"/>
        <v>0</v>
      </c>
      <c r="E102" s="492">
        <f t="shared" si="29"/>
        <v>0</v>
      </c>
      <c r="F102" s="493"/>
      <c r="G102" s="493"/>
      <c r="H102" s="491"/>
      <c r="I102" s="494"/>
    </row>
    <row r="103" spans="1:9" x14ac:dyDescent="0.3">
      <c r="A103" s="477" t="str">
        <f>IF(ISBLANK($A$29),"",$A$29)</f>
        <v/>
      </c>
      <c r="B103" s="490"/>
      <c r="C103" s="491"/>
      <c r="D103" s="492">
        <f t="shared" si="29"/>
        <v>0</v>
      </c>
      <c r="E103" s="492">
        <f t="shared" si="29"/>
        <v>0</v>
      </c>
      <c r="F103" s="493"/>
      <c r="G103" s="493"/>
      <c r="H103" s="491"/>
      <c r="I103" s="494"/>
    </row>
    <row r="104" spans="1:9" x14ac:dyDescent="0.3">
      <c r="A104" s="477" t="str">
        <f>IF(ISBLANK($A$30),"",$A$30)</f>
        <v/>
      </c>
      <c r="B104" s="513"/>
      <c r="C104" s="514"/>
      <c r="D104" s="492">
        <f t="shared" si="29"/>
        <v>0</v>
      </c>
      <c r="E104" s="492">
        <f t="shared" si="29"/>
        <v>0</v>
      </c>
      <c r="F104" s="515"/>
      <c r="G104" s="515"/>
      <c r="H104" s="491"/>
      <c r="I104" s="494"/>
    </row>
    <row r="105" spans="1:9" x14ac:dyDescent="0.3">
      <c r="A105" s="516" t="s">
        <v>2065</v>
      </c>
      <c r="B105" s="517">
        <f t="shared" ref="B105:G105" si="30">SUM(B81:B104)</f>
        <v>0</v>
      </c>
      <c r="C105" s="517">
        <f t="shared" si="30"/>
        <v>0</v>
      </c>
      <c r="D105" s="492">
        <f t="shared" si="30"/>
        <v>0</v>
      </c>
      <c r="E105" s="492">
        <f t="shared" si="30"/>
        <v>0</v>
      </c>
      <c r="F105" s="518">
        <f t="shared" si="30"/>
        <v>0</v>
      </c>
      <c r="G105" s="518">
        <f t="shared" si="30"/>
        <v>0</v>
      </c>
      <c r="H105" s="491"/>
      <c r="I105" s="519"/>
    </row>
    <row r="106" spans="1:9" ht="18" x14ac:dyDescent="0.35">
      <c r="A106" s="526" t="s">
        <v>2066</v>
      </c>
      <c r="B106" s="527"/>
      <c r="C106" s="1124" t="s">
        <v>1655</v>
      </c>
      <c r="D106" s="1124"/>
      <c r="E106" s="1124"/>
      <c r="F106" s="1124"/>
      <c r="G106" s="1125"/>
      <c r="H106" s="528"/>
      <c r="I106" s="529"/>
    </row>
    <row r="107" spans="1:9" ht="46.8" x14ac:dyDescent="0.3">
      <c r="A107" s="530" t="s">
        <v>2067</v>
      </c>
      <c r="B107" s="531"/>
      <c r="C107" s="1121"/>
      <c r="D107" s="1121"/>
      <c r="E107" s="1121"/>
      <c r="F107" s="1121"/>
      <c r="G107" s="1121"/>
    </row>
    <row r="108" spans="1:9" ht="15.6" x14ac:dyDescent="0.3">
      <c r="A108" s="532" t="s">
        <v>2068</v>
      </c>
      <c r="B108" s="531"/>
      <c r="C108" s="1121"/>
      <c r="D108" s="1121"/>
      <c r="E108" s="1121"/>
      <c r="F108" s="1121"/>
      <c r="G108" s="1121"/>
    </row>
    <row r="109" spans="1:9" ht="15.6" x14ac:dyDescent="0.3">
      <c r="A109" s="532" t="s">
        <v>2069</v>
      </c>
      <c r="B109" s="531"/>
      <c r="C109" s="1121"/>
      <c r="D109" s="1121"/>
      <c r="E109" s="1121"/>
      <c r="F109" s="1121"/>
      <c r="G109" s="1121"/>
    </row>
    <row r="110" spans="1:9" ht="15.6" x14ac:dyDescent="0.3">
      <c r="A110" s="532" t="s">
        <v>2070</v>
      </c>
      <c r="B110" s="531"/>
      <c r="C110" s="1121"/>
      <c r="D110" s="1121"/>
      <c r="E110" s="1121"/>
      <c r="F110" s="1121"/>
      <c r="G110" s="1121"/>
    </row>
    <row r="111" spans="1:9" ht="15.6" x14ac:dyDescent="0.3">
      <c r="A111" s="532" t="s">
        <v>2071</v>
      </c>
      <c r="B111" s="531"/>
      <c r="C111" s="1121"/>
      <c r="D111" s="1121"/>
      <c r="E111" s="1121"/>
      <c r="F111" s="1121"/>
      <c r="G111" s="1121"/>
    </row>
    <row r="112" spans="1:9" ht="15.6" x14ac:dyDescent="0.3">
      <c r="A112" s="532" t="s">
        <v>2072</v>
      </c>
      <c r="B112" s="531"/>
      <c r="C112" s="1121"/>
      <c r="D112" s="1121"/>
      <c r="E112" s="1121"/>
      <c r="F112" s="1121"/>
      <c r="G112" s="1121"/>
    </row>
    <row r="113" spans="1:9" ht="15.6" x14ac:dyDescent="0.3">
      <c r="A113" s="533" t="s">
        <v>1496</v>
      </c>
      <c r="B113" s="534">
        <v>40</v>
      </c>
      <c r="C113" s="1122" t="s">
        <v>2073</v>
      </c>
      <c r="D113" s="1122"/>
      <c r="E113" s="1122"/>
      <c r="F113" s="1122"/>
      <c r="G113" s="1122"/>
    </row>
    <row r="114" spans="1:9" ht="15.6" x14ac:dyDescent="0.3">
      <c r="A114" s="533" t="s">
        <v>2074</v>
      </c>
      <c r="B114" s="535"/>
      <c r="C114" s="1123"/>
      <c r="D114" s="1123"/>
      <c r="E114" s="1123"/>
      <c r="F114" s="1123"/>
      <c r="G114" s="1123"/>
    </row>
    <row r="116" spans="1:9" ht="18" x14ac:dyDescent="0.3">
      <c r="A116" s="1126" t="str">
        <f>'22-FANS Pricing Matrix'!F2</f>
        <v>Diversion Center</v>
      </c>
      <c r="B116" s="1127"/>
      <c r="C116" s="1127"/>
      <c r="D116" s="1127"/>
      <c r="E116" s="1127"/>
      <c r="F116" s="1127"/>
      <c r="G116" s="1127"/>
      <c r="H116" s="1127"/>
      <c r="I116" s="1127"/>
    </row>
    <row r="117" spans="1:9" ht="43.2" x14ac:dyDescent="0.3">
      <c r="A117" s="470" t="s">
        <v>2040</v>
      </c>
      <c r="B117" s="471" t="s">
        <v>2041</v>
      </c>
      <c r="C117" s="472" t="s">
        <v>2042</v>
      </c>
      <c r="D117" s="472" t="str">
        <f>"Productive FTEs ("&amp;B150*52&amp;")"</f>
        <v>Productive FTEs (2080)</v>
      </c>
      <c r="E117" s="472" t="str">
        <f>"Non-productive FTEs ("&amp;B150*52&amp;")"</f>
        <v>Non-productive FTEs (2080)</v>
      </c>
      <c r="F117" s="472" t="s">
        <v>2043</v>
      </c>
      <c r="G117" s="472" t="s">
        <v>2044</v>
      </c>
      <c r="H117" s="473" t="s">
        <v>2045</v>
      </c>
      <c r="I117" s="472" t="s">
        <v>1655</v>
      </c>
    </row>
    <row r="118" spans="1:9" x14ac:dyDescent="0.3">
      <c r="A118" s="477" t="str">
        <f>IF(ISBLANK($A$7),"",$A$7)</f>
        <v>Hourly Staff</v>
      </c>
      <c r="B118" s="478"/>
      <c r="C118" s="479"/>
      <c r="D118" s="480">
        <v>0</v>
      </c>
      <c r="E118" s="480">
        <v>0</v>
      </c>
      <c r="F118" s="536">
        <v>0</v>
      </c>
      <c r="G118" s="536">
        <v>0</v>
      </c>
      <c r="H118" s="479"/>
      <c r="I118" s="482"/>
    </row>
    <row r="119" spans="1:9" x14ac:dyDescent="0.3">
      <c r="A119" s="495" t="str">
        <f>IF(ISBLANK($A$8),"",$A$8)</f>
        <v>Hourly Staff</v>
      </c>
      <c r="B119" s="490"/>
      <c r="C119" s="491"/>
      <c r="D119" s="492">
        <f t="shared" ref="D119:E122" si="31">IF($B$150="","",B119/($B$150*52))</f>
        <v>0</v>
      </c>
      <c r="E119" s="492">
        <f t="shared" si="31"/>
        <v>0</v>
      </c>
      <c r="F119" s="537"/>
      <c r="G119" s="537"/>
      <c r="H119" s="491"/>
      <c r="I119" s="494"/>
    </row>
    <row r="120" spans="1:9" x14ac:dyDescent="0.3">
      <c r="A120" s="495" t="str">
        <f>IF(ISBLANK($A$9),"",$A$9)</f>
        <v>General Service Worker</v>
      </c>
      <c r="B120" s="490"/>
      <c r="C120" s="491"/>
      <c r="D120" s="492">
        <f t="shared" si="31"/>
        <v>0</v>
      </c>
      <c r="E120" s="492">
        <f t="shared" si="31"/>
        <v>0</v>
      </c>
      <c r="F120" s="537"/>
      <c r="G120" s="537"/>
      <c r="H120" s="491"/>
      <c r="I120" s="494"/>
    </row>
    <row r="121" spans="1:9" x14ac:dyDescent="0.3">
      <c r="A121" s="495" t="str">
        <f>IF(ISBLANK($A$10),"",$A$10)</f>
        <v>Cook</v>
      </c>
      <c r="B121" s="490"/>
      <c r="C121" s="491"/>
      <c r="D121" s="492">
        <f t="shared" si="31"/>
        <v>0</v>
      </c>
      <c r="E121" s="492">
        <f t="shared" si="31"/>
        <v>0</v>
      </c>
      <c r="F121" s="537"/>
      <c r="G121" s="537"/>
      <c r="H121" s="491"/>
      <c r="I121" s="494"/>
    </row>
    <row r="122" spans="1:9" x14ac:dyDescent="0.3">
      <c r="A122" s="495" t="str">
        <f>IF(ISBLANK($A$11),"",$A$11)</f>
        <v>Supervisor</v>
      </c>
      <c r="B122" s="490"/>
      <c r="C122" s="491"/>
      <c r="D122" s="492">
        <f t="shared" si="31"/>
        <v>0</v>
      </c>
      <c r="E122" s="492">
        <f t="shared" si="31"/>
        <v>0</v>
      </c>
      <c r="F122" s="537"/>
      <c r="G122" s="537"/>
      <c r="H122" s="491"/>
      <c r="I122" s="494"/>
    </row>
    <row r="123" spans="1:9" x14ac:dyDescent="0.3">
      <c r="A123" s="477" t="str">
        <f>IF(ISBLANK($A$12),"",$A$12)</f>
        <v>Salaried Staff</v>
      </c>
      <c r="B123" s="500"/>
      <c r="C123" s="501"/>
      <c r="D123" s="502">
        <v>0</v>
      </c>
      <c r="E123" s="502">
        <v>0</v>
      </c>
      <c r="F123" s="538">
        <v>0</v>
      </c>
      <c r="G123" s="538">
        <v>0</v>
      </c>
      <c r="H123" s="501"/>
      <c r="I123" s="504"/>
    </row>
    <row r="124" spans="1:9" x14ac:dyDescent="0.3">
      <c r="A124" s="495" t="str">
        <f>IF(ISBLANK($A$13),"",$A$13)</f>
        <v>Director</v>
      </c>
      <c r="B124" s="490"/>
      <c r="C124" s="491"/>
      <c r="D124" s="492">
        <f t="shared" ref="D124:D133" si="32">IF($B$150="","",B124/($B$150*52))</f>
        <v>0</v>
      </c>
      <c r="E124" s="492">
        <f t="shared" ref="E124:E133" si="33">IF($B$150="","",C124/($B$150*52))</f>
        <v>0</v>
      </c>
      <c r="F124" s="537"/>
      <c r="G124" s="537"/>
      <c r="H124" s="491"/>
      <c r="I124" s="494"/>
    </row>
    <row r="125" spans="1:9" x14ac:dyDescent="0.3">
      <c r="A125" s="495" t="str">
        <f>IF(ISBLANK($A$14),"",$A$14)</f>
        <v>Management</v>
      </c>
      <c r="B125" s="490"/>
      <c r="C125" s="491"/>
      <c r="D125" s="492">
        <f t="shared" si="32"/>
        <v>0</v>
      </c>
      <c r="E125" s="492">
        <f t="shared" si="33"/>
        <v>0</v>
      </c>
      <c r="F125" s="537"/>
      <c r="G125" s="537"/>
      <c r="H125" s="491"/>
      <c r="I125" s="494"/>
    </row>
    <row r="126" spans="1:9" x14ac:dyDescent="0.3">
      <c r="A126" s="495" t="str">
        <f>IF(ISBLANK($A$15),"",$A$15)</f>
        <v>Registered Dietitians - Hosp</v>
      </c>
      <c r="B126" s="490"/>
      <c r="C126" s="491"/>
      <c r="D126" s="492">
        <f t="shared" si="32"/>
        <v>0</v>
      </c>
      <c r="E126" s="492">
        <f t="shared" si="33"/>
        <v>0</v>
      </c>
      <c r="F126" s="537"/>
      <c r="G126" s="537"/>
      <c r="H126" s="491"/>
      <c r="I126" s="494"/>
    </row>
    <row r="127" spans="1:9" x14ac:dyDescent="0.3">
      <c r="A127" s="495" t="str">
        <f>IF(ISBLANK($A$16),"",$A$16)</f>
        <v>Registered Dietitians - Suppl</v>
      </c>
      <c r="B127" s="490"/>
      <c r="C127" s="491"/>
      <c r="D127" s="492">
        <f t="shared" si="32"/>
        <v>0</v>
      </c>
      <c r="E127" s="492">
        <f t="shared" si="33"/>
        <v>0</v>
      </c>
      <c r="F127" s="537"/>
      <c r="G127" s="537"/>
      <c r="H127" s="491"/>
      <c r="I127" s="494"/>
    </row>
    <row r="128" spans="1:9" x14ac:dyDescent="0.3">
      <c r="A128" s="495" t="str">
        <f>IF(ISBLANK($A$17),"",$A$17)</f>
        <v>Diet Tech</v>
      </c>
      <c r="B128" s="490"/>
      <c r="C128" s="491"/>
      <c r="D128" s="492">
        <f t="shared" si="32"/>
        <v>0</v>
      </c>
      <c r="E128" s="492">
        <f t="shared" si="33"/>
        <v>0</v>
      </c>
      <c r="F128" s="537"/>
      <c r="G128" s="537"/>
      <c r="H128" s="491"/>
      <c r="I128" s="494"/>
    </row>
    <row r="129" spans="1:9" x14ac:dyDescent="0.3">
      <c r="A129" s="495" t="str">
        <f>IF(ISBLANK($A$18),"",$A$18)</f>
        <v>Diet Clerk</v>
      </c>
      <c r="B129" s="490"/>
      <c r="C129" s="491"/>
      <c r="D129" s="492">
        <f t="shared" si="32"/>
        <v>0</v>
      </c>
      <c r="E129" s="492">
        <f t="shared" si="33"/>
        <v>0</v>
      </c>
      <c r="F129" s="537"/>
      <c r="G129" s="537"/>
      <c r="H129" s="491"/>
      <c r="I129" s="494"/>
    </row>
    <row r="130" spans="1:9" x14ac:dyDescent="0.3">
      <c r="A130" s="495" t="str">
        <f>IF(ISBLANK($A$19),"",$A$19)</f>
        <v>Admin</v>
      </c>
      <c r="B130" s="490"/>
      <c r="C130" s="491"/>
      <c r="D130" s="492">
        <f t="shared" si="32"/>
        <v>0</v>
      </c>
      <c r="E130" s="492">
        <f t="shared" si="33"/>
        <v>0</v>
      </c>
      <c r="F130" s="537"/>
      <c r="G130" s="537"/>
      <c r="H130" s="491"/>
      <c r="I130" s="494"/>
    </row>
    <row r="131" spans="1:9" x14ac:dyDescent="0.3">
      <c r="A131" s="495" t="str">
        <f>IF(ISBLANK($A$20),"",$A$20)</f>
        <v>System Analyst</v>
      </c>
      <c r="B131" s="491"/>
      <c r="C131" s="491"/>
      <c r="D131" s="492">
        <f t="shared" si="32"/>
        <v>0</v>
      </c>
      <c r="E131" s="492">
        <f t="shared" si="33"/>
        <v>0</v>
      </c>
      <c r="F131" s="537"/>
      <c r="G131" s="537"/>
      <c r="H131" s="491"/>
      <c r="I131" s="494"/>
    </row>
    <row r="132" spans="1:9" x14ac:dyDescent="0.3">
      <c r="A132" s="495" t="str">
        <f>IF(ISBLANK($A$21),"",$A$21)</f>
        <v>Formula Rm Tech</v>
      </c>
      <c r="B132" s="491"/>
      <c r="C132" s="491"/>
      <c r="D132" s="492">
        <f t="shared" si="32"/>
        <v>0</v>
      </c>
      <c r="E132" s="492">
        <f t="shared" si="33"/>
        <v>0</v>
      </c>
      <c r="F132" s="537"/>
      <c r="G132" s="537"/>
      <c r="H132" s="491"/>
      <c r="I132" s="494"/>
    </row>
    <row r="133" spans="1:9" x14ac:dyDescent="0.3">
      <c r="A133" s="495" t="str">
        <f>IF(ISBLANK($A$22),"",$A$22)</f>
        <v>Purchaser</v>
      </c>
      <c r="B133" s="491"/>
      <c r="C133" s="491"/>
      <c r="D133" s="492">
        <f t="shared" si="32"/>
        <v>0</v>
      </c>
      <c r="E133" s="492">
        <f t="shared" si="33"/>
        <v>0</v>
      </c>
      <c r="F133" s="537"/>
      <c r="G133" s="537"/>
      <c r="H133" s="491"/>
      <c r="I133" s="494"/>
    </row>
    <row r="134" spans="1:9" x14ac:dyDescent="0.3">
      <c r="A134" s="495" t="str">
        <f>IF(ISBLANK($A$23),"",$A$23)</f>
        <v>Salaried Supervision</v>
      </c>
      <c r="B134" s="490"/>
      <c r="C134" s="491"/>
      <c r="D134" s="492">
        <f t="shared" ref="D134" si="34">IF($B$150="","",B134/($B$150*52))</f>
        <v>0</v>
      </c>
      <c r="E134" s="492">
        <f t="shared" ref="E134" si="35">IF($B$150="","",C134/($B$150*52))</f>
        <v>0</v>
      </c>
      <c r="F134" s="537"/>
      <c r="G134" s="537"/>
      <c r="H134" s="491"/>
      <c r="I134" s="494"/>
    </row>
    <row r="135" spans="1:9" x14ac:dyDescent="0.3">
      <c r="A135" s="477" t="str">
        <f>IF(ISBLANK($A$24),"",$A$24)</f>
        <v>Other Labor</v>
      </c>
      <c r="B135" s="500"/>
      <c r="C135" s="501"/>
      <c r="D135" s="502">
        <v>0</v>
      </c>
      <c r="E135" s="502">
        <v>0</v>
      </c>
      <c r="F135" s="538">
        <v>0</v>
      </c>
      <c r="G135" s="538">
        <v>0</v>
      </c>
      <c r="H135" s="501"/>
      <c r="I135" s="504"/>
    </row>
    <row r="136" spans="1:9" x14ac:dyDescent="0.3">
      <c r="A136" s="477" t="str">
        <f>IF(ISBLANK($A$25),"",$A$25)</f>
        <v/>
      </c>
      <c r="B136" s="490"/>
      <c r="C136" s="491"/>
      <c r="D136" s="492">
        <f t="shared" ref="D136:E141" si="36">IF($B$150="","",B136/($B$150*52))</f>
        <v>0</v>
      </c>
      <c r="E136" s="492">
        <f t="shared" si="36"/>
        <v>0</v>
      </c>
      <c r="F136" s="537"/>
      <c r="G136" s="537"/>
      <c r="H136" s="491"/>
      <c r="I136" s="494"/>
    </row>
    <row r="137" spans="1:9" x14ac:dyDescent="0.3">
      <c r="A137" s="477" t="str">
        <f>IF(ISBLANK($A$26),"",$A$26)</f>
        <v/>
      </c>
      <c r="B137" s="490"/>
      <c r="C137" s="491"/>
      <c r="D137" s="492">
        <f t="shared" si="36"/>
        <v>0</v>
      </c>
      <c r="E137" s="492">
        <f t="shared" si="36"/>
        <v>0</v>
      </c>
      <c r="F137" s="537"/>
      <c r="G137" s="537"/>
      <c r="H137" s="491"/>
      <c r="I137" s="494"/>
    </row>
    <row r="138" spans="1:9" x14ac:dyDescent="0.3">
      <c r="A138" s="477" t="str">
        <f>IF(ISBLANK($A$27),"",$A$27)</f>
        <v/>
      </c>
      <c r="B138" s="512"/>
      <c r="C138" s="491"/>
      <c r="D138" s="492">
        <f t="shared" si="36"/>
        <v>0</v>
      </c>
      <c r="E138" s="492">
        <f t="shared" si="36"/>
        <v>0</v>
      </c>
      <c r="F138" s="537"/>
      <c r="G138" s="537"/>
      <c r="H138" s="491"/>
      <c r="I138" s="494"/>
    </row>
    <row r="139" spans="1:9" x14ac:dyDescent="0.3">
      <c r="A139" s="477" t="str">
        <f>IF(ISBLANK($A$28),"",$A$28)</f>
        <v/>
      </c>
      <c r="B139" s="490"/>
      <c r="C139" s="491"/>
      <c r="D139" s="492">
        <f t="shared" si="36"/>
        <v>0</v>
      </c>
      <c r="E139" s="492">
        <f t="shared" si="36"/>
        <v>0</v>
      </c>
      <c r="F139" s="537"/>
      <c r="G139" s="537"/>
      <c r="H139" s="491"/>
      <c r="I139" s="494"/>
    </row>
    <row r="140" spans="1:9" x14ac:dyDescent="0.3">
      <c r="A140" s="477" t="str">
        <f>IF(ISBLANK($A$29),"",$A$29)</f>
        <v/>
      </c>
      <c r="B140" s="490"/>
      <c r="C140" s="491"/>
      <c r="D140" s="492">
        <f t="shared" si="36"/>
        <v>0</v>
      </c>
      <c r="E140" s="492">
        <f t="shared" si="36"/>
        <v>0</v>
      </c>
      <c r="F140" s="537"/>
      <c r="G140" s="537"/>
      <c r="H140" s="491"/>
      <c r="I140" s="494"/>
    </row>
    <row r="141" spans="1:9" x14ac:dyDescent="0.3">
      <c r="A141" s="477" t="str">
        <f>IF(ISBLANK($A$30),"",$A$30)</f>
        <v/>
      </c>
      <c r="B141" s="513"/>
      <c r="C141" s="514"/>
      <c r="D141" s="492">
        <f t="shared" si="36"/>
        <v>0</v>
      </c>
      <c r="E141" s="492">
        <f t="shared" si="36"/>
        <v>0</v>
      </c>
      <c r="F141" s="539"/>
      <c r="G141" s="539"/>
      <c r="H141" s="491"/>
      <c r="I141" s="494"/>
    </row>
    <row r="142" spans="1:9" x14ac:dyDescent="0.3">
      <c r="A142" s="516" t="s">
        <v>2065</v>
      </c>
      <c r="B142" s="517">
        <f t="shared" ref="B142:G142" si="37">SUM(B118:B141)</f>
        <v>0</v>
      </c>
      <c r="C142" s="517">
        <f t="shared" si="37"/>
        <v>0</v>
      </c>
      <c r="D142" s="492">
        <f t="shared" si="37"/>
        <v>0</v>
      </c>
      <c r="E142" s="492">
        <f t="shared" si="37"/>
        <v>0</v>
      </c>
      <c r="F142" s="518">
        <f t="shared" si="37"/>
        <v>0</v>
      </c>
      <c r="G142" s="518">
        <f t="shared" si="37"/>
        <v>0</v>
      </c>
      <c r="H142" s="491"/>
      <c r="I142" s="519"/>
    </row>
    <row r="143" spans="1:9" ht="18" x14ac:dyDescent="0.35">
      <c r="A143" s="526" t="s">
        <v>2066</v>
      </c>
      <c r="B143" s="527"/>
      <c r="C143" s="1124" t="s">
        <v>1655</v>
      </c>
      <c r="D143" s="1124"/>
      <c r="E143" s="1124"/>
      <c r="F143" s="1124"/>
      <c r="G143" s="1125"/>
      <c r="H143" s="528"/>
      <c r="I143" s="529"/>
    </row>
    <row r="144" spans="1:9" ht="46.8" x14ac:dyDescent="0.3">
      <c r="A144" s="530" t="s">
        <v>2067</v>
      </c>
      <c r="B144" s="531"/>
      <c r="C144" s="1121"/>
      <c r="D144" s="1121"/>
      <c r="E144" s="1121"/>
      <c r="F144" s="1121"/>
      <c r="G144" s="1121"/>
    </row>
    <row r="145" spans="1:9" ht="15.6" x14ac:dyDescent="0.3">
      <c r="A145" s="532" t="s">
        <v>2068</v>
      </c>
      <c r="B145" s="531"/>
      <c r="C145" s="1121"/>
      <c r="D145" s="1121"/>
      <c r="E145" s="1121"/>
      <c r="F145" s="1121"/>
      <c r="G145" s="1121"/>
    </row>
    <row r="146" spans="1:9" ht="15.6" x14ac:dyDescent="0.3">
      <c r="A146" s="532" t="s">
        <v>2069</v>
      </c>
      <c r="B146" s="531"/>
      <c r="C146" s="1121"/>
      <c r="D146" s="1121"/>
      <c r="E146" s="1121"/>
      <c r="F146" s="1121"/>
      <c r="G146" s="1121"/>
    </row>
    <row r="147" spans="1:9" ht="15.6" x14ac:dyDescent="0.3">
      <c r="A147" s="532" t="s">
        <v>2070</v>
      </c>
      <c r="B147" s="531"/>
      <c r="C147" s="1121"/>
      <c r="D147" s="1121"/>
      <c r="E147" s="1121"/>
      <c r="F147" s="1121"/>
      <c r="G147" s="1121"/>
    </row>
    <row r="148" spans="1:9" ht="15.6" x14ac:dyDescent="0.3">
      <c r="A148" s="532" t="s">
        <v>2071</v>
      </c>
      <c r="B148" s="531"/>
      <c r="C148" s="1121"/>
      <c r="D148" s="1121"/>
      <c r="E148" s="1121"/>
      <c r="F148" s="1121"/>
      <c r="G148" s="1121"/>
    </row>
    <row r="149" spans="1:9" ht="15.6" x14ac:dyDescent="0.3">
      <c r="A149" s="532" t="s">
        <v>2072</v>
      </c>
      <c r="B149" s="531"/>
      <c r="C149" s="1121"/>
      <c r="D149" s="1121"/>
      <c r="E149" s="1121"/>
      <c r="F149" s="1121"/>
      <c r="G149" s="1121"/>
    </row>
    <row r="150" spans="1:9" ht="15.6" x14ac:dyDescent="0.3">
      <c r="A150" s="533" t="s">
        <v>1496</v>
      </c>
      <c r="B150" s="534">
        <v>40</v>
      </c>
      <c r="C150" s="1122" t="s">
        <v>2073</v>
      </c>
      <c r="D150" s="1122"/>
      <c r="E150" s="1122"/>
      <c r="F150" s="1122"/>
      <c r="G150" s="1122"/>
    </row>
    <row r="151" spans="1:9" ht="15.6" x14ac:dyDescent="0.3">
      <c r="A151" s="533" t="s">
        <v>2074</v>
      </c>
      <c r="B151" s="535"/>
      <c r="C151" s="1123"/>
      <c r="D151" s="1123"/>
      <c r="E151" s="1123"/>
      <c r="F151" s="1123"/>
      <c r="G151" s="1123"/>
    </row>
    <row r="153" spans="1:9" ht="18" hidden="1" x14ac:dyDescent="0.3">
      <c r="A153" s="1126" t="str">
        <f>'22-FANS Pricing Matrix'!G2</f>
        <v>FACILITY5</v>
      </c>
      <c r="B153" s="1127"/>
      <c r="C153" s="1127"/>
      <c r="D153" s="1127"/>
      <c r="E153" s="1127"/>
      <c r="F153" s="1127"/>
      <c r="G153" s="1127"/>
      <c r="H153" s="1127"/>
      <c r="I153" s="1127"/>
    </row>
    <row r="154" spans="1:9" ht="43.2" hidden="1" x14ac:dyDescent="0.3">
      <c r="A154" s="470" t="s">
        <v>2040</v>
      </c>
      <c r="B154" s="471" t="s">
        <v>2041</v>
      </c>
      <c r="C154" s="472" t="s">
        <v>2042</v>
      </c>
      <c r="D154" s="472" t="str">
        <f>"Productive FTEs ("&amp;B187*52&amp;")"</f>
        <v>Productive FTEs (2080)</v>
      </c>
      <c r="E154" s="472" t="str">
        <f>"Non-productive FTEs ("&amp;B187*52&amp;")"</f>
        <v>Non-productive FTEs (2080)</v>
      </c>
      <c r="F154" s="472" t="s">
        <v>2043</v>
      </c>
      <c r="G154" s="472" t="s">
        <v>2044</v>
      </c>
      <c r="H154" s="473" t="s">
        <v>2045</v>
      </c>
      <c r="I154" s="472" t="s">
        <v>1655</v>
      </c>
    </row>
    <row r="155" spans="1:9" hidden="1" x14ac:dyDescent="0.3">
      <c r="A155" s="477" t="str">
        <f>IF(ISBLANK($A$7),"",$A$7)</f>
        <v>Hourly Staff</v>
      </c>
      <c r="B155" s="478"/>
      <c r="C155" s="479"/>
      <c r="D155" s="480">
        <v>0</v>
      </c>
      <c r="E155" s="480">
        <v>0</v>
      </c>
      <c r="F155" s="536">
        <v>0</v>
      </c>
      <c r="G155" s="536">
        <v>0</v>
      </c>
      <c r="H155" s="479"/>
      <c r="I155" s="482"/>
    </row>
    <row r="156" spans="1:9" hidden="1" x14ac:dyDescent="0.3">
      <c r="A156" s="495" t="str">
        <f>IF(ISBLANK($A$8),"",$A$8)</f>
        <v>Hourly Staff</v>
      </c>
      <c r="B156" s="490"/>
      <c r="C156" s="491"/>
      <c r="D156" s="492">
        <f t="shared" ref="D156:E159" si="38">IF($B$187="","",B156/($B$187*52))</f>
        <v>0</v>
      </c>
      <c r="E156" s="492">
        <f t="shared" si="38"/>
        <v>0</v>
      </c>
      <c r="F156" s="537"/>
      <c r="G156" s="537"/>
      <c r="H156" s="491"/>
      <c r="I156" s="494"/>
    </row>
    <row r="157" spans="1:9" hidden="1" x14ac:dyDescent="0.3">
      <c r="A157" s="495" t="str">
        <f>IF(ISBLANK($A$9),"",$A$9)</f>
        <v>General Service Worker</v>
      </c>
      <c r="B157" s="490"/>
      <c r="C157" s="491"/>
      <c r="D157" s="492">
        <f t="shared" si="38"/>
        <v>0</v>
      </c>
      <c r="E157" s="492">
        <f t="shared" si="38"/>
        <v>0</v>
      </c>
      <c r="F157" s="537"/>
      <c r="G157" s="537"/>
      <c r="H157" s="491"/>
      <c r="I157" s="494"/>
    </row>
    <row r="158" spans="1:9" hidden="1" x14ac:dyDescent="0.3">
      <c r="A158" s="495" t="str">
        <f>IF(ISBLANK($A$10),"",$A$10)</f>
        <v>Cook</v>
      </c>
      <c r="B158" s="490"/>
      <c r="C158" s="491"/>
      <c r="D158" s="492">
        <f t="shared" si="38"/>
        <v>0</v>
      </c>
      <c r="E158" s="492">
        <f t="shared" si="38"/>
        <v>0</v>
      </c>
      <c r="F158" s="537"/>
      <c r="G158" s="537"/>
      <c r="H158" s="491"/>
      <c r="I158" s="494"/>
    </row>
    <row r="159" spans="1:9" hidden="1" x14ac:dyDescent="0.3">
      <c r="A159" s="495" t="str">
        <f>IF(ISBLANK($A$11),"",$A$11)</f>
        <v>Supervisor</v>
      </c>
      <c r="B159" s="490"/>
      <c r="C159" s="491"/>
      <c r="D159" s="492">
        <f t="shared" si="38"/>
        <v>0</v>
      </c>
      <c r="E159" s="492">
        <f t="shared" si="38"/>
        <v>0</v>
      </c>
      <c r="F159" s="537"/>
      <c r="G159" s="537"/>
      <c r="H159" s="491"/>
      <c r="I159" s="494"/>
    </row>
    <row r="160" spans="1:9" hidden="1" x14ac:dyDescent="0.3">
      <c r="A160" s="477" t="str">
        <f>IF(ISBLANK($A$12),"",$A$12)</f>
        <v>Salaried Staff</v>
      </c>
      <c r="B160" s="500"/>
      <c r="C160" s="501"/>
      <c r="D160" s="502">
        <v>0</v>
      </c>
      <c r="E160" s="502">
        <v>0</v>
      </c>
      <c r="F160" s="538">
        <v>0</v>
      </c>
      <c r="G160" s="538">
        <v>0</v>
      </c>
      <c r="H160" s="501"/>
      <c r="I160" s="504"/>
    </row>
    <row r="161" spans="1:9" hidden="1" x14ac:dyDescent="0.3">
      <c r="A161" s="495" t="str">
        <f>IF(ISBLANK($A$13),"",$A$13)</f>
        <v>Director</v>
      </c>
      <c r="B161" s="490"/>
      <c r="C161" s="491"/>
      <c r="D161" s="492">
        <f t="shared" ref="D161:D170" si="39">IF($B$187="","",B161/($B$187*52))</f>
        <v>0</v>
      </c>
      <c r="E161" s="492">
        <f t="shared" ref="E161:E170" si="40">IF($B$187="","",C161/($B$187*52))</f>
        <v>0</v>
      </c>
      <c r="F161" s="537"/>
      <c r="G161" s="537"/>
      <c r="H161" s="491"/>
      <c r="I161" s="494"/>
    </row>
    <row r="162" spans="1:9" hidden="1" x14ac:dyDescent="0.3">
      <c r="A162" s="495" t="str">
        <f>IF(ISBLANK($A$14),"",$A$14)</f>
        <v>Management</v>
      </c>
      <c r="B162" s="490"/>
      <c r="C162" s="491"/>
      <c r="D162" s="492">
        <f t="shared" si="39"/>
        <v>0</v>
      </c>
      <c r="E162" s="492">
        <f t="shared" si="40"/>
        <v>0</v>
      </c>
      <c r="F162" s="537"/>
      <c r="G162" s="537"/>
      <c r="H162" s="491"/>
      <c r="I162" s="494"/>
    </row>
    <row r="163" spans="1:9" hidden="1" x14ac:dyDescent="0.3">
      <c r="A163" s="495" t="str">
        <f>IF(ISBLANK($A$15),"",$A$15)</f>
        <v>Registered Dietitians - Hosp</v>
      </c>
      <c r="B163" s="490"/>
      <c r="C163" s="491"/>
      <c r="D163" s="492">
        <f t="shared" si="39"/>
        <v>0</v>
      </c>
      <c r="E163" s="492">
        <f t="shared" si="40"/>
        <v>0</v>
      </c>
      <c r="F163" s="537"/>
      <c r="G163" s="537"/>
      <c r="H163" s="491"/>
      <c r="I163" s="494"/>
    </row>
    <row r="164" spans="1:9" hidden="1" x14ac:dyDescent="0.3">
      <c r="A164" s="495" t="str">
        <f>IF(ISBLANK($A$16),"",$A$16)</f>
        <v>Registered Dietitians - Suppl</v>
      </c>
      <c r="B164" s="490"/>
      <c r="C164" s="491"/>
      <c r="D164" s="492">
        <f t="shared" si="39"/>
        <v>0</v>
      </c>
      <c r="E164" s="492">
        <f t="shared" si="40"/>
        <v>0</v>
      </c>
      <c r="F164" s="537"/>
      <c r="G164" s="537"/>
      <c r="H164" s="491"/>
      <c r="I164" s="494"/>
    </row>
    <row r="165" spans="1:9" hidden="1" x14ac:dyDescent="0.3">
      <c r="A165" s="495" t="str">
        <f>IF(ISBLANK($A$17),"",$A$17)</f>
        <v>Diet Tech</v>
      </c>
      <c r="B165" s="490"/>
      <c r="C165" s="491"/>
      <c r="D165" s="492">
        <f t="shared" si="39"/>
        <v>0</v>
      </c>
      <c r="E165" s="492">
        <f t="shared" si="40"/>
        <v>0</v>
      </c>
      <c r="F165" s="537"/>
      <c r="G165" s="537"/>
      <c r="H165" s="491"/>
      <c r="I165" s="494"/>
    </row>
    <row r="166" spans="1:9" hidden="1" x14ac:dyDescent="0.3">
      <c r="A166" s="495" t="str">
        <f>IF(ISBLANK($A$18),"",$A$18)</f>
        <v>Diet Clerk</v>
      </c>
      <c r="B166" s="490"/>
      <c r="C166" s="491"/>
      <c r="D166" s="492">
        <f t="shared" si="39"/>
        <v>0</v>
      </c>
      <c r="E166" s="492">
        <f t="shared" si="40"/>
        <v>0</v>
      </c>
      <c r="F166" s="537"/>
      <c r="G166" s="537"/>
      <c r="H166" s="491"/>
      <c r="I166" s="494"/>
    </row>
    <row r="167" spans="1:9" hidden="1" x14ac:dyDescent="0.3">
      <c r="A167" s="495" t="str">
        <f>IF(ISBLANK($A$19),"",$A$19)</f>
        <v>Admin</v>
      </c>
      <c r="B167" s="490"/>
      <c r="C167" s="491"/>
      <c r="D167" s="492">
        <f t="shared" si="39"/>
        <v>0</v>
      </c>
      <c r="E167" s="492">
        <f t="shared" si="40"/>
        <v>0</v>
      </c>
      <c r="F167" s="537"/>
      <c r="G167" s="537"/>
      <c r="H167" s="491"/>
      <c r="I167" s="494"/>
    </row>
    <row r="168" spans="1:9" hidden="1" x14ac:dyDescent="0.3">
      <c r="A168" s="495" t="str">
        <f>IF(ISBLANK($A$20),"",$A$20)</f>
        <v>System Analyst</v>
      </c>
      <c r="B168" s="491"/>
      <c r="C168" s="491"/>
      <c r="D168" s="492">
        <f t="shared" si="39"/>
        <v>0</v>
      </c>
      <c r="E168" s="492">
        <f t="shared" si="40"/>
        <v>0</v>
      </c>
      <c r="F168" s="537"/>
      <c r="G168" s="537"/>
      <c r="H168" s="491"/>
      <c r="I168" s="494"/>
    </row>
    <row r="169" spans="1:9" hidden="1" x14ac:dyDescent="0.3">
      <c r="A169" s="495" t="str">
        <f>IF(ISBLANK($A$21),"",$A$21)</f>
        <v>Formula Rm Tech</v>
      </c>
      <c r="B169" s="491"/>
      <c r="C169" s="491"/>
      <c r="D169" s="492">
        <f t="shared" si="39"/>
        <v>0</v>
      </c>
      <c r="E169" s="492">
        <f t="shared" si="40"/>
        <v>0</v>
      </c>
      <c r="F169" s="537"/>
      <c r="G169" s="537"/>
      <c r="H169" s="491"/>
      <c r="I169" s="494"/>
    </row>
    <row r="170" spans="1:9" hidden="1" x14ac:dyDescent="0.3">
      <c r="A170" s="495" t="str">
        <f>IF(ISBLANK($A$22),"",$A$22)</f>
        <v>Purchaser</v>
      </c>
      <c r="B170" s="491"/>
      <c r="C170" s="491"/>
      <c r="D170" s="492">
        <f t="shared" si="39"/>
        <v>0</v>
      </c>
      <c r="E170" s="492">
        <f t="shared" si="40"/>
        <v>0</v>
      </c>
      <c r="F170" s="537"/>
      <c r="G170" s="537"/>
      <c r="H170" s="491"/>
      <c r="I170" s="494"/>
    </row>
    <row r="171" spans="1:9" hidden="1" x14ac:dyDescent="0.3">
      <c r="A171" s="495" t="str">
        <f>IF(ISBLANK($A$23),"",$A$23)</f>
        <v>Salaried Supervision</v>
      </c>
      <c r="B171" s="490"/>
      <c r="C171" s="491"/>
      <c r="D171" s="492">
        <f t="shared" ref="D171" si="41">IF($B$187="","",B171/($B$187*52))</f>
        <v>0</v>
      </c>
      <c r="E171" s="492">
        <f t="shared" ref="E171" si="42">IF($B$187="","",C171/($B$187*52))</f>
        <v>0</v>
      </c>
      <c r="F171" s="537"/>
      <c r="G171" s="537"/>
      <c r="H171" s="491"/>
      <c r="I171" s="494"/>
    </row>
    <row r="172" spans="1:9" hidden="1" x14ac:dyDescent="0.3">
      <c r="A172" s="477" t="str">
        <f>IF(ISBLANK($A$24),"",$A$24)</f>
        <v>Other Labor</v>
      </c>
      <c r="B172" s="500"/>
      <c r="C172" s="501"/>
      <c r="D172" s="502">
        <v>0</v>
      </c>
      <c r="E172" s="502">
        <v>0</v>
      </c>
      <c r="F172" s="538">
        <v>0</v>
      </c>
      <c r="G172" s="538">
        <v>0</v>
      </c>
      <c r="H172" s="501"/>
      <c r="I172" s="504"/>
    </row>
    <row r="173" spans="1:9" hidden="1" x14ac:dyDescent="0.3">
      <c r="A173" s="477" t="str">
        <f>IF(ISBLANK($A$25),"",$A$25)</f>
        <v/>
      </c>
      <c r="B173" s="490"/>
      <c r="C173" s="491"/>
      <c r="D173" s="492">
        <f t="shared" ref="D173:E178" si="43">IF($B$187="","",B173/($B$187*52))</f>
        <v>0</v>
      </c>
      <c r="E173" s="492">
        <f t="shared" si="43"/>
        <v>0</v>
      </c>
      <c r="F173" s="537"/>
      <c r="G173" s="537"/>
      <c r="H173" s="491"/>
      <c r="I173" s="494"/>
    </row>
    <row r="174" spans="1:9" hidden="1" x14ac:dyDescent="0.3">
      <c r="A174" s="477" t="str">
        <f>IF(ISBLANK($A$26),"",$A$26)</f>
        <v/>
      </c>
      <c r="B174" s="490"/>
      <c r="C174" s="491"/>
      <c r="D174" s="492">
        <f t="shared" si="43"/>
        <v>0</v>
      </c>
      <c r="E174" s="492">
        <f t="shared" si="43"/>
        <v>0</v>
      </c>
      <c r="F174" s="537"/>
      <c r="G174" s="537"/>
      <c r="H174" s="491"/>
      <c r="I174" s="494"/>
    </row>
    <row r="175" spans="1:9" hidden="1" x14ac:dyDescent="0.3">
      <c r="A175" s="477" t="str">
        <f>IF(ISBLANK($A$27),"",$A$27)</f>
        <v/>
      </c>
      <c r="B175" s="512"/>
      <c r="C175" s="491"/>
      <c r="D175" s="492">
        <f t="shared" si="43"/>
        <v>0</v>
      </c>
      <c r="E175" s="492">
        <f t="shared" si="43"/>
        <v>0</v>
      </c>
      <c r="F175" s="537"/>
      <c r="G175" s="537"/>
      <c r="H175" s="491"/>
      <c r="I175" s="494"/>
    </row>
    <row r="176" spans="1:9" hidden="1" x14ac:dyDescent="0.3">
      <c r="A176" s="477" t="str">
        <f>IF(ISBLANK($A$28),"",$A$28)</f>
        <v/>
      </c>
      <c r="B176" s="490"/>
      <c r="C176" s="491"/>
      <c r="D176" s="492">
        <f t="shared" si="43"/>
        <v>0</v>
      </c>
      <c r="E176" s="492">
        <f t="shared" si="43"/>
        <v>0</v>
      </c>
      <c r="F176" s="537"/>
      <c r="G176" s="537"/>
      <c r="H176" s="491"/>
      <c r="I176" s="494"/>
    </row>
    <row r="177" spans="1:9" hidden="1" x14ac:dyDescent="0.3">
      <c r="A177" s="477" t="str">
        <f>IF(ISBLANK($A$29),"",$A$29)</f>
        <v/>
      </c>
      <c r="B177" s="490"/>
      <c r="C177" s="491"/>
      <c r="D177" s="492">
        <f t="shared" si="43"/>
        <v>0</v>
      </c>
      <c r="E177" s="492">
        <f t="shared" si="43"/>
        <v>0</v>
      </c>
      <c r="F177" s="537"/>
      <c r="G177" s="537"/>
      <c r="H177" s="491"/>
      <c r="I177" s="494"/>
    </row>
    <row r="178" spans="1:9" hidden="1" x14ac:dyDescent="0.3">
      <c r="A178" s="477" t="str">
        <f>IF(ISBLANK($A$30),"",$A$30)</f>
        <v/>
      </c>
      <c r="B178" s="513"/>
      <c r="C178" s="514"/>
      <c r="D178" s="492">
        <f t="shared" si="43"/>
        <v>0</v>
      </c>
      <c r="E178" s="492">
        <f t="shared" si="43"/>
        <v>0</v>
      </c>
      <c r="F178" s="539"/>
      <c r="G178" s="539"/>
      <c r="H178" s="491"/>
      <c r="I178" s="494"/>
    </row>
    <row r="179" spans="1:9" hidden="1" x14ac:dyDescent="0.3">
      <c r="A179" s="516" t="s">
        <v>2065</v>
      </c>
      <c r="B179" s="517">
        <f t="shared" ref="B179:G179" si="44">SUM(B155:B178)</f>
        <v>0</v>
      </c>
      <c r="C179" s="517">
        <f t="shared" si="44"/>
        <v>0</v>
      </c>
      <c r="D179" s="492">
        <f t="shared" si="44"/>
        <v>0</v>
      </c>
      <c r="E179" s="492">
        <f t="shared" si="44"/>
        <v>0</v>
      </c>
      <c r="F179" s="518">
        <f t="shared" si="44"/>
        <v>0</v>
      </c>
      <c r="G179" s="518">
        <f t="shared" si="44"/>
        <v>0</v>
      </c>
      <c r="H179" s="491"/>
      <c r="I179" s="519"/>
    </row>
    <row r="180" spans="1:9" ht="18" hidden="1" x14ac:dyDescent="0.35">
      <c r="A180" s="526" t="s">
        <v>2066</v>
      </c>
      <c r="B180" s="527"/>
      <c r="C180" s="1124" t="s">
        <v>1655</v>
      </c>
      <c r="D180" s="1124"/>
      <c r="E180" s="1124"/>
      <c r="F180" s="1124"/>
      <c r="G180" s="1125"/>
      <c r="H180" s="528"/>
      <c r="I180" s="529"/>
    </row>
    <row r="181" spans="1:9" ht="46.8" hidden="1" x14ac:dyDescent="0.3">
      <c r="A181" s="530" t="s">
        <v>2067</v>
      </c>
      <c r="B181" s="531"/>
      <c r="C181" s="1121"/>
      <c r="D181" s="1121"/>
      <c r="E181" s="1121"/>
      <c r="F181" s="1121"/>
      <c r="G181" s="1121"/>
    </row>
    <row r="182" spans="1:9" ht="15.6" hidden="1" x14ac:dyDescent="0.3">
      <c r="A182" s="532" t="s">
        <v>2068</v>
      </c>
      <c r="B182" s="531"/>
      <c r="C182" s="1121"/>
      <c r="D182" s="1121"/>
      <c r="E182" s="1121"/>
      <c r="F182" s="1121"/>
      <c r="G182" s="1121"/>
    </row>
    <row r="183" spans="1:9" ht="15.6" hidden="1" x14ac:dyDescent="0.3">
      <c r="A183" s="532" t="s">
        <v>2069</v>
      </c>
      <c r="B183" s="531"/>
      <c r="C183" s="1121"/>
      <c r="D183" s="1121"/>
      <c r="E183" s="1121"/>
      <c r="F183" s="1121"/>
      <c r="G183" s="1121"/>
    </row>
    <row r="184" spans="1:9" ht="15.6" hidden="1" x14ac:dyDescent="0.3">
      <c r="A184" s="532" t="s">
        <v>2070</v>
      </c>
      <c r="B184" s="531"/>
      <c r="C184" s="1121"/>
      <c r="D184" s="1121"/>
      <c r="E184" s="1121"/>
      <c r="F184" s="1121"/>
      <c r="G184" s="1121"/>
    </row>
    <row r="185" spans="1:9" ht="15.6" hidden="1" x14ac:dyDescent="0.3">
      <c r="A185" s="532" t="s">
        <v>2071</v>
      </c>
      <c r="B185" s="531"/>
      <c r="C185" s="1121"/>
      <c r="D185" s="1121"/>
      <c r="E185" s="1121"/>
      <c r="F185" s="1121"/>
      <c r="G185" s="1121"/>
    </row>
    <row r="186" spans="1:9" ht="15.6" hidden="1" x14ac:dyDescent="0.3">
      <c r="A186" s="532" t="s">
        <v>2072</v>
      </c>
      <c r="B186" s="531"/>
      <c r="C186" s="1121"/>
      <c r="D186" s="1121"/>
      <c r="E186" s="1121"/>
      <c r="F186" s="1121"/>
      <c r="G186" s="1121"/>
    </row>
    <row r="187" spans="1:9" ht="15.6" hidden="1" x14ac:dyDescent="0.3">
      <c r="A187" s="533" t="s">
        <v>1496</v>
      </c>
      <c r="B187" s="534">
        <v>40</v>
      </c>
      <c r="C187" s="1122" t="s">
        <v>2073</v>
      </c>
      <c r="D187" s="1122"/>
      <c r="E187" s="1122"/>
      <c r="F187" s="1122"/>
      <c r="G187" s="1122"/>
    </row>
    <row r="188" spans="1:9" ht="15.6" hidden="1" x14ac:dyDescent="0.3">
      <c r="A188" s="533" t="s">
        <v>2074</v>
      </c>
      <c r="B188" s="535"/>
      <c r="C188" s="1123"/>
      <c r="D188" s="1123"/>
      <c r="E188" s="1123"/>
      <c r="F188" s="1123"/>
      <c r="G188" s="1123"/>
    </row>
    <row r="189" spans="1:9" hidden="1" x14ac:dyDescent="0.3"/>
    <row r="190" spans="1:9" ht="18" hidden="1" x14ac:dyDescent="0.3">
      <c r="A190" s="1126" t="str">
        <f>'22-FANS Pricing Matrix'!H2</f>
        <v>FACILITY6</v>
      </c>
      <c r="B190" s="1127"/>
      <c r="C190" s="1127"/>
      <c r="D190" s="1127"/>
      <c r="E190" s="1127"/>
      <c r="F190" s="1127"/>
      <c r="G190" s="1127"/>
      <c r="H190" s="1127"/>
      <c r="I190" s="1127"/>
    </row>
    <row r="191" spans="1:9" ht="43.2" hidden="1" x14ac:dyDescent="0.3">
      <c r="A191" s="470" t="s">
        <v>2040</v>
      </c>
      <c r="B191" s="471" t="s">
        <v>2041</v>
      </c>
      <c r="C191" s="472" t="s">
        <v>2042</v>
      </c>
      <c r="D191" s="472" t="str">
        <f>"Productive FTEs ("&amp;B224*52&amp;")"</f>
        <v>Productive FTEs (2080)</v>
      </c>
      <c r="E191" s="472" t="str">
        <f>"Non-productive FTEs ("&amp;B224*52&amp;")"</f>
        <v>Non-productive FTEs (2080)</v>
      </c>
      <c r="F191" s="472" t="s">
        <v>2043</v>
      </c>
      <c r="G191" s="472" t="s">
        <v>2044</v>
      </c>
      <c r="H191" s="473" t="s">
        <v>2045</v>
      </c>
      <c r="I191" s="472" t="s">
        <v>1655</v>
      </c>
    </row>
    <row r="192" spans="1:9" hidden="1" x14ac:dyDescent="0.3">
      <c r="A192" s="477" t="str">
        <f>IF(ISBLANK($A$7),"",$A$7)</f>
        <v>Hourly Staff</v>
      </c>
      <c r="B192" s="478"/>
      <c r="C192" s="479"/>
      <c r="D192" s="480">
        <v>0</v>
      </c>
      <c r="E192" s="480">
        <v>0</v>
      </c>
      <c r="F192" s="536">
        <v>0</v>
      </c>
      <c r="G192" s="536">
        <v>0</v>
      </c>
      <c r="H192" s="479"/>
      <c r="I192" s="482"/>
    </row>
    <row r="193" spans="1:9" hidden="1" x14ac:dyDescent="0.3">
      <c r="A193" s="495" t="str">
        <f>IF(ISBLANK($A$8),"",$A$8)</f>
        <v>Hourly Staff</v>
      </c>
      <c r="B193" s="490"/>
      <c r="C193" s="491"/>
      <c r="D193" s="492">
        <f t="shared" ref="D193:E196" si="45">IF($B$224="","",B193/($B$224*52))</f>
        <v>0</v>
      </c>
      <c r="E193" s="492">
        <f t="shared" si="45"/>
        <v>0</v>
      </c>
      <c r="F193" s="537"/>
      <c r="G193" s="537"/>
      <c r="H193" s="491"/>
      <c r="I193" s="494"/>
    </row>
    <row r="194" spans="1:9" hidden="1" x14ac:dyDescent="0.3">
      <c r="A194" s="495" t="str">
        <f>IF(ISBLANK($A$9),"",$A$9)</f>
        <v>General Service Worker</v>
      </c>
      <c r="B194" s="490"/>
      <c r="C194" s="491"/>
      <c r="D194" s="492">
        <f t="shared" si="45"/>
        <v>0</v>
      </c>
      <c r="E194" s="492">
        <f t="shared" si="45"/>
        <v>0</v>
      </c>
      <c r="F194" s="537"/>
      <c r="G194" s="537"/>
      <c r="H194" s="491"/>
      <c r="I194" s="494"/>
    </row>
    <row r="195" spans="1:9" hidden="1" x14ac:dyDescent="0.3">
      <c r="A195" s="495" t="str">
        <f>IF(ISBLANK($A$10),"",$A$10)</f>
        <v>Cook</v>
      </c>
      <c r="B195" s="490"/>
      <c r="C195" s="491"/>
      <c r="D195" s="492">
        <f t="shared" si="45"/>
        <v>0</v>
      </c>
      <c r="E195" s="492">
        <f t="shared" si="45"/>
        <v>0</v>
      </c>
      <c r="F195" s="537"/>
      <c r="G195" s="537"/>
      <c r="H195" s="491"/>
      <c r="I195" s="494"/>
    </row>
    <row r="196" spans="1:9" hidden="1" x14ac:dyDescent="0.3">
      <c r="A196" s="495" t="str">
        <f>IF(ISBLANK($A$11),"",$A$11)</f>
        <v>Supervisor</v>
      </c>
      <c r="B196" s="490"/>
      <c r="C196" s="491"/>
      <c r="D196" s="492">
        <f t="shared" si="45"/>
        <v>0</v>
      </c>
      <c r="E196" s="492">
        <f t="shared" si="45"/>
        <v>0</v>
      </c>
      <c r="F196" s="537"/>
      <c r="G196" s="537"/>
      <c r="H196" s="491"/>
      <c r="I196" s="494"/>
    </row>
    <row r="197" spans="1:9" hidden="1" x14ac:dyDescent="0.3">
      <c r="A197" s="477" t="str">
        <f>IF(ISBLANK($A$12),"",$A$12)</f>
        <v>Salaried Staff</v>
      </c>
      <c r="B197" s="500"/>
      <c r="C197" s="501"/>
      <c r="D197" s="502">
        <v>0</v>
      </c>
      <c r="E197" s="502">
        <v>0</v>
      </c>
      <c r="F197" s="538">
        <v>0</v>
      </c>
      <c r="G197" s="538">
        <v>0</v>
      </c>
      <c r="H197" s="501"/>
      <c r="I197" s="504"/>
    </row>
    <row r="198" spans="1:9" hidden="1" x14ac:dyDescent="0.3">
      <c r="A198" s="495" t="str">
        <f>IF(ISBLANK($A$13),"",$A$13)</f>
        <v>Director</v>
      </c>
      <c r="B198" s="490"/>
      <c r="C198" s="491"/>
      <c r="D198" s="492">
        <f t="shared" ref="D198:D207" si="46">IF($B$224="","",B198/($B$224*52))</f>
        <v>0</v>
      </c>
      <c r="E198" s="492">
        <f t="shared" ref="E198:E207" si="47">IF($B$224="","",C198/($B$224*52))</f>
        <v>0</v>
      </c>
      <c r="F198" s="537"/>
      <c r="G198" s="537"/>
      <c r="H198" s="491"/>
      <c r="I198" s="494"/>
    </row>
    <row r="199" spans="1:9" hidden="1" x14ac:dyDescent="0.3">
      <c r="A199" s="495" t="str">
        <f>IF(ISBLANK($A$14),"",$A$14)</f>
        <v>Management</v>
      </c>
      <c r="B199" s="490"/>
      <c r="C199" s="491"/>
      <c r="D199" s="492">
        <f t="shared" si="46"/>
        <v>0</v>
      </c>
      <c r="E199" s="492">
        <f t="shared" si="47"/>
        <v>0</v>
      </c>
      <c r="F199" s="537"/>
      <c r="G199" s="537"/>
      <c r="H199" s="491"/>
      <c r="I199" s="494"/>
    </row>
    <row r="200" spans="1:9" hidden="1" x14ac:dyDescent="0.3">
      <c r="A200" s="495" t="str">
        <f>IF(ISBLANK($A$15),"",$A$15)</f>
        <v>Registered Dietitians - Hosp</v>
      </c>
      <c r="B200" s="490"/>
      <c r="C200" s="491"/>
      <c r="D200" s="492">
        <f t="shared" si="46"/>
        <v>0</v>
      </c>
      <c r="E200" s="492">
        <f t="shared" si="47"/>
        <v>0</v>
      </c>
      <c r="F200" s="537"/>
      <c r="G200" s="537"/>
      <c r="H200" s="491"/>
      <c r="I200" s="494"/>
    </row>
    <row r="201" spans="1:9" hidden="1" x14ac:dyDescent="0.3">
      <c r="A201" s="495" t="str">
        <f>IF(ISBLANK($A$16),"",$A$16)</f>
        <v>Registered Dietitians - Suppl</v>
      </c>
      <c r="B201" s="490"/>
      <c r="C201" s="491"/>
      <c r="D201" s="492">
        <f t="shared" si="46"/>
        <v>0</v>
      </c>
      <c r="E201" s="492">
        <f t="shared" si="47"/>
        <v>0</v>
      </c>
      <c r="F201" s="537"/>
      <c r="G201" s="537"/>
      <c r="H201" s="491"/>
      <c r="I201" s="494"/>
    </row>
    <row r="202" spans="1:9" hidden="1" x14ac:dyDescent="0.3">
      <c r="A202" s="495" t="str">
        <f>IF(ISBLANK($A$17),"",$A$17)</f>
        <v>Diet Tech</v>
      </c>
      <c r="B202" s="490"/>
      <c r="C202" s="491"/>
      <c r="D202" s="492">
        <f t="shared" si="46"/>
        <v>0</v>
      </c>
      <c r="E202" s="492">
        <f t="shared" si="47"/>
        <v>0</v>
      </c>
      <c r="F202" s="537"/>
      <c r="G202" s="537"/>
      <c r="H202" s="491"/>
      <c r="I202" s="494"/>
    </row>
    <row r="203" spans="1:9" hidden="1" x14ac:dyDescent="0.3">
      <c r="A203" s="495" t="str">
        <f>IF(ISBLANK($A$18),"",$A$18)</f>
        <v>Diet Clerk</v>
      </c>
      <c r="B203" s="490"/>
      <c r="C203" s="491"/>
      <c r="D203" s="492">
        <f t="shared" si="46"/>
        <v>0</v>
      </c>
      <c r="E203" s="492">
        <f t="shared" si="47"/>
        <v>0</v>
      </c>
      <c r="F203" s="537"/>
      <c r="G203" s="537"/>
      <c r="H203" s="491"/>
      <c r="I203" s="494"/>
    </row>
    <row r="204" spans="1:9" hidden="1" x14ac:dyDescent="0.3">
      <c r="A204" s="495" t="str">
        <f>IF(ISBLANK($A$19),"",$A$19)</f>
        <v>Admin</v>
      </c>
      <c r="B204" s="490"/>
      <c r="C204" s="491"/>
      <c r="D204" s="492">
        <f t="shared" si="46"/>
        <v>0</v>
      </c>
      <c r="E204" s="492">
        <f t="shared" si="47"/>
        <v>0</v>
      </c>
      <c r="F204" s="537"/>
      <c r="G204" s="537"/>
      <c r="H204" s="491"/>
      <c r="I204" s="494"/>
    </row>
    <row r="205" spans="1:9" hidden="1" x14ac:dyDescent="0.3">
      <c r="A205" s="495" t="str">
        <f>IF(ISBLANK($A$20),"",$A$20)</f>
        <v>System Analyst</v>
      </c>
      <c r="B205" s="491"/>
      <c r="C205" s="491"/>
      <c r="D205" s="492">
        <f t="shared" si="46"/>
        <v>0</v>
      </c>
      <c r="E205" s="492">
        <f t="shared" si="47"/>
        <v>0</v>
      </c>
      <c r="F205" s="537"/>
      <c r="G205" s="537"/>
      <c r="H205" s="491"/>
      <c r="I205" s="494"/>
    </row>
    <row r="206" spans="1:9" hidden="1" x14ac:dyDescent="0.3">
      <c r="A206" s="495" t="str">
        <f>IF(ISBLANK($A$21),"",$A$21)</f>
        <v>Formula Rm Tech</v>
      </c>
      <c r="B206" s="491"/>
      <c r="C206" s="491"/>
      <c r="D206" s="492">
        <f t="shared" si="46"/>
        <v>0</v>
      </c>
      <c r="E206" s="492">
        <f t="shared" si="47"/>
        <v>0</v>
      </c>
      <c r="F206" s="537"/>
      <c r="G206" s="537"/>
      <c r="H206" s="491"/>
      <c r="I206" s="494"/>
    </row>
    <row r="207" spans="1:9" hidden="1" x14ac:dyDescent="0.3">
      <c r="A207" s="495" t="str">
        <f>IF(ISBLANK($A$22),"",$A$22)</f>
        <v>Purchaser</v>
      </c>
      <c r="B207" s="491"/>
      <c r="C207" s="491"/>
      <c r="D207" s="492">
        <f t="shared" si="46"/>
        <v>0</v>
      </c>
      <c r="E207" s="492">
        <f t="shared" si="47"/>
        <v>0</v>
      </c>
      <c r="F207" s="537"/>
      <c r="G207" s="537"/>
      <c r="H207" s="491"/>
      <c r="I207" s="494"/>
    </row>
    <row r="208" spans="1:9" hidden="1" x14ac:dyDescent="0.3">
      <c r="A208" s="495" t="str">
        <f>IF(ISBLANK($A$23),"",$A$23)</f>
        <v>Salaried Supervision</v>
      </c>
      <c r="B208" s="490"/>
      <c r="C208" s="491"/>
      <c r="D208" s="492">
        <f t="shared" ref="D208" si="48">IF($B$224="","",B208/($B$224*52))</f>
        <v>0</v>
      </c>
      <c r="E208" s="492">
        <f t="shared" ref="E208" si="49">IF($B$224="","",C208/($B$224*52))</f>
        <v>0</v>
      </c>
      <c r="F208" s="537"/>
      <c r="G208" s="537"/>
      <c r="H208" s="491"/>
      <c r="I208" s="494"/>
    </row>
    <row r="209" spans="1:9" hidden="1" x14ac:dyDescent="0.3">
      <c r="A209" s="477" t="str">
        <f>IF(ISBLANK($A$24),"",$A$24)</f>
        <v>Other Labor</v>
      </c>
      <c r="B209" s="500"/>
      <c r="C209" s="501"/>
      <c r="D209" s="502">
        <v>0</v>
      </c>
      <c r="E209" s="502">
        <v>0</v>
      </c>
      <c r="F209" s="538">
        <v>0</v>
      </c>
      <c r="G209" s="538">
        <v>0</v>
      </c>
      <c r="H209" s="501"/>
      <c r="I209" s="504"/>
    </row>
    <row r="210" spans="1:9" hidden="1" x14ac:dyDescent="0.3">
      <c r="A210" s="477" t="str">
        <f>IF(ISBLANK($A$25),"",$A$25)</f>
        <v/>
      </c>
      <c r="B210" s="490"/>
      <c r="C210" s="491"/>
      <c r="D210" s="492">
        <f t="shared" ref="D210:E215" si="50">IF($B$224="","",B210/($B$224*52))</f>
        <v>0</v>
      </c>
      <c r="E210" s="492">
        <f t="shared" si="50"/>
        <v>0</v>
      </c>
      <c r="F210" s="537"/>
      <c r="G210" s="537"/>
      <c r="H210" s="491"/>
      <c r="I210" s="494"/>
    </row>
    <row r="211" spans="1:9" hidden="1" x14ac:dyDescent="0.3">
      <c r="A211" s="477" t="str">
        <f>IF(ISBLANK($A$26),"",$A$26)</f>
        <v/>
      </c>
      <c r="B211" s="490"/>
      <c r="C211" s="491"/>
      <c r="D211" s="492">
        <f t="shared" si="50"/>
        <v>0</v>
      </c>
      <c r="E211" s="492">
        <f t="shared" si="50"/>
        <v>0</v>
      </c>
      <c r="F211" s="537"/>
      <c r="G211" s="537"/>
      <c r="H211" s="491"/>
      <c r="I211" s="494"/>
    </row>
    <row r="212" spans="1:9" hidden="1" x14ac:dyDescent="0.3">
      <c r="A212" s="477" t="str">
        <f>IF(ISBLANK($A$27),"",$A$27)</f>
        <v/>
      </c>
      <c r="B212" s="512"/>
      <c r="C212" s="491"/>
      <c r="D212" s="492">
        <f t="shared" si="50"/>
        <v>0</v>
      </c>
      <c r="E212" s="492">
        <f t="shared" si="50"/>
        <v>0</v>
      </c>
      <c r="F212" s="537"/>
      <c r="G212" s="537"/>
      <c r="H212" s="491"/>
      <c r="I212" s="494"/>
    </row>
    <row r="213" spans="1:9" hidden="1" x14ac:dyDescent="0.3">
      <c r="A213" s="477" t="str">
        <f>IF(ISBLANK($A$28),"",$A$28)</f>
        <v/>
      </c>
      <c r="B213" s="490"/>
      <c r="C213" s="491"/>
      <c r="D213" s="492">
        <f t="shared" si="50"/>
        <v>0</v>
      </c>
      <c r="E213" s="492">
        <f t="shared" si="50"/>
        <v>0</v>
      </c>
      <c r="F213" s="537"/>
      <c r="G213" s="537"/>
      <c r="H213" s="491"/>
      <c r="I213" s="494"/>
    </row>
    <row r="214" spans="1:9" hidden="1" x14ac:dyDescent="0.3">
      <c r="A214" s="477" t="str">
        <f>IF(ISBLANK($A$29),"",$A$29)</f>
        <v/>
      </c>
      <c r="B214" s="490"/>
      <c r="C214" s="491"/>
      <c r="D214" s="492">
        <f t="shared" si="50"/>
        <v>0</v>
      </c>
      <c r="E214" s="492">
        <f t="shared" si="50"/>
        <v>0</v>
      </c>
      <c r="F214" s="537"/>
      <c r="G214" s="537"/>
      <c r="H214" s="491"/>
      <c r="I214" s="494"/>
    </row>
    <row r="215" spans="1:9" hidden="1" x14ac:dyDescent="0.3">
      <c r="A215" s="477" t="str">
        <f>IF(ISBLANK($A$30),"",$A$30)</f>
        <v/>
      </c>
      <c r="B215" s="513"/>
      <c r="C215" s="514"/>
      <c r="D215" s="492">
        <f t="shared" si="50"/>
        <v>0</v>
      </c>
      <c r="E215" s="492">
        <f t="shared" si="50"/>
        <v>0</v>
      </c>
      <c r="F215" s="539"/>
      <c r="G215" s="539"/>
      <c r="H215" s="491"/>
      <c r="I215" s="494"/>
    </row>
    <row r="216" spans="1:9" hidden="1" x14ac:dyDescent="0.3">
      <c r="A216" s="516" t="s">
        <v>2065</v>
      </c>
      <c r="B216" s="517">
        <f t="shared" ref="B216:G216" si="51">SUM(B192:B215)</f>
        <v>0</v>
      </c>
      <c r="C216" s="517">
        <f t="shared" si="51"/>
        <v>0</v>
      </c>
      <c r="D216" s="492">
        <f t="shared" si="51"/>
        <v>0</v>
      </c>
      <c r="E216" s="492">
        <f t="shared" si="51"/>
        <v>0</v>
      </c>
      <c r="F216" s="518">
        <f t="shared" si="51"/>
        <v>0</v>
      </c>
      <c r="G216" s="518">
        <f t="shared" si="51"/>
        <v>0</v>
      </c>
      <c r="H216" s="491"/>
      <c r="I216" s="519"/>
    </row>
    <row r="217" spans="1:9" ht="18" hidden="1" x14ac:dyDescent="0.35">
      <c r="A217" s="526" t="s">
        <v>2066</v>
      </c>
      <c r="B217" s="527"/>
      <c r="C217" s="1124" t="s">
        <v>1655</v>
      </c>
      <c r="D217" s="1124"/>
      <c r="E217" s="1124"/>
      <c r="F217" s="1124"/>
      <c r="G217" s="1125"/>
      <c r="H217" s="528"/>
      <c r="I217" s="529"/>
    </row>
    <row r="218" spans="1:9" ht="46.8" hidden="1" x14ac:dyDescent="0.3">
      <c r="A218" s="530" t="s">
        <v>2067</v>
      </c>
      <c r="B218" s="531"/>
      <c r="C218" s="1121"/>
      <c r="D218" s="1121"/>
      <c r="E218" s="1121"/>
      <c r="F218" s="1121"/>
      <c r="G218" s="1121"/>
    </row>
    <row r="219" spans="1:9" ht="15.6" hidden="1" x14ac:dyDescent="0.3">
      <c r="A219" s="532" t="s">
        <v>2068</v>
      </c>
      <c r="B219" s="531"/>
      <c r="C219" s="1121"/>
      <c r="D219" s="1121"/>
      <c r="E219" s="1121"/>
      <c r="F219" s="1121"/>
      <c r="G219" s="1121"/>
    </row>
    <row r="220" spans="1:9" ht="15.6" hidden="1" x14ac:dyDescent="0.3">
      <c r="A220" s="532" t="s">
        <v>2069</v>
      </c>
      <c r="B220" s="531"/>
      <c r="C220" s="1121"/>
      <c r="D220" s="1121"/>
      <c r="E220" s="1121"/>
      <c r="F220" s="1121"/>
      <c r="G220" s="1121"/>
    </row>
    <row r="221" spans="1:9" ht="15.6" hidden="1" x14ac:dyDescent="0.3">
      <c r="A221" s="532" t="s">
        <v>2070</v>
      </c>
      <c r="B221" s="531"/>
      <c r="C221" s="1121"/>
      <c r="D221" s="1121"/>
      <c r="E221" s="1121"/>
      <c r="F221" s="1121"/>
      <c r="G221" s="1121"/>
    </row>
    <row r="222" spans="1:9" ht="15.6" hidden="1" x14ac:dyDescent="0.3">
      <c r="A222" s="532" t="s">
        <v>2071</v>
      </c>
      <c r="B222" s="531"/>
      <c r="C222" s="1121"/>
      <c r="D222" s="1121"/>
      <c r="E222" s="1121"/>
      <c r="F222" s="1121"/>
      <c r="G222" s="1121"/>
    </row>
    <row r="223" spans="1:9" ht="15.6" hidden="1" x14ac:dyDescent="0.3">
      <c r="A223" s="532" t="s">
        <v>2072</v>
      </c>
      <c r="B223" s="531"/>
      <c r="C223" s="1121"/>
      <c r="D223" s="1121"/>
      <c r="E223" s="1121"/>
      <c r="F223" s="1121"/>
      <c r="G223" s="1121"/>
    </row>
    <row r="224" spans="1:9" ht="15.6" hidden="1" x14ac:dyDescent="0.3">
      <c r="A224" s="533" t="s">
        <v>1496</v>
      </c>
      <c r="B224" s="534">
        <v>40</v>
      </c>
      <c r="C224" s="1122" t="s">
        <v>2073</v>
      </c>
      <c r="D224" s="1122"/>
      <c r="E224" s="1122"/>
      <c r="F224" s="1122"/>
      <c r="G224" s="1122"/>
    </row>
    <row r="225" spans="1:9" ht="15.6" hidden="1" x14ac:dyDescent="0.3">
      <c r="A225" s="533" t="s">
        <v>2074</v>
      </c>
      <c r="B225" s="535"/>
      <c r="C225" s="1123"/>
      <c r="D225" s="1123"/>
      <c r="E225" s="1123"/>
      <c r="F225" s="1123"/>
      <c r="G225" s="1123"/>
    </row>
    <row r="226" spans="1:9" hidden="1" x14ac:dyDescent="0.3"/>
    <row r="227" spans="1:9" ht="18" hidden="1" x14ac:dyDescent="0.3">
      <c r="A227" s="1126" t="str">
        <f>'22-FANS Pricing Matrix'!I2</f>
        <v>FACILITY7</v>
      </c>
      <c r="B227" s="1127"/>
      <c r="C227" s="1127"/>
      <c r="D227" s="1127"/>
      <c r="E227" s="1127"/>
      <c r="F227" s="1127"/>
      <c r="G227" s="1127"/>
      <c r="H227" s="1127"/>
      <c r="I227" s="1127"/>
    </row>
    <row r="228" spans="1:9" ht="43.2" hidden="1" x14ac:dyDescent="0.3">
      <c r="A228" s="470" t="s">
        <v>2040</v>
      </c>
      <c r="B228" s="471" t="s">
        <v>2041</v>
      </c>
      <c r="C228" s="472" t="s">
        <v>2042</v>
      </c>
      <c r="D228" s="472" t="str">
        <f>"Productive FTEs ("&amp;B261*52&amp;")"</f>
        <v>Productive FTEs (2080)</v>
      </c>
      <c r="E228" s="472" t="str">
        <f>"Non-productive FTEs ("&amp;B261*52&amp;")"</f>
        <v>Non-productive FTEs (2080)</v>
      </c>
      <c r="F228" s="472" t="s">
        <v>2043</v>
      </c>
      <c r="G228" s="472" t="s">
        <v>2044</v>
      </c>
      <c r="H228" s="473" t="s">
        <v>2045</v>
      </c>
      <c r="I228" s="472" t="s">
        <v>1655</v>
      </c>
    </row>
    <row r="229" spans="1:9" hidden="1" x14ac:dyDescent="0.3">
      <c r="A229" s="477" t="str">
        <f>IF(ISBLANK($A$7),"",$A$7)</f>
        <v>Hourly Staff</v>
      </c>
      <c r="B229" s="478"/>
      <c r="C229" s="479"/>
      <c r="D229" s="480">
        <v>0</v>
      </c>
      <c r="E229" s="480">
        <v>0</v>
      </c>
      <c r="F229" s="536">
        <v>0</v>
      </c>
      <c r="G229" s="536">
        <v>0</v>
      </c>
      <c r="H229" s="479"/>
      <c r="I229" s="482"/>
    </row>
    <row r="230" spans="1:9" hidden="1" x14ac:dyDescent="0.3">
      <c r="A230" s="495" t="str">
        <f>IF(ISBLANK($A$8),"",$A$8)</f>
        <v>Hourly Staff</v>
      </c>
      <c r="B230" s="490"/>
      <c r="C230" s="491"/>
      <c r="D230" s="492">
        <f t="shared" ref="D230:E233" si="52">IF($B$261="","",B230/($B$261*52))</f>
        <v>0</v>
      </c>
      <c r="E230" s="492">
        <f t="shared" si="52"/>
        <v>0</v>
      </c>
      <c r="F230" s="537"/>
      <c r="G230" s="537"/>
      <c r="H230" s="491"/>
      <c r="I230" s="494"/>
    </row>
    <row r="231" spans="1:9" hidden="1" x14ac:dyDescent="0.3">
      <c r="A231" s="495" t="str">
        <f>IF(ISBLANK($A$9),"",$A$9)</f>
        <v>General Service Worker</v>
      </c>
      <c r="B231" s="490"/>
      <c r="C231" s="491"/>
      <c r="D231" s="492">
        <f t="shared" si="52"/>
        <v>0</v>
      </c>
      <c r="E231" s="492">
        <f t="shared" si="52"/>
        <v>0</v>
      </c>
      <c r="F231" s="537"/>
      <c r="G231" s="537"/>
      <c r="H231" s="491"/>
      <c r="I231" s="494"/>
    </row>
    <row r="232" spans="1:9" hidden="1" x14ac:dyDescent="0.3">
      <c r="A232" s="495" t="str">
        <f>IF(ISBLANK($A$10),"",$A$10)</f>
        <v>Cook</v>
      </c>
      <c r="B232" s="490"/>
      <c r="C232" s="491"/>
      <c r="D232" s="492">
        <f t="shared" si="52"/>
        <v>0</v>
      </c>
      <c r="E232" s="492">
        <f t="shared" si="52"/>
        <v>0</v>
      </c>
      <c r="F232" s="537"/>
      <c r="G232" s="537"/>
      <c r="H232" s="491"/>
      <c r="I232" s="494"/>
    </row>
    <row r="233" spans="1:9" hidden="1" x14ac:dyDescent="0.3">
      <c r="A233" s="495" t="str">
        <f>IF(ISBLANK($A$11),"",$A$11)</f>
        <v>Supervisor</v>
      </c>
      <c r="B233" s="490"/>
      <c r="C233" s="491"/>
      <c r="D233" s="492">
        <f t="shared" si="52"/>
        <v>0</v>
      </c>
      <c r="E233" s="492">
        <f t="shared" si="52"/>
        <v>0</v>
      </c>
      <c r="F233" s="537"/>
      <c r="G233" s="537"/>
      <c r="H233" s="491"/>
      <c r="I233" s="494"/>
    </row>
    <row r="234" spans="1:9" hidden="1" x14ac:dyDescent="0.3">
      <c r="A234" s="477" t="str">
        <f>IF(ISBLANK($A$12),"",$A$12)</f>
        <v>Salaried Staff</v>
      </c>
      <c r="B234" s="500"/>
      <c r="C234" s="501"/>
      <c r="D234" s="502">
        <v>0</v>
      </c>
      <c r="E234" s="502">
        <v>0</v>
      </c>
      <c r="F234" s="538">
        <v>0</v>
      </c>
      <c r="G234" s="538">
        <v>0</v>
      </c>
      <c r="H234" s="501"/>
      <c r="I234" s="504"/>
    </row>
    <row r="235" spans="1:9" hidden="1" x14ac:dyDescent="0.3">
      <c r="A235" s="495" t="str">
        <f>IF(ISBLANK($A$13),"",$A$13)</f>
        <v>Director</v>
      </c>
      <c r="B235" s="490"/>
      <c r="C235" s="491"/>
      <c r="D235" s="492">
        <f t="shared" ref="D235:D244" si="53">IF($B$261="","",B235/($B$261*52))</f>
        <v>0</v>
      </c>
      <c r="E235" s="492">
        <f t="shared" ref="E235:E244" si="54">IF($B$261="","",C235/($B$261*52))</f>
        <v>0</v>
      </c>
      <c r="F235" s="537"/>
      <c r="G235" s="537"/>
      <c r="H235" s="491"/>
      <c r="I235" s="494"/>
    </row>
    <row r="236" spans="1:9" hidden="1" x14ac:dyDescent="0.3">
      <c r="A236" s="495" t="str">
        <f>IF(ISBLANK($A$14),"",$A$14)</f>
        <v>Management</v>
      </c>
      <c r="B236" s="490"/>
      <c r="C236" s="491"/>
      <c r="D236" s="492">
        <f t="shared" si="53"/>
        <v>0</v>
      </c>
      <c r="E236" s="492">
        <f t="shared" si="54"/>
        <v>0</v>
      </c>
      <c r="F236" s="537"/>
      <c r="G236" s="537"/>
      <c r="H236" s="491"/>
      <c r="I236" s="494"/>
    </row>
    <row r="237" spans="1:9" hidden="1" x14ac:dyDescent="0.3">
      <c r="A237" s="495" t="str">
        <f>IF(ISBLANK($A$15),"",$A$15)</f>
        <v>Registered Dietitians - Hosp</v>
      </c>
      <c r="B237" s="490"/>
      <c r="C237" s="491"/>
      <c r="D237" s="492">
        <f t="shared" si="53"/>
        <v>0</v>
      </c>
      <c r="E237" s="492">
        <f t="shared" si="54"/>
        <v>0</v>
      </c>
      <c r="F237" s="537"/>
      <c r="G237" s="537"/>
      <c r="H237" s="491"/>
      <c r="I237" s="494"/>
    </row>
    <row r="238" spans="1:9" hidden="1" x14ac:dyDescent="0.3">
      <c r="A238" s="495" t="str">
        <f>IF(ISBLANK($A$16),"",$A$16)</f>
        <v>Registered Dietitians - Suppl</v>
      </c>
      <c r="B238" s="490"/>
      <c r="C238" s="491"/>
      <c r="D238" s="492">
        <f t="shared" si="53"/>
        <v>0</v>
      </c>
      <c r="E238" s="492">
        <f t="shared" si="54"/>
        <v>0</v>
      </c>
      <c r="F238" s="537"/>
      <c r="G238" s="537"/>
      <c r="H238" s="491"/>
      <c r="I238" s="494"/>
    </row>
    <row r="239" spans="1:9" hidden="1" x14ac:dyDescent="0.3">
      <c r="A239" s="495" t="str">
        <f>IF(ISBLANK($A$17),"",$A$17)</f>
        <v>Diet Tech</v>
      </c>
      <c r="B239" s="490"/>
      <c r="C239" s="491"/>
      <c r="D239" s="492">
        <f t="shared" si="53"/>
        <v>0</v>
      </c>
      <c r="E239" s="492">
        <f t="shared" si="54"/>
        <v>0</v>
      </c>
      <c r="F239" s="537"/>
      <c r="G239" s="537"/>
      <c r="H239" s="491"/>
      <c r="I239" s="494"/>
    </row>
    <row r="240" spans="1:9" hidden="1" x14ac:dyDescent="0.3">
      <c r="A240" s="495" t="str">
        <f>IF(ISBLANK($A$18),"",$A$18)</f>
        <v>Diet Clerk</v>
      </c>
      <c r="B240" s="490"/>
      <c r="C240" s="491"/>
      <c r="D240" s="492">
        <f t="shared" si="53"/>
        <v>0</v>
      </c>
      <c r="E240" s="492">
        <f t="shared" si="54"/>
        <v>0</v>
      </c>
      <c r="F240" s="537"/>
      <c r="G240" s="537"/>
      <c r="H240" s="491"/>
      <c r="I240" s="494"/>
    </row>
    <row r="241" spans="1:9" hidden="1" x14ac:dyDescent="0.3">
      <c r="A241" s="495" t="str">
        <f>IF(ISBLANK($A$19),"",$A$19)</f>
        <v>Admin</v>
      </c>
      <c r="B241" s="490"/>
      <c r="C241" s="491"/>
      <c r="D241" s="492">
        <f t="shared" si="53"/>
        <v>0</v>
      </c>
      <c r="E241" s="492">
        <f t="shared" si="54"/>
        <v>0</v>
      </c>
      <c r="F241" s="537"/>
      <c r="G241" s="537"/>
      <c r="H241" s="491"/>
      <c r="I241" s="494"/>
    </row>
    <row r="242" spans="1:9" hidden="1" x14ac:dyDescent="0.3">
      <c r="A242" s="495" t="str">
        <f>IF(ISBLANK($A$20),"",$A$20)</f>
        <v>System Analyst</v>
      </c>
      <c r="B242" s="491"/>
      <c r="C242" s="491"/>
      <c r="D242" s="492">
        <f t="shared" si="53"/>
        <v>0</v>
      </c>
      <c r="E242" s="492">
        <f t="shared" si="54"/>
        <v>0</v>
      </c>
      <c r="F242" s="537"/>
      <c r="G242" s="537"/>
      <c r="H242" s="491"/>
      <c r="I242" s="494"/>
    </row>
    <row r="243" spans="1:9" hidden="1" x14ac:dyDescent="0.3">
      <c r="A243" s="495" t="str">
        <f>IF(ISBLANK($A$21),"",$A$21)</f>
        <v>Formula Rm Tech</v>
      </c>
      <c r="B243" s="491"/>
      <c r="C243" s="491"/>
      <c r="D243" s="492">
        <f t="shared" si="53"/>
        <v>0</v>
      </c>
      <c r="E243" s="492">
        <f t="shared" si="54"/>
        <v>0</v>
      </c>
      <c r="F243" s="537"/>
      <c r="G243" s="537"/>
      <c r="H243" s="491"/>
      <c r="I243" s="494"/>
    </row>
    <row r="244" spans="1:9" hidden="1" x14ac:dyDescent="0.3">
      <c r="A244" s="495" t="str">
        <f>IF(ISBLANK($A$22),"",$A$22)</f>
        <v>Purchaser</v>
      </c>
      <c r="B244" s="491"/>
      <c r="C244" s="491"/>
      <c r="D244" s="492">
        <f t="shared" si="53"/>
        <v>0</v>
      </c>
      <c r="E244" s="492">
        <f t="shared" si="54"/>
        <v>0</v>
      </c>
      <c r="F244" s="537"/>
      <c r="G244" s="537"/>
      <c r="H244" s="491"/>
      <c r="I244" s="494"/>
    </row>
    <row r="245" spans="1:9" hidden="1" x14ac:dyDescent="0.3">
      <c r="A245" s="495" t="str">
        <f>IF(ISBLANK($A$23),"",$A$23)</f>
        <v>Salaried Supervision</v>
      </c>
      <c r="B245" s="490"/>
      <c r="C245" s="491"/>
      <c r="D245" s="492">
        <f t="shared" ref="D245" si="55">IF($B$261="","",B245/($B$261*52))</f>
        <v>0</v>
      </c>
      <c r="E245" s="492">
        <f t="shared" ref="E245" si="56">IF($B$261="","",C245/($B$261*52))</f>
        <v>0</v>
      </c>
      <c r="F245" s="537"/>
      <c r="G245" s="537"/>
      <c r="H245" s="491"/>
      <c r="I245" s="494"/>
    </row>
    <row r="246" spans="1:9" hidden="1" x14ac:dyDescent="0.3">
      <c r="A246" s="477" t="str">
        <f>IF(ISBLANK($A$24),"",$A$24)</f>
        <v>Other Labor</v>
      </c>
      <c r="B246" s="500"/>
      <c r="C246" s="501"/>
      <c r="D246" s="502">
        <v>0</v>
      </c>
      <c r="E246" s="502">
        <v>0</v>
      </c>
      <c r="F246" s="538">
        <v>0</v>
      </c>
      <c r="G246" s="538">
        <v>0</v>
      </c>
      <c r="H246" s="501"/>
      <c r="I246" s="504"/>
    </row>
    <row r="247" spans="1:9" hidden="1" x14ac:dyDescent="0.3">
      <c r="A247" s="477" t="str">
        <f>IF(ISBLANK($A$25),"",$A$25)</f>
        <v/>
      </c>
      <c r="B247" s="490"/>
      <c r="C247" s="491"/>
      <c r="D247" s="492">
        <f t="shared" ref="D247:E252" si="57">IF($B$261="","",B247/($B$261*52))</f>
        <v>0</v>
      </c>
      <c r="E247" s="492">
        <f t="shared" si="57"/>
        <v>0</v>
      </c>
      <c r="F247" s="537"/>
      <c r="G247" s="537"/>
      <c r="H247" s="491"/>
      <c r="I247" s="494"/>
    </row>
    <row r="248" spans="1:9" hidden="1" x14ac:dyDescent="0.3">
      <c r="A248" s="477" t="str">
        <f>IF(ISBLANK($A$26),"",$A$26)</f>
        <v/>
      </c>
      <c r="B248" s="490"/>
      <c r="C248" s="491"/>
      <c r="D248" s="492">
        <f t="shared" si="57"/>
        <v>0</v>
      </c>
      <c r="E248" s="492">
        <f t="shared" si="57"/>
        <v>0</v>
      </c>
      <c r="F248" s="537"/>
      <c r="G248" s="537"/>
      <c r="H248" s="491"/>
      <c r="I248" s="494"/>
    </row>
    <row r="249" spans="1:9" hidden="1" x14ac:dyDescent="0.3">
      <c r="A249" s="477" t="str">
        <f>IF(ISBLANK($A$27),"",$A$27)</f>
        <v/>
      </c>
      <c r="B249" s="512"/>
      <c r="C249" s="491"/>
      <c r="D249" s="492">
        <f t="shared" si="57"/>
        <v>0</v>
      </c>
      <c r="E249" s="492">
        <f t="shared" si="57"/>
        <v>0</v>
      </c>
      <c r="F249" s="537"/>
      <c r="G249" s="537"/>
      <c r="H249" s="491"/>
      <c r="I249" s="494"/>
    </row>
    <row r="250" spans="1:9" hidden="1" x14ac:dyDescent="0.3">
      <c r="A250" s="477" t="str">
        <f>IF(ISBLANK($A$28),"",$A$28)</f>
        <v/>
      </c>
      <c r="B250" s="490"/>
      <c r="C250" s="491"/>
      <c r="D250" s="492">
        <f t="shared" si="57"/>
        <v>0</v>
      </c>
      <c r="E250" s="492">
        <f t="shared" si="57"/>
        <v>0</v>
      </c>
      <c r="F250" s="537"/>
      <c r="G250" s="537"/>
      <c r="H250" s="491"/>
      <c r="I250" s="494"/>
    </row>
    <row r="251" spans="1:9" hidden="1" x14ac:dyDescent="0.3">
      <c r="A251" s="477" t="str">
        <f>IF(ISBLANK($A$29),"",$A$29)</f>
        <v/>
      </c>
      <c r="B251" s="490"/>
      <c r="C251" s="491"/>
      <c r="D251" s="492">
        <f t="shared" si="57"/>
        <v>0</v>
      </c>
      <c r="E251" s="492">
        <f t="shared" si="57"/>
        <v>0</v>
      </c>
      <c r="F251" s="537"/>
      <c r="G251" s="537"/>
      <c r="H251" s="491"/>
      <c r="I251" s="494"/>
    </row>
    <row r="252" spans="1:9" hidden="1" x14ac:dyDescent="0.3">
      <c r="A252" s="477" t="str">
        <f>IF(ISBLANK($A$30),"",$A$30)</f>
        <v/>
      </c>
      <c r="B252" s="513"/>
      <c r="C252" s="514"/>
      <c r="D252" s="492">
        <f t="shared" si="57"/>
        <v>0</v>
      </c>
      <c r="E252" s="492">
        <f t="shared" si="57"/>
        <v>0</v>
      </c>
      <c r="F252" s="539"/>
      <c r="G252" s="539"/>
      <c r="H252" s="491"/>
      <c r="I252" s="494"/>
    </row>
    <row r="253" spans="1:9" hidden="1" x14ac:dyDescent="0.3">
      <c r="A253" s="516" t="s">
        <v>2065</v>
      </c>
      <c r="B253" s="517">
        <f t="shared" ref="B253:G253" si="58">SUM(B229:B252)</f>
        <v>0</v>
      </c>
      <c r="C253" s="517">
        <f t="shared" si="58"/>
        <v>0</v>
      </c>
      <c r="D253" s="492">
        <f t="shared" si="58"/>
        <v>0</v>
      </c>
      <c r="E253" s="492">
        <f t="shared" si="58"/>
        <v>0</v>
      </c>
      <c r="F253" s="518">
        <f t="shared" si="58"/>
        <v>0</v>
      </c>
      <c r="G253" s="518">
        <f t="shared" si="58"/>
        <v>0</v>
      </c>
      <c r="H253" s="491"/>
      <c r="I253" s="519"/>
    </row>
    <row r="254" spans="1:9" ht="18" hidden="1" x14ac:dyDescent="0.35">
      <c r="A254" s="526" t="s">
        <v>2066</v>
      </c>
      <c r="B254" s="527"/>
      <c r="C254" s="1124" t="s">
        <v>1655</v>
      </c>
      <c r="D254" s="1124"/>
      <c r="E254" s="1124"/>
      <c r="F254" s="1124"/>
      <c r="G254" s="1125"/>
      <c r="H254" s="528"/>
      <c r="I254" s="529"/>
    </row>
    <row r="255" spans="1:9" ht="46.8" hidden="1" x14ac:dyDescent="0.3">
      <c r="A255" s="530" t="s">
        <v>2067</v>
      </c>
      <c r="B255" s="531"/>
      <c r="C255" s="1121"/>
      <c r="D255" s="1121"/>
      <c r="E255" s="1121"/>
      <c r="F255" s="1121"/>
      <c r="G255" s="1121"/>
    </row>
    <row r="256" spans="1:9" ht="15.6" hidden="1" x14ac:dyDescent="0.3">
      <c r="A256" s="532" t="s">
        <v>2068</v>
      </c>
      <c r="B256" s="531"/>
      <c r="C256" s="1121"/>
      <c r="D256" s="1121"/>
      <c r="E256" s="1121"/>
      <c r="F256" s="1121"/>
      <c r="G256" s="1121"/>
    </row>
    <row r="257" spans="1:9" ht="15.6" hidden="1" x14ac:dyDescent="0.3">
      <c r="A257" s="532" t="s">
        <v>2069</v>
      </c>
      <c r="B257" s="531"/>
      <c r="C257" s="1121"/>
      <c r="D257" s="1121"/>
      <c r="E257" s="1121"/>
      <c r="F257" s="1121"/>
      <c r="G257" s="1121"/>
    </row>
    <row r="258" spans="1:9" ht="15.6" hidden="1" x14ac:dyDescent="0.3">
      <c r="A258" s="532" t="s">
        <v>2070</v>
      </c>
      <c r="B258" s="531"/>
      <c r="C258" s="1121"/>
      <c r="D258" s="1121"/>
      <c r="E258" s="1121"/>
      <c r="F258" s="1121"/>
      <c r="G258" s="1121"/>
    </row>
    <row r="259" spans="1:9" ht="15.6" hidden="1" x14ac:dyDescent="0.3">
      <c r="A259" s="532" t="s">
        <v>2071</v>
      </c>
      <c r="B259" s="531"/>
      <c r="C259" s="1121"/>
      <c r="D259" s="1121"/>
      <c r="E259" s="1121"/>
      <c r="F259" s="1121"/>
      <c r="G259" s="1121"/>
    </row>
    <row r="260" spans="1:9" ht="15.6" hidden="1" x14ac:dyDescent="0.3">
      <c r="A260" s="532" t="s">
        <v>2072</v>
      </c>
      <c r="B260" s="531"/>
      <c r="C260" s="1121"/>
      <c r="D260" s="1121"/>
      <c r="E260" s="1121"/>
      <c r="F260" s="1121"/>
      <c r="G260" s="1121"/>
    </row>
    <row r="261" spans="1:9" ht="15.6" hidden="1" x14ac:dyDescent="0.3">
      <c r="A261" s="533" t="s">
        <v>1496</v>
      </c>
      <c r="B261" s="534">
        <v>40</v>
      </c>
      <c r="C261" s="1122" t="s">
        <v>2073</v>
      </c>
      <c r="D261" s="1122"/>
      <c r="E261" s="1122"/>
      <c r="F261" s="1122"/>
      <c r="G261" s="1122"/>
    </row>
    <row r="262" spans="1:9" ht="15.6" hidden="1" x14ac:dyDescent="0.3">
      <c r="A262" s="533" t="s">
        <v>2074</v>
      </c>
      <c r="B262" s="535"/>
      <c r="C262" s="1123"/>
      <c r="D262" s="1123"/>
      <c r="E262" s="1123"/>
      <c r="F262" s="1123"/>
      <c r="G262" s="1123"/>
    </row>
    <row r="263" spans="1:9" hidden="1" x14ac:dyDescent="0.3"/>
    <row r="264" spans="1:9" ht="18" hidden="1" x14ac:dyDescent="0.3">
      <c r="A264" s="1126" t="str">
        <f>'22-FANS Pricing Matrix'!J2</f>
        <v>FACILITY8</v>
      </c>
      <c r="B264" s="1127"/>
      <c r="C264" s="1127"/>
      <c r="D264" s="1127"/>
      <c r="E264" s="1127"/>
      <c r="F264" s="1127"/>
      <c r="G264" s="1127"/>
      <c r="H264" s="1127"/>
      <c r="I264" s="1127"/>
    </row>
    <row r="265" spans="1:9" ht="43.2" hidden="1" x14ac:dyDescent="0.3">
      <c r="A265" s="470" t="s">
        <v>2040</v>
      </c>
      <c r="B265" s="471" t="s">
        <v>2041</v>
      </c>
      <c r="C265" s="472" t="s">
        <v>2042</v>
      </c>
      <c r="D265" s="472" t="str">
        <f>"Productive FTEs ("&amp;B298*52&amp;")"</f>
        <v>Productive FTEs (2080)</v>
      </c>
      <c r="E265" s="472" t="str">
        <f>"Non-productive FTEs ("&amp;B298*52&amp;")"</f>
        <v>Non-productive FTEs (2080)</v>
      </c>
      <c r="F265" s="472" t="s">
        <v>2043</v>
      </c>
      <c r="G265" s="472" t="s">
        <v>2044</v>
      </c>
      <c r="H265" s="473" t="s">
        <v>2045</v>
      </c>
      <c r="I265" s="472" t="s">
        <v>1655</v>
      </c>
    </row>
    <row r="266" spans="1:9" hidden="1" x14ac:dyDescent="0.3">
      <c r="A266" s="477" t="str">
        <f>IF(ISBLANK($A$7),"",$A$7)</f>
        <v>Hourly Staff</v>
      </c>
      <c r="B266" s="478"/>
      <c r="C266" s="479"/>
      <c r="D266" s="480">
        <v>0</v>
      </c>
      <c r="E266" s="480">
        <v>0</v>
      </c>
      <c r="F266" s="536">
        <v>0</v>
      </c>
      <c r="G266" s="536">
        <v>0</v>
      </c>
      <c r="H266" s="479"/>
      <c r="I266" s="482"/>
    </row>
    <row r="267" spans="1:9" hidden="1" x14ac:dyDescent="0.3">
      <c r="A267" s="495" t="str">
        <f>IF(ISBLANK($A$8),"",$A$8)</f>
        <v>Hourly Staff</v>
      </c>
      <c r="B267" s="490"/>
      <c r="C267" s="491"/>
      <c r="D267" s="492">
        <f t="shared" ref="D267:E270" si="59">IF($B$298="","",B267/($B$298*52))</f>
        <v>0</v>
      </c>
      <c r="E267" s="492">
        <f t="shared" si="59"/>
        <v>0</v>
      </c>
      <c r="F267" s="537"/>
      <c r="G267" s="537"/>
      <c r="H267" s="491"/>
      <c r="I267" s="494"/>
    </row>
    <row r="268" spans="1:9" hidden="1" x14ac:dyDescent="0.3">
      <c r="A268" s="495" t="str">
        <f>IF(ISBLANK($A$9),"",$A$9)</f>
        <v>General Service Worker</v>
      </c>
      <c r="B268" s="490"/>
      <c r="C268" s="491"/>
      <c r="D268" s="492">
        <f t="shared" si="59"/>
        <v>0</v>
      </c>
      <c r="E268" s="492">
        <f t="shared" si="59"/>
        <v>0</v>
      </c>
      <c r="F268" s="537"/>
      <c r="G268" s="537"/>
      <c r="H268" s="491"/>
      <c r="I268" s="494"/>
    </row>
    <row r="269" spans="1:9" ht="13.95" hidden="1" customHeight="1" x14ac:dyDescent="0.3">
      <c r="A269" s="495" t="str">
        <f>IF(ISBLANK($A$10),"",$A$10)</f>
        <v>Cook</v>
      </c>
      <c r="B269" s="490"/>
      <c r="C269" s="491"/>
      <c r="D269" s="492">
        <f t="shared" si="59"/>
        <v>0</v>
      </c>
      <c r="E269" s="492">
        <f t="shared" si="59"/>
        <v>0</v>
      </c>
      <c r="F269" s="537"/>
      <c r="G269" s="537"/>
      <c r="H269" s="491"/>
      <c r="I269" s="494"/>
    </row>
    <row r="270" spans="1:9" hidden="1" x14ac:dyDescent="0.3">
      <c r="A270" s="495" t="str">
        <f>IF(ISBLANK($A$11),"",$A$11)</f>
        <v>Supervisor</v>
      </c>
      <c r="B270" s="490"/>
      <c r="C270" s="491"/>
      <c r="D270" s="492">
        <f t="shared" si="59"/>
        <v>0</v>
      </c>
      <c r="E270" s="492">
        <f t="shared" si="59"/>
        <v>0</v>
      </c>
      <c r="F270" s="537"/>
      <c r="G270" s="537"/>
      <c r="H270" s="491"/>
      <c r="I270" s="494"/>
    </row>
    <row r="271" spans="1:9" hidden="1" x14ac:dyDescent="0.3">
      <c r="A271" s="477" t="str">
        <f>IF(ISBLANK($A$12),"",$A$12)</f>
        <v>Salaried Staff</v>
      </c>
      <c r="B271" s="500"/>
      <c r="C271" s="501"/>
      <c r="D271" s="502">
        <v>0</v>
      </c>
      <c r="E271" s="502">
        <v>0</v>
      </c>
      <c r="F271" s="538">
        <v>0</v>
      </c>
      <c r="G271" s="538">
        <v>0</v>
      </c>
      <c r="H271" s="501"/>
      <c r="I271" s="504"/>
    </row>
    <row r="272" spans="1:9" hidden="1" x14ac:dyDescent="0.3">
      <c r="A272" s="495" t="str">
        <f>IF(ISBLANK($A$13),"",$A$13)</f>
        <v>Director</v>
      </c>
      <c r="B272" s="490"/>
      <c r="C272" s="491"/>
      <c r="D272" s="492">
        <f t="shared" ref="D272:D281" si="60">IF($B$298="","",B272/($B$298*52))</f>
        <v>0</v>
      </c>
      <c r="E272" s="492">
        <f t="shared" ref="E272:E281" si="61">IF($B$298="","",C272/($B$298*52))</f>
        <v>0</v>
      </c>
      <c r="F272" s="537"/>
      <c r="G272" s="537"/>
      <c r="H272" s="491"/>
      <c r="I272" s="494"/>
    </row>
    <row r="273" spans="1:9" hidden="1" x14ac:dyDescent="0.3">
      <c r="A273" s="495" t="str">
        <f>IF(ISBLANK($A$14),"",$A$14)</f>
        <v>Management</v>
      </c>
      <c r="B273" s="490"/>
      <c r="C273" s="491"/>
      <c r="D273" s="492">
        <f t="shared" si="60"/>
        <v>0</v>
      </c>
      <c r="E273" s="492">
        <f t="shared" si="61"/>
        <v>0</v>
      </c>
      <c r="F273" s="537"/>
      <c r="G273" s="537"/>
      <c r="H273" s="491"/>
      <c r="I273" s="494"/>
    </row>
    <row r="274" spans="1:9" hidden="1" x14ac:dyDescent="0.3">
      <c r="A274" s="495" t="str">
        <f>IF(ISBLANK($A$15),"",$A$15)</f>
        <v>Registered Dietitians - Hosp</v>
      </c>
      <c r="B274" s="490"/>
      <c r="C274" s="491"/>
      <c r="D274" s="492">
        <f t="shared" si="60"/>
        <v>0</v>
      </c>
      <c r="E274" s="492">
        <f t="shared" si="61"/>
        <v>0</v>
      </c>
      <c r="F274" s="537"/>
      <c r="G274" s="537"/>
      <c r="H274" s="491"/>
      <c r="I274" s="494"/>
    </row>
    <row r="275" spans="1:9" hidden="1" x14ac:dyDescent="0.3">
      <c r="A275" s="495" t="str">
        <f>IF(ISBLANK($A$16),"",$A$16)</f>
        <v>Registered Dietitians - Suppl</v>
      </c>
      <c r="B275" s="490"/>
      <c r="C275" s="491"/>
      <c r="D275" s="492">
        <f t="shared" si="60"/>
        <v>0</v>
      </c>
      <c r="E275" s="492">
        <f t="shared" si="61"/>
        <v>0</v>
      </c>
      <c r="F275" s="537"/>
      <c r="G275" s="537"/>
      <c r="H275" s="491"/>
      <c r="I275" s="494"/>
    </row>
    <row r="276" spans="1:9" hidden="1" x14ac:dyDescent="0.3">
      <c r="A276" s="495" t="str">
        <f>IF(ISBLANK($A$17),"",$A$17)</f>
        <v>Diet Tech</v>
      </c>
      <c r="B276" s="490"/>
      <c r="C276" s="491"/>
      <c r="D276" s="492">
        <f t="shared" si="60"/>
        <v>0</v>
      </c>
      <c r="E276" s="492">
        <f t="shared" si="61"/>
        <v>0</v>
      </c>
      <c r="F276" s="537"/>
      <c r="G276" s="537"/>
      <c r="H276" s="491"/>
      <c r="I276" s="494"/>
    </row>
    <row r="277" spans="1:9" hidden="1" x14ac:dyDescent="0.3">
      <c r="A277" s="495" t="str">
        <f>IF(ISBLANK($A$18),"",$A$18)</f>
        <v>Diet Clerk</v>
      </c>
      <c r="B277" s="490"/>
      <c r="C277" s="491"/>
      <c r="D277" s="492">
        <f t="shared" si="60"/>
        <v>0</v>
      </c>
      <c r="E277" s="492">
        <f t="shared" si="61"/>
        <v>0</v>
      </c>
      <c r="F277" s="537"/>
      <c r="G277" s="537"/>
      <c r="H277" s="491"/>
      <c r="I277" s="494"/>
    </row>
    <row r="278" spans="1:9" hidden="1" x14ac:dyDescent="0.3">
      <c r="A278" s="495" t="str">
        <f>IF(ISBLANK($A$19),"",$A$19)</f>
        <v>Admin</v>
      </c>
      <c r="B278" s="490"/>
      <c r="C278" s="491"/>
      <c r="D278" s="492">
        <f t="shared" si="60"/>
        <v>0</v>
      </c>
      <c r="E278" s="492">
        <f t="shared" si="61"/>
        <v>0</v>
      </c>
      <c r="F278" s="537"/>
      <c r="G278" s="537"/>
      <c r="H278" s="491"/>
      <c r="I278" s="494"/>
    </row>
    <row r="279" spans="1:9" hidden="1" x14ac:dyDescent="0.3">
      <c r="A279" s="495" t="str">
        <f>IF(ISBLANK($A$20),"",$A$20)</f>
        <v>System Analyst</v>
      </c>
      <c r="B279" s="491"/>
      <c r="C279" s="491"/>
      <c r="D279" s="492">
        <f t="shared" si="60"/>
        <v>0</v>
      </c>
      <c r="E279" s="492">
        <f t="shared" si="61"/>
        <v>0</v>
      </c>
      <c r="F279" s="537"/>
      <c r="G279" s="537"/>
      <c r="H279" s="491"/>
      <c r="I279" s="494"/>
    </row>
    <row r="280" spans="1:9" hidden="1" x14ac:dyDescent="0.3">
      <c r="A280" s="495" t="str">
        <f>IF(ISBLANK($A$21),"",$A$21)</f>
        <v>Formula Rm Tech</v>
      </c>
      <c r="B280" s="491"/>
      <c r="C280" s="491"/>
      <c r="D280" s="492">
        <f t="shared" si="60"/>
        <v>0</v>
      </c>
      <c r="E280" s="492">
        <f t="shared" si="61"/>
        <v>0</v>
      </c>
      <c r="F280" s="537"/>
      <c r="G280" s="537"/>
      <c r="H280" s="491"/>
      <c r="I280" s="494"/>
    </row>
    <row r="281" spans="1:9" hidden="1" x14ac:dyDescent="0.3">
      <c r="A281" s="495" t="str">
        <f>IF(ISBLANK($A$22),"",$A$22)</f>
        <v>Purchaser</v>
      </c>
      <c r="B281" s="491"/>
      <c r="C281" s="491"/>
      <c r="D281" s="492">
        <f t="shared" si="60"/>
        <v>0</v>
      </c>
      <c r="E281" s="492">
        <f t="shared" si="61"/>
        <v>0</v>
      </c>
      <c r="F281" s="537"/>
      <c r="G281" s="537"/>
      <c r="H281" s="491"/>
      <c r="I281" s="494"/>
    </row>
    <row r="282" spans="1:9" hidden="1" x14ac:dyDescent="0.3">
      <c r="A282" s="495" t="str">
        <f>IF(ISBLANK($A$23),"",$A$23)</f>
        <v>Salaried Supervision</v>
      </c>
      <c r="B282" s="490"/>
      <c r="C282" s="491"/>
      <c r="D282" s="492">
        <f t="shared" ref="D282" si="62">IF($B$298="","",B282/($B$298*52))</f>
        <v>0</v>
      </c>
      <c r="E282" s="492">
        <f t="shared" ref="E282" si="63">IF($B$298="","",C282/($B$298*52))</f>
        <v>0</v>
      </c>
      <c r="F282" s="537"/>
      <c r="G282" s="537"/>
      <c r="H282" s="491"/>
      <c r="I282" s="494"/>
    </row>
    <row r="283" spans="1:9" hidden="1" x14ac:dyDescent="0.3">
      <c r="A283" s="477" t="str">
        <f>IF(ISBLANK($A$24),"",$A$24)</f>
        <v>Other Labor</v>
      </c>
      <c r="B283" s="500"/>
      <c r="C283" s="501"/>
      <c r="D283" s="502">
        <v>0</v>
      </c>
      <c r="E283" s="502">
        <v>0</v>
      </c>
      <c r="F283" s="538">
        <v>0</v>
      </c>
      <c r="G283" s="538">
        <v>0</v>
      </c>
      <c r="H283" s="501"/>
      <c r="I283" s="504"/>
    </row>
    <row r="284" spans="1:9" hidden="1" x14ac:dyDescent="0.3">
      <c r="A284" s="477" t="str">
        <f>IF(ISBLANK($A$25),"",$A$25)</f>
        <v/>
      </c>
      <c r="B284" s="490"/>
      <c r="C284" s="491"/>
      <c r="D284" s="492">
        <f t="shared" ref="D284:E289" si="64">IF($B$298="","",B284/($B$298*52))</f>
        <v>0</v>
      </c>
      <c r="E284" s="492">
        <f t="shared" si="64"/>
        <v>0</v>
      </c>
      <c r="F284" s="537"/>
      <c r="G284" s="537"/>
      <c r="H284" s="491"/>
      <c r="I284" s="494"/>
    </row>
    <row r="285" spans="1:9" hidden="1" x14ac:dyDescent="0.3">
      <c r="A285" s="477" t="str">
        <f>IF(ISBLANK($A$26),"",$A$26)</f>
        <v/>
      </c>
      <c r="B285" s="490"/>
      <c r="C285" s="491"/>
      <c r="D285" s="492">
        <f t="shared" si="64"/>
        <v>0</v>
      </c>
      <c r="E285" s="492">
        <f t="shared" si="64"/>
        <v>0</v>
      </c>
      <c r="F285" s="537"/>
      <c r="G285" s="537"/>
      <c r="H285" s="491"/>
      <c r="I285" s="494"/>
    </row>
    <row r="286" spans="1:9" hidden="1" x14ac:dyDescent="0.3">
      <c r="A286" s="477" t="str">
        <f>IF(ISBLANK($A$27),"",$A$27)</f>
        <v/>
      </c>
      <c r="B286" s="512"/>
      <c r="C286" s="491"/>
      <c r="D286" s="492">
        <f t="shared" si="64"/>
        <v>0</v>
      </c>
      <c r="E286" s="492">
        <f t="shared" si="64"/>
        <v>0</v>
      </c>
      <c r="F286" s="537"/>
      <c r="G286" s="537"/>
      <c r="H286" s="491"/>
      <c r="I286" s="494"/>
    </row>
    <row r="287" spans="1:9" hidden="1" x14ac:dyDescent="0.3">
      <c r="A287" s="477" t="str">
        <f>IF(ISBLANK($A$28),"",$A$28)</f>
        <v/>
      </c>
      <c r="B287" s="490"/>
      <c r="C287" s="491"/>
      <c r="D287" s="492">
        <f t="shared" si="64"/>
        <v>0</v>
      </c>
      <c r="E287" s="492">
        <f t="shared" si="64"/>
        <v>0</v>
      </c>
      <c r="F287" s="537"/>
      <c r="G287" s="537"/>
      <c r="H287" s="491"/>
      <c r="I287" s="494"/>
    </row>
    <row r="288" spans="1:9" hidden="1" x14ac:dyDescent="0.3">
      <c r="A288" s="477" t="str">
        <f>IF(ISBLANK($A$29),"",$A$29)</f>
        <v/>
      </c>
      <c r="B288" s="490"/>
      <c r="C288" s="491"/>
      <c r="D288" s="492">
        <f t="shared" si="64"/>
        <v>0</v>
      </c>
      <c r="E288" s="492">
        <f t="shared" si="64"/>
        <v>0</v>
      </c>
      <c r="F288" s="537"/>
      <c r="G288" s="537"/>
      <c r="H288" s="491"/>
      <c r="I288" s="494"/>
    </row>
    <row r="289" spans="1:9" hidden="1" x14ac:dyDescent="0.3">
      <c r="A289" s="477" t="str">
        <f>IF(ISBLANK($A$30),"",$A$30)</f>
        <v/>
      </c>
      <c r="B289" s="513"/>
      <c r="C289" s="514"/>
      <c r="D289" s="492">
        <f t="shared" si="64"/>
        <v>0</v>
      </c>
      <c r="E289" s="492">
        <f t="shared" si="64"/>
        <v>0</v>
      </c>
      <c r="F289" s="539"/>
      <c r="G289" s="539"/>
      <c r="H289" s="491"/>
      <c r="I289" s="494"/>
    </row>
    <row r="290" spans="1:9" hidden="1" x14ac:dyDescent="0.3">
      <c r="A290" s="516" t="s">
        <v>2065</v>
      </c>
      <c r="B290" s="517">
        <f t="shared" ref="B290:G290" si="65">SUM(B266:B289)</f>
        <v>0</v>
      </c>
      <c r="C290" s="517">
        <f t="shared" si="65"/>
        <v>0</v>
      </c>
      <c r="D290" s="492">
        <f t="shared" si="65"/>
        <v>0</v>
      </c>
      <c r="E290" s="492">
        <f t="shared" si="65"/>
        <v>0</v>
      </c>
      <c r="F290" s="518">
        <f t="shared" si="65"/>
        <v>0</v>
      </c>
      <c r="G290" s="518">
        <f t="shared" si="65"/>
        <v>0</v>
      </c>
      <c r="H290" s="491"/>
      <c r="I290" s="519"/>
    </row>
    <row r="291" spans="1:9" ht="18" hidden="1" x14ac:dyDescent="0.35">
      <c r="A291" s="526" t="s">
        <v>2066</v>
      </c>
      <c r="B291" s="527"/>
      <c r="C291" s="1124" t="s">
        <v>1655</v>
      </c>
      <c r="D291" s="1124"/>
      <c r="E291" s="1124"/>
      <c r="F291" s="1124"/>
      <c r="G291" s="1125"/>
      <c r="H291" s="528"/>
      <c r="I291" s="529"/>
    </row>
    <row r="292" spans="1:9" ht="46.8" hidden="1" x14ac:dyDescent="0.3">
      <c r="A292" s="530" t="s">
        <v>2067</v>
      </c>
      <c r="B292" s="531"/>
      <c r="C292" s="1121"/>
      <c r="D292" s="1121"/>
      <c r="E292" s="1121"/>
      <c r="F292" s="1121"/>
      <c r="G292" s="1121"/>
    </row>
    <row r="293" spans="1:9" ht="15.6" hidden="1" x14ac:dyDescent="0.3">
      <c r="A293" s="532" t="s">
        <v>2068</v>
      </c>
      <c r="B293" s="531"/>
      <c r="C293" s="1121"/>
      <c r="D293" s="1121"/>
      <c r="E293" s="1121"/>
      <c r="F293" s="1121"/>
      <c r="G293" s="1121"/>
    </row>
    <row r="294" spans="1:9" ht="15.6" hidden="1" x14ac:dyDescent="0.3">
      <c r="A294" s="532" t="s">
        <v>2069</v>
      </c>
      <c r="B294" s="531"/>
      <c r="C294" s="1121"/>
      <c r="D294" s="1121"/>
      <c r="E294" s="1121"/>
      <c r="F294" s="1121"/>
      <c r="G294" s="1121"/>
    </row>
    <row r="295" spans="1:9" ht="15.6" hidden="1" x14ac:dyDescent="0.3">
      <c r="A295" s="532" t="s">
        <v>2070</v>
      </c>
      <c r="B295" s="531"/>
      <c r="C295" s="1121"/>
      <c r="D295" s="1121"/>
      <c r="E295" s="1121"/>
      <c r="F295" s="1121"/>
      <c r="G295" s="1121"/>
    </row>
    <row r="296" spans="1:9" ht="15.6" hidden="1" x14ac:dyDescent="0.3">
      <c r="A296" s="532" t="s">
        <v>2071</v>
      </c>
      <c r="B296" s="531"/>
      <c r="C296" s="1121"/>
      <c r="D296" s="1121"/>
      <c r="E296" s="1121"/>
      <c r="F296" s="1121"/>
      <c r="G296" s="1121"/>
    </row>
    <row r="297" spans="1:9" ht="15.6" hidden="1" x14ac:dyDescent="0.3">
      <c r="A297" s="532" t="s">
        <v>2072</v>
      </c>
      <c r="B297" s="531"/>
      <c r="C297" s="1121"/>
      <c r="D297" s="1121"/>
      <c r="E297" s="1121"/>
      <c r="F297" s="1121"/>
      <c r="G297" s="1121"/>
    </row>
    <row r="298" spans="1:9" ht="15.6" hidden="1" collapsed="1" x14ac:dyDescent="0.3">
      <c r="A298" s="533" t="s">
        <v>1496</v>
      </c>
      <c r="B298" s="534">
        <v>40</v>
      </c>
      <c r="C298" s="1122" t="s">
        <v>2073</v>
      </c>
      <c r="D298" s="1122"/>
      <c r="E298" s="1122"/>
      <c r="F298" s="1122"/>
      <c r="G298" s="1122"/>
    </row>
    <row r="299" spans="1:9" ht="15.6" hidden="1" x14ac:dyDescent="0.3">
      <c r="A299" s="533" t="s">
        <v>2074</v>
      </c>
      <c r="B299" s="535"/>
      <c r="C299" s="1123"/>
      <c r="D299" s="1123"/>
      <c r="E299" s="1123"/>
      <c r="F299" s="1123"/>
      <c r="G299" s="1123"/>
    </row>
    <row r="300" spans="1:9" hidden="1" x14ac:dyDescent="0.3"/>
    <row r="301" spans="1:9" ht="18" hidden="1" x14ac:dyDescent="0.3">
      <c r="A301" s="1126" t="str">
        <f>'22-FANS Pricing Matrix'!K2</f>
        <v>FACILITY9</v>
      </c>
      <c r="B301" s="1127"/>
      <c r="C301" s="1127"/>
      <c r="D301" s="1127"/>
      <c r="E301" s="1127"/>
      <c r="F301" s="1127"/>
      <c r="G301" s="1127"/>
      <c r="H301" s="1127"/>
      <c r="I301" s="1127"/>
    </row>
    <row r="302" spans="1:9" ht="43.2" hidden="1" x14ac:dyDescent="0.3">
      <c r="A302" s="470" t="s">
        <v>2040</v>
      </c>
      <c r="B302" s="471" t="s">
        <v>2041</v>
      </c>
      <c r="C302" s="472" t="s">
        <v>2042</v>
      </c>
      <c r="D302" s="472" t="str">
        <f>"Productive FTEs ("&amp;B335*52&amp;")"</f>
        <v>Productive FTEs (2080)</v>
      </c>
      <c r="E302" s="472" t="str">
        <f>"Non-productive FTEs ("&amp;B335*52&amp;")"</f>
        <v>Non-productive FTEs (2080)</v>
      </c>
      <c r="F302" s="472" t="s">
        <v>2043</v>
      </c>
      <c r="G302" s="472" t="s">
        <v>2044</v>
      </c>
      <c r="H302" s="473" t="s">
        <v>2045</v>
      </c>
      <c r="I302" s="472" t="s">
        <v>1655</v>
      </c>
    </row>
    <row r="303" spans="1:9" hidden="1" x14ac:dyDescent="0.3">
      <c r="A303" s="477" t="str">
        <f>IF(ISBLANK($A$7),"",$A$7)</f>
        <v>Hourly Staff</v>
      </c>
      <c r="B303" s="478"/>
      <c r="C303" s="479"/>
      <c r="D303" s="480">
        <v>0</v>
      </c>
      <c r="E303" s="480">
        <v>0</v>
      </c>
      <c r="F303" s="536">
        <v>0</v>
      </c>
      <c r="G303" s="536">
        <v>0</v>
      </c>
      <c r="H303" s="479"/>
      <c r="I303" s="482"/>
    </row>
    <row r="304" spans="1:9" hidden="1" x14ac:dyDescent="0.3">
      <c r="A304" s="495" t="str">
        <f>IF(ISBLANK($A$8),"",$A$8)</f>
        <v>Hourly Staff</v>
      </c>
      <c r="B304" s="490"/>
      <c r="C304" s="491"/>
      <c r="D304" s="492">
        <f t="shared" ref="D304:E307" si="66">IF($B$335="","",B304/($B$335*52))</f>
        <v>0</v>
      </c>
      <c r="E304" s="492">
        <f t="shared" si="66"/>
        <v>0</v>
      </c>
      <c r="F304" s="537"/>
      <c r="G304" s="537"/>
      <c r="H304" s="491"/>
      <c r="I304" s="494"/>
    </row>
    <row r="305" spans="1:9" hidden="1" x14ac:dyDescent="0.3">
      <c r="A305" s="495" t="str">
        <f>IF(ISBLANK($A$9),"",$A$9)</f>
        <v>General Service Worker</v>
      </c>
      <c r="B305" s="490"/>
      <c r="C305" s="491"/>
      <c r="D305" s="492">
        <f t="shared" si="66"/>
        <v>0</v>
      </c>
      <c r="E305" s="492">
        <f t="shared" si="66"/>
        <v>0</v>
      </c>
      <c r="F305" s="537"/>
      <c r="G305" s="537"/>
      <c r="H305" s="491"/>
      <c r="I305" s="494"/>
    </row>
    <row r="306" spans="1:9" hidden="1" x14ac:dyDescent="0.3">
      <c r="A306" s="495" t="str">
        <f>IF(ISBLANK($A$10),"",$A$10)</f>
        <v>Cook</v>
      </c>
      <c r="B306" s="490"/>
      <c r="C306" s="491"/>
      <c r="D306" s="492">
        <f t="shared" si="66"/>
        <v>0</v>
      </c>
      <c r="E306" s="492">
        <f t="shared" si="66"/>
        <v>0</v>
      </c>
      <c r="F306" s="537"/>
      <c r="G306" s="537"/>
      <c r="H306" s="491"/>
      <c r="I306" s="494"/>
    </row>
    <row r="307" spans="1:9" hidden="1" x14ac:dyDescent="0.3">
      <c r="A307" s="495" t="str">
        <f>IF(ISBLANK($A$11),"",$A$11)</f>
        <v>Supervisor</v>
      </c>
      <c r="B307" s="490"/>
      <c r="C307" s="491"/>
      <c r="D307" s="492">
        <f t="shared" si="66"/>
        <v>0</v>
      </c>
      <c r="E307" s="492">
        <f t="shared" si="66"/>
        <v>0</v>
      </c>
      <c r="F307" s="537"/>
      <c r="G307" s="537"/>
      <c r="H307" s="491"/>
      <c r="I307" s="494"/>
    </row>
    <row r="308" spans="1:9" hidden="1" x14ac:dyDescent="0.3">
      <c r="A308" s="477" t="str">
        <f>IF(ISBLANK($A$12),"",$A$12)</f>
        <v>Salaried Staff</v>
      </c>
      <c r="B308" s="500"/>
      <c r="C308" s="501"/>
      <c r="D308" s="502">
        <v>0</v>
      </c>
      <c r="E308" s="502">
        <v>0</v>
      </c>
      <c r="F308" s="538">
        <v>0</v>
      </c>
      <c r="G308" s="538">
        <v>0</v>
      </c>
      <c r="H308" s="501"/>
      <c r="I308" s="504"/>
    </row>
    <row r="309" spans="1:9" hidden="1" x14ac:dyDescent="0.3">
      <c r="A309" s="495" t="str">
        <f>IF(ISBLANK($A$13),"",$A$13)</f>
        <v>Director</v>
      </c>
      <c r="B309" s="490"/>
      <c r="C309" s="491"/>
      <c r="D309" s="492">
        <f t="shared" ref="D309:D318" si="67">IF($B$335="","",B309/($B$335*52))</f>
        <v>0</v>
      </c>
      <c r="E309" s="492">
        <f t="shared" ref="E309:E318" si="68">IF($B$335="","",C309/($B$335*52))</f>
        <v>0</v>
      </c>
      <c r="F309" s="537"/>
      <c r="G309" s="537"/>
      <c r="H309" s="491"/>
      <c r="I309" s="494"/>
    </row>
    <row r="310" spans="1:9" hidden="1" x14ac:dyDescent="0.3">
      <c r="A310" s="495" t="str">
        <f>IF(ISBLANK($A$14),"",$A$14)</f>
        <v>Management</v>
      </c>
      <c r="B310" s="490"/>
      <c r="C310" s="491"/>
      <c r="D310" s="492">
        <f t="shared" si="67"/>
        <v>0</v>
      </c>
      <c r="E310" s="492">
        <f t="shared" si="68"/>
        <v>0</v>
      </c>
      <c r="F310" s="537"/>
      <c r="G310" s="537"/>
      <c r="H310" s="491"/>
      <c r="I310" s="494"/>
    </row>
    <row r="311" spans="1:9" hidden="1" x14ac:dyDescent="0.3">
      <c r="A311" s="495" t="str">
        <f>IF(ISBLANK($A$15),"",$A$15)</f>
        <v>Registered Dietitians - Hosp</v>
      </c>
      <c r="B311" s="490"/>
      <c r="C311" s="491"/>
      <c r="D311" s="492">
        <f t="shared" si="67"/>
        <v>0</v>
      </c>
      <c r="E311" s="492">
        <f t="shared" si="68"/>
        <v>0</v>
      </c>
      <c r="F311" s="537"/>
      <c r="G311" s="537"/>
      <c r="H311" s="491"/>
      <c r="I311" s="494"/>
    </row>
    <row r="312" spans="1:9" hidden="1" x14ac:dyDescent="0.3">
      <c r="A312" s="495" t="str">
        <f>IF(ISBLANK($A$16),"",$A$16)</f>
        <v>Registered Dietitians - Suppl</v>
      </c>
      <c r="B312" s="490"/>
      <c r="C312" s="491"/>
      <c r="D312" s="492">
        <f t="shared" si="67"/>
        <v>0</v>
      </c>
      <c r="E312" s="492">
        <f t="shared" si="68"/>
        <v>0</v>
      </c>
      <c r="F312" s="537"/>
      <c r="G312" s="537"/>
      <c r="H312" s="491"/>
      <c r="I312" s="494"/>
    </row>
    <row r="313" spans="1:9" hidden="1" x14ac:dyDescent="0.3">
      <c r="A313" s="495" t="str">
        <f>IF(ISBLANK($A$17),"",$A$17)</f>
        <v>Diet Tech</v>
      </c>
      <c r="B313" s="490"/>
      <c r="C313" s="491"/>
      <c r="D313" s="492">
        <f t="shared" si="67"/>
        <v>0</v>
      </c>
      <c r="E313" s="492">
        <f t="shared" si="68"/>
        <v>0</v>
      </c>
      <c r="F313" s="537"/>
      <c r="G313" s="537"/>
      <c r="H313" s="491"/>
      <c r="I313" s="494"/>
    </row>
    <row r="314" spans="1:9" hidden="1" x14ac:dyDescent="0.3">
      <c r="A314" s="495" t="str">
        <f>IF(ISBLANK($A$18),"",$A$18)</f>
        <v>Diet Clerk</v>
      </c>
      <c r="B314" s="490"/>
      <c r="C314" s="491"/>
      <c r="D314" s="492">
        <f t="shared" si="67"/>
        <v>0</v>
      </c>
      <c r="E314" s="492">
        <f t="shared" si="68"/>
        <v>0</v>
      </c>
      <c r="F314" s="537"/>
      <c r="G314" s="537"/>
      <c r="H314" s="491"/>
      <c r="I314" s="494"/>
    </row>
    <row r="315" spans="1:9" hidden="1" x14ac:dyDescent="0.3">
      <c r="A315" s="495" t="str">
        <f>IF(ISBLANK($A$19),"",$A$19)</f>
        <v>Admin</v>
      </c>
      <c r="B315" s="490"/>
      <c r="C315" s="491"/>
      <c r="D315" s="492">
        <f t="shared" si="67"/>
        <v>0</v>
      </c>
      <c r="E315" s="492">
        <f t="shared" si="68"/>
        <v>0</v>
      </c>
      <c r="F315" s="537"/>
      <c r="G315" s="537"/>
      <c r="H315" s="491"/>
      <c r="I315" s="494"/>
    </row>
    <row r="316" spans="1:9" hidden="1" x14ac:dyDescent="0.3">
      <c r="A316" s="495" t="str">
        <f>IF(ISBLANK($A$20),"",$A$20)</f>
        <v>System Analyst</v>
      </c>
      <c r="B316" s="491"/>
      <c r="C316" s="491"/>
      <c r="D316" s="492">
        <f t="shared" si="67"/>
        <v>0</v>
      </c>
      <c r="E316" s="492">
        <f t="shared" si="68"/>
        <v>0</v>
      </c>
      <c r="F316" s="537"/>
      <c r="G316" s="537"/>
      <c r="H316" s="491"/>
      <c r="I316" s="494"/>
    </row>
    <row r="317" spans="1:9" hidden="1" x14ac:dyDescent="0.3">
      <c r="A317" s="495" t="str">
        <f>IF(ISBLANK($A$21),"",$A$21)</f>
        <v>Formula Rm Tech</v>
      </c>
      <c r="B317" s="491"/>
      <c r="C317" s="491"/>
      <c r="D317" s="492">
        <f t="shared" si="67"/>
        <v>0</v>
      </c>
      <c r="E317" s="492">
        <f t="shared" si="68"/>
        <v>0</v>
      </c>
      <c r="F317" s="537"/>
      <c r="G317" s="537"/>
      <c r="H317" s="491"/>
      <c r="I317" s="494"/>
    </row>
    <row r="318" spans="1:9" hidden="1" x14ac:dyDescent="0.3">
      <c r="A318" s="495" t="str">
        <f>IF(ISBLANK($A$22),"",$A$22)</f>
        <v>Purchaser</v>
      </c>
      <c r="B318" s="491"/>
      <c r="C318" s="491"/>
      <c r="D318" s="492">
        <f t="shared" si="67"/>
        <v>0</v>
      </c>
      <c r="E318" s="492">
        <f t="shared" si="68"/>
        <v>0</v>
      </c>
      <c r="F318" s="537"/>
      <c r="G318" s="537"/>
      <c r="H318" s="491"/>
      <c r="I318" s="494"/>
    </row>
    <row r="319" spans="1:9" hidden="1" x14ac:dyDescent="0.3">
      <c r="A319" s="495" t="str">
        <f>IF(ISBLANK($A$23),"",$A$23)</f>
        <v>Salaried Supervision</v>
      </c>
      <c r="B319" s="490"/>
      <c r="C319" s="491"/>
      <c r="D319" s="492">
        <f t="shared" ref="D319" si="69">IF($B$335="","",B319/($B$335*52))</f>
        <v>0</v>
      </c>
      <c r="E319" s="492">
        <f t="shared" ref="E319" si="70">IF($B$335="","",C319/($B$335*52))</f>
        <v>0</v>
      </c>
      <c r="F319" s="537"/>
      <c r="G319" s="537"/>
      <c r="H319" s="491"/>
      <c r="I319" s="494"/>
    </row>
    <row r="320" spans="1:9" hidden="1" x14ac:dyDescent="0.3">
      <c r="A320" s="477" t="str">
        <f>IF(ISBLANK($A$24),"",$A$24)</f>
        <v>Other Labor</v>
      </c>
      <c r="B320" s="500"/>
      <c r="C320" s="501"/>
      <c r="D320" s="502">
        <v>0</v>
      </c>
      <c r="E320" s="502">
        <v>0</v>
      </c>
      <c r="F320" s="538">
        <v>0</v>
      </c>
      <c r="G320" s="538">
        <v>0</v>
      </c>
      <c r="H320" s="501"/>
      <c r="I320" s="504"/>
    </row>
    <row r="321" spans="1:9" hidden="1" x14ac:dyDescent="0.3">
      <c r="A321" s="477" t="str">
        <f>IF(ISBLANK($A$25),"",$A$25)</f>
        <v/>
      </c>
      <c r="B321" s="490"/>
      <c r="C321" s="491"/>
      <c r="D321" s="492">
        <f t="shared" ref="D321:E326" si="71">IF($B$335="","",B321/($B$335*52))</f>
        <v>0</v>
      </c>
      <c r="E321" s="492">
        <f t="shared" si="71"/>
        <v>0</v>
      </c>
      <c r="F321" s="537"/>
      <c r="G321" s="537"/>
      <c r="H321" s="491"/>
      <c r="I321" s="494"/>
    </row>
    <row r="322" spans="1:9" hidden="1" x14ac:dyDescent="0.3">
      <c r="A322" s="477" t="str">
        <f>IF(ISBLANK($A$26),"",$A$26)</f>
        <v/>
      </c>
      <c r="B322" s="490"/>
      <c r="C322" s="491"/>
      <c r="D322" s="492">
        <f t="shared" si="71"/>
        <v>0</v>
      </c>
      <c r="E322" s="492">
        <f t="shared" si="71"/>
        <v>0</v>
      </c>
      <c r="F322" s="537"/>
      <c r="G322" s="537"/>
      <c r="H322" s="491"/>
      <c r="I322" s="494"/>
    </row>
    <row r="323" spans="1:9" hidden="1" x14ac:dyDescent="0.3">
      <c r="A323" s="477" t="str">
        <f>IF(ISBLANK($A$27),"",$A$27)</f>
        <v/>
      </c>
      <c r="B323" s="512"/>
      <c r="C323" s="491"/>
      <c r="D323" s="492">
        <f t="shared" si="71"/>
        <v>0</v>
      </c>
      <c r="E323" s="492">
        <f t="shared" si="71"/>
        <v>0</v>
      </c>
      <c r="F323" s="537"/>
      <c r="G323" s="537"/>
      <c r="H323" s="491"/>
      <c r="I323" s="494"/>
    </row>
    <row r="324" spans="1:9" hidden="1" x14ac:dyDescent="0.3">
      <c r="A324" s="477" t="str">
        <f>IF(ISBLANK($A$28),"",$A$28)</f>
        <v/>
      </c>
      <c r="B324" s="490"/>
      <c r="C324" s="491"/>
      <c r="D324" s="492">
        <f t="shared" si="71"/>
        <v>0</v>
      </c>
      <c r="E324" s="492">
        <f t="shared" si="71"/>
        <v>0</v>
      </c>
      <c r="F324" s="537"/>
      <c r="G324" s="537"/>
      <c r="H324" s="491"/>
      <c r="I324" s="494"/>
    </row>
    <row r="325" spans="1:9" hidden="1" x14ac:dyDescent="0.3">
      <c r="A325" s="477" t="str">
        <f>IF(ISBLANK($A$29),"",$A$29)</f>
        <v/>
      </c>
      <c r="B325" s="490"/>
      <c r="C325" s="491"/>
      <c r="D325" s="492">
        <f t="shared" si="71"/>
        <v>0</v>
      </c>
      <c r="E325" s="492">
        <f t="shared" si="71"/>
        <v>0</v>
      </c>
      <c r="F325" s="537"/>
      <c r="G325" s="537"/>
      <c r="H325" s="491"/>
      <c r="I325" s="494"/>
    </row>
    <row r="326" spans="1:9" hidden="1" x14ac:dyDescent="0.3">
      <c r="A326" s="477" t="str">
        <f>IF(ISBLANK($A$30),"",$A$30)</f>
        <v/>
      </c>
      <c r="B326" s="513"/>
      <c r="C326" s="514"/>
      <c r="D326" s="492">
        <f t="shared" si="71"/>
        <v>0</v>
      </c>
      <c r="E326" s="492">
        <f t="shared" si="71"/>
        <v>0</v>
      </c>
      <c r="F326" s="539"/>
      <c r="G326" s="539"/>
      <c r="H326" s="491"/>
      <c r="I326" s="494"/>
    </row>
    <row r="327" spans="1:9" hidden="1" x14ac:dyDescent="0.3">
      <c r="A327" s="516" t="s">
        <v>2065</v>
      </c>
      <c r="B327" s="517">
        <f t="shared" ref="B327:G327" si="72">SUM(B303:B326)</f>
        <v>0</v>
      </c>
      <c r="C327" s="517">
        <f t="shared" si="72"/>
        <v>0</v>
      </c>
      <c r="D327" s="492">
        <f t="shared" si="72"/>
        <v>0</v>
      </c>
      <c r="E327" s="492">
        <f t="shared" si="72"/>
        <v>0</v>
      </c>
      <c r="F327" s="518">
        <f t="shared" si="72"/>
        <v>0</v>
      </c>
      <c r="G327" s="518">
        <f t="shared" si="72"/>
        <v>0</v>
      </c>
      <c r="H327" s="491"/>
      <c r="I327" s="519"/>
    </row>
    <row r="328" spans="1:9" ht="18" hidden="1" x14ac:dyDescent="0.35">
      <c r="A328" s="526" t="s">
        <v>2066</v>
      </c>
      <c r="B328" s="527"/>
      <c r="C328" s="1124" t="s">
        <v>1655</v>
      </c>
      <c r="D328" s="1124"/>
      <c r="E328" s="1124"/>
      <c r="F328" s="1124"/>
      <c r="G328" s="1125"/>
      <c r="H328" s="528"/>
      <c r="I328" s="529"/>
    </row>
    <row r="329" spans="1:9" ht="46.8" hidden="1" x14ac:dyDescent="0.3">
      <c r="A329" s="530" t="s">
        <v>2067</v>
      </c>
      <c r="B329" s="531"/>
      <c r="C329" s="1121"/>
      <c r="D329" s="1121"/>
      <c r="E329" s="1121"/>
      <c r="F329" s="1121"/>
      <c r="G329" s="1121"/>
    </row>
    <row r="330" spans="1:9" ht="15.6" hidden="1" x14ac:dyDescent="0.3">
      <c r="A330" s="532" t="s">
        <v>2068</v>
      </c>
      <c r="B330" s="531"/>
      <c r="C330" s="1121"/>
      <c r="D330" s="1121"/>
      <c r="E330" s="1121"/>
      <c r="F330" s="1121"/>
      <c r="G330" s="1121"/>
    </row>
    <row r="331" spans="1:9" ht="15.6" hidden="1" x14ac:dyDescent="0.3">
      <c r="A331" s="532" t="s">
        <v>2069</v>
      </c>
      <c r="B331" s="531"/>
      <c r="C331" s="1121"/>
      <c r="D331" s="1121"/>
      <c r="E331" s="1121"/>
      <c r="F331" s="1121"/>
      <c r="G331" s="1121"/>
    </row>
    <row r="332" spans="1:9" ht="15.6" hidden="1" x14ac:dyDescent="0.3">
      <c r="A332" s="532" t="s">
        <v>2070</v>
      </c>
      <c r="B332" s="531"/>
      <c r="C332" s="1121"/>
      <c r="D332" s="1121"/>
      <c r="E332" s="1121"/>
      <c r="F332" s="1121"/>
      <c r="G332" s="1121"/>
    </row>
    <row r="333" spans="1:9" ht="15.6" hidden="1" x14ac:dyDescent="0.3">
      <c r="A333" s="532" t="s">
        <v>2071</v>
      </c>
      <c r="B333" s="531"/>
      <c r="C333" s="1121"/>
      <c r="D333" s="1121"/>
      <c r="E333" s="1121"/>
      <c r="F333" s="1121"/>
      <c r="G333" s="1121"/>
    </row>
    <row r="334" spans="1:9" ht="15.6" hidden="1" x14ac:dyDescent="0.3">
      <c r="A334" s="532" t="s">
        <v>2072</v>
      </c>
      <c r="B334" s="531"/>
      <c r="C334" s="1121"/>
      <c r="D334" s="1121"/>
      <c r="E334" s="1121"/>
      <c r="F334" s="1121"/>
      <c r="G334" s="1121"/>
    </row>
    <row r="335" spans="1:9" ht="15.6" hidden="1" collapsed="1" x14ac:dyDescent="0.3">
      <c r="A335" s="533" t="s">
        <v>1496</v>
      </c>
      <c r="B335" s="534">
        <v>40</v>
      </c>
      <c r="C335" s="1122" t="s">
        <v>2073</v>
      </c>
      <c r="D335" s="1122"/>
      <c r="E335" s="1122"/>
      <c r="F335" s="1122"/>
      <c r="G335" s="1122"/>
    </row>
    <row r="336" spans="1:9" ht="15.6" hidden="1" x14ac:dyDescent="0.3">
      <c r="A336" s="533" t="s">
        <v>2074</v>
      </c>
      <c r="B336" s="535"/>
      <c r="C336" s="1123"/>
      <c r="D336" s="1123"/>
      <c r="E336" s="1123"/>
      <c r="F336" s="1123"/>
      <c r="G336" s="1123"/>
    </row>
    <row r="337" spans="1:9" hidden="1" x14ac:dyDescent="0.3"/>
    <row r="338" spans="1:9" ht="18" hidden="1" x14ac:dyDescent="0.3">
      <c r="A338" s="1126" t="str">
        <f>'22-FANS Pricing Matrix'!L2</f>
        <v>FACILITY10</v>
      </c>
      <c r="B338" s="1127"/>
      <c r="C338" s="1127"/>
      <c r="D338" s="1127"/>
      <c r="E338" s="1127"/>
      <c r="F338" s="1127"/>
      <c r="G338" s="1127"/>
      <c r="H338" s="1127"/>
      <c r="I338" s="1127"/>
    </row>
    <row r="339" spans="1:9" ht="43.2" hidden="1" x14ac:dyDescent="0.3">
      <c r="A339" s="470" t="s">
        <v>2040</v>
      </c>
      <c r="B339" s="471" t="s">
        <v>2041</v>
      </c>
      <c r="C339" s="472" t="s">
        <v>2042</v>
      </c>
      <c r="D339" s="472" t="str">
        <f>"Productive FTEs ("&amp;B372*52&amp;")"</f>
        <v>Productive FTEs (2080)</v>
      </c>
      <c r="E339" s="472" t="str">
        <f>"Non-productive FTEs ("&amp;B372*52&amp;")"</f>
        <v>Non-productive FTEs (2080)</v>
      </c>
      <c r="F339" s="472" t="s">
        <v>2043</v>
      </c>
      <c r="G339" s="472" t="s">
        <v>2044</v>
      </c>
      <c r="H339" s="473" t="s">
        <v>2045</v>
      </c>
      <c r="I339" s="472" t="s">
        <v>1655</v>
      </c>
    </row>
    <row r="340" spans="1:9" hidden="1" x14ac:dyDescent="0.3">
      <c r="A340" s="477" t="str">
        <f>IF(ISBLANK($A$7),"",$A$7)</f>
        <v>Hourly Staff</v>
      </c>
      <c r="B340" s="478"/>
      <c r="C340" s="479"/>
      <c r="D340" s="480">
        <v>0</v>
      </c>
      <c r="E340" s="480">
        <v>0</v>
      </c>
      <c r="F340" s="536">
        <v>0</v>
      </c>
      <c r="G340" s="536">
        <v>0</v>
      </c>
      <c r="H340" s="479"/>
      <c r="I340" s="482"/>
    </row>
    <row r="341" spans="1:9" hidden="1" x14ac:dyDescent="0.3">
      <c r="A341" s="495" t="str">
        <f>IF(ISBLANK($A$8),"",$A$8)</f>
        <v>Hourly Staff</v>
      </c>
      <c r="B341" s="490"/>
      <c r="C341" s="491"/>
      <c r="D341" s="492">
        <f t="shared" ref="D341:E344" si="73">IF($B$372="","",B341/($B$372*52))</f>
        <v>0</v>
      </c>
      <c r="E341" s="492">
        <f t="shared" si="73"/>
        <v>0</v>
      </c>
      <c r="F341" s="537"/>
      <c r="G341" s="537"/>
      <c r="H341" s="491"/>
      <c r="I341" s="494"/>
    </row>
    <row r="342" spans="1:9" hidden="1" x14ac:dyDescent="0.3">
      <c r="A342" s="495" t="str">
        <f>IF(ISBLANK($A$9),"",$A$9)</f>
        <v>General Service Worker</v>
      </c>
      <c r="B342" s="490"/>
      <c r="C342" s="491"/>
      <c r="D342" s="492">
        <f t="shared" si="73"/>
        <v>0</v>
      </c>
      <c r="E342" s="492">
        <f t="shared" si="73"/>
        <v>0</v>
      </c>
      <c r="F342" s="537"/>
      <c r="G342" s="537"/>
      <c r="H342" s="491"/>
      <c r="I342" s="494"/>
    </row>
    <row r="343" spans="1:9" hidden="1" x14ac:dyDescent="0.3">
      <c r="A343" s="495" t="str">
        <f>IF(ISBLANK($A$10),"",$A$10)</f>
        <v>Cook</v>
      </c>
      <c r="B343" s="490"/>
      <c r="C343" s="491"/>
      <c r="D343" s="492">
        <f t="shared" si="73"/>
        <v>0</v>
      </c>
      <c r="E343" s="492">
        <f t="shared" si="73"/>
        <v>0</v>
      </c>
      <c r="F343" s="537"/>
      <c r="G343" s="537"/>
      <c r="H343" s="491"/>
      <c r="I343" s="494"/>
    </row>
    <row r="344" spans="1:9" hidden="1" x14ac:dyDescent="0.3">
      <c r="A344" s="495" t="str">
        <f>IF(ISBLANK($A$11),"",$A$11)</f>
        <v>Supervisor</v>
      </c>
      <c r="B344" s="490"/>
      <c r="C344" s="491"/>
      <c r="D344" s="492">
        <f t="shared" si="73"/>
        <v>0</v>
      </c>
      <c r="E344" s="492">
        <f t="shared" si="73"/>
        <v>0</v>
      </c>
      <c r="F344" s="537"/>
      <c r="G344" s="537"/>
      <c r="H344" s="491"/>
      <c r="I344" s="494"/>
    </row>
    <row r="345" spans="1:9" hidden="1" x14ac:dyDescent="0.3">
      <c r="A345" s="477" t="str">
        <f>IF(ISBLANK($A$12),"",$A$12)</f>
        <v>Salaried Staff</v>
      </c>
      <c r="B345" s="500"/>
      <c r="C345" s="501"/>
      <c r="D345" s="502">
        <v>0</v>
      </c>
      <c r="E345" s="502">
        <v>0</v>
      </c>
      <c r="F345" s="538">
        <v>0</v>
      </c>
      <c r="G345" s="538">
        <v>0</v>
      </c>
      <c r="H345" s="501"/>
      <c r="I345" s="504"/>
    </row>
    <row r="346" spans="1:9" hidden="1" x14ac:dyDescent="0.3">
      <c r="A346" s="495" t="str">
        <f>IF(ISBLANK($A$13),"",$A$13)</f>
        <v>Director</v>
      </c>
      <c r="B346" s="490"/>
      <c r="C346" s="491"/>
      <c r="D346" s="492">
        <f t="shared" ref="D346:D355" si="74">IF($B$372="","",B346/($B$372*52))</f>
        <v>0</v>
      </c>
      <c r="E346" s="492">
        <f t="shared" ref="E346:E355" si="75">IF($B$372="","",C346/($B$372*52))</f>
        <v>0</v>
      </c>
      <c r="F346" s="537"/>
      <c r="G346" s="537"/>
      <c r="H346" s="491"/>
      <c r="I346" s="494"/>
    </row>
    <row r="347" spans="1:9" hidden="1" x14ac:dyDescent="0.3">
      <c r="A347" s="495" t="str">
        <f>IF(ISBLANK($A$14),"",$A$14)</f>
        <v>Management</v>
      </c>
      <c r="B347" s="490"/>
      <c r="C347" s="491"/>
      <c r="D347" s="492">
        <f t="shared" si="74"/>
        <v>0</v>
      </c>
      <c r="E347" s="492">
        <f t="shared" si="75"/>
        <v>0</v>
      </c>
      <c r="F347" s="537"/>
      <c r="G347" s="537"/>
      <c r="H347" s="491"/>
      <c r="I347" s="494"/>
    </row>
    <row r="348" spans="1:9" hidden="1" x14ac:dyDescent="0.3">
      <c r="A348" s="495" t="str">
        <f>IF(ISBLANK($A$15),"",$A$15)</f>
        <v>Registered Dietitians - Hosp</v>
      </c>
      <c r="B348" s="490"/>
      <c r="C348" s="491"/>
      <c r="D348" s="492">
        <f t="shared" si="74"/>
        <v>0</v>
      </c>
      <c r="E348" s="492">
        <f t="shared" si="75"/>
        <v>0</v>
      </c>
      <c r="F348" s="537"/>
      <c r="G348" s="537"/>
      <c r="H348" s="491"/>
      <c r="I348" s="494"/>
    </row>
    <row r="349" spans="1:9" hidden="1" x14ac:dyDescent="0.3">
      <c r="A349" s="495" t="str">
        <f>IF(ISBLANK($A$16),"",$A$16)</f>
        <v>Registered Dietitians - Suppl</v>
      </c>
      <c r="B349" s="490"/>
      <c r="C349" s="491"/>
      <c r="D349" s="492">
        <f t="shared" si="74"/>
        <v>0</v>
      </c>
      <c r="E349" s="492">
        <f t="shared" si="75"/>
        <v>0</v>
      </c>
      <c r="F349" s="537"/>
      <c r="G349" s="537"/>
      <c r="H349" s="491"/>
      <c r="I349" s="494"/>
    </row>
    <row r="350" spans="1:9" hidden="1" x14ac:dyDescent="0.3">
      <c r="A350" s="495" t="str">
        <f>IF(ISBLANK($A$17),"",$A$17)</f>
        <v>Diet Tech</v>
      </c>
      <c r="B350" s="490"/>
      <c r="C350" s="491"/>
      <c r="D350" s="492">
        <f t="shared" si="74"/>
        <v>0</v>
      </c>
      <c r="E350" s="492">
        <f t="shared" si="75"/>
        <v>0</v>
      </c>
      <c r="F350" s="537"/>
      <c r="G350" s="537"/>
      <c r="H350" s="491"/>
      <c r="I350" s="494"/>
    </row>
    <row r="351" spans="1:9" hidden="1" x14ac:dyDescent="0.3">
      <c r="A351" s="495" t="str">
        <f>IF(ISBLANK($A$18),"",$A$18)</f>
        <v>Diet Clerk</v>
      </c>
      <c r="B351" s="490"/>
      <c r="C351" s="491"/>
      <c r="D351" s="492">
        <f t="shared" si="74"/>
        <v>0</v>
      </c>
      <c r="E351" s="492">
        <f t="shared" si="75"/>
        <v>0</v>
      </c>
      <c r="F351" s="537"/>
      <c r="G351" s="537"/>
      <c r="H351" s="491"/>
      <c r="I351" s="494"/>
    </row>
    <row r="352" spans="1:9" hidden="1" x14ac:dyDescent="0.3">
      <c r="A352" s="495" t="str">
        <f>IF(ISBLANK($A$19),"",$A$19)</f>
        <v>Admin</v>
      </c>
      <c r="B352" s="490"/>
      <c r="C352" s="491"/>
      <c r="D352" s="492">
        <f t="shared" si="74"/>
        <v>0</v>
      </c>
      <c r="E352" s="492">
        <f t="shared" si="75"/>
        <v>0</v>
      </c>
      <c r="F352" s="537"/>
      <c r="G352" s="537"/>
      <c r="H352" s="491"/>
      <c r="I352" s="494"/>
    </row>
    <row r="353" spans="1:9" hidden="1" x14ac:dyDescent="0.3">
      <c r="A353" s="495" t="str">
        <f>IF(ISBLANK($A$20),"",$A$20)</f>
        <v>System Analyst</v>
      </c>
      <c r="B353" s="491"/>
      <c r="C353" s="491"/>
      <c r="D353" s="492">
        <f t="shared" si="74"/>
        <v>0</v>
      </c>
      <c r="E353" s="492">
        <f t="shared" si="75"/>
        <v>0</v>
      </c>
      <c r="F353" s="537"/>
      <c r="G353" s="537"/>
      <c r="H353" s="491"/>
      <c r="I353" s="494"/>
    </row>
    <row r="354" spans="1:9" hidden="1" x14ac:dyDescent="0.3">
      <c r="A354" s="495" t="str">
        <f>IF(ISBLANK($A$21),"",$A$21)</f>
        <v>Formula Rm Tech</v>
      </c>
      <c r="B354" s="491"/>
      <c r="C354" s="491"/>
      <c r="D354" s="492">
        <f t="shared" si="74"/>
        <v>0</v>
      </c>
      <c r="E354" s="492">
        <f t="shared" si="75"/>
        <v>0</v>
      </c>
      <c r="F354" s="537"/>
      <c r="G354" s="537"/>
      <c r="H354" s="491"/>
      <c r="I354" s="494"/>
    </row>
    <row r="355" spans="1:9" hidden="1" x14ac:dyDescent="0.3">
      <c r="A355" s="495" t="str">
        <f>IF(ISBLANK($A$22),"",$A$22)</f>
        <v>Purchaser</v>
      </c>
      <c r="B355" s="491"/>
      <c r="C355" s="491"/>
      <c r="D355" s="492">
        <f t="shared" si="74"/>
        <v>0</v>
      </c>
      <c r="E355" s="492">
        <f t="shared" si="75"/>
        <v>0</v>
      </c>
      <c r="F355" s="537"/>
      <c r="G355" s="537"/>
      <c r="H355" s="491"/>
      <c r="I355" s="494"/>
    </row>
    <row r="356" spans="1:9" hidden="1" x14ac:dyDescent="0.3">
      <c r="A356" s="495" t="str">
        <f>IF(ISBLANK($A$23),"",$A$23)</f>
        <v>Salaried Supervision</v>
      </c>
      <c r="B356" s="490"/>
      <c r="C356" s="491"/>
      <c r="D356" s="492">
        <f t="shared" ref="D356" si="76">IF($B$372="","",B356/($B$372*52))</f>
        <v>0</v>
      </c>
      <c r="E356" s="492">
        <f t="shared" ref="E356" si="77">IF($B$372="","",C356/($B$372*52))</f>
        <v>0</v>
      </c>
      <c r="F356" s="537"/>
      <c r="G356" s="537"/>
      <c r="H356" s="491"/>
      <c r="I356" s="494"/>
    </row>
    <row r="357" spans="1:9" hidden="1" x14ac:dyDescent="0.3">
      <c r="A357" s="477" t="str">
        <f>IF(ISBLANK($A$24),"",$A$24)</f>
        <v>Other Labor</v>
      </c>
      <c r="B357" s="500"/>
      <c r="C357" s="501"/>
      <c r="D357" s="502">
        <v>0</v>
      </c>
      <c r="E357" s="502">
        <v>0</v>
      </c>
      <c r="F357" s="538">
        <v>0</v>
      </c>
      <c r="G357" s="538">
        <v>0</v>
      </c>
      <c r="H357" s="501"/>
      <c r="I357" s="504"/>
    </row>
    <row r="358" spans="1:9" hidden="1" x14ac:dyDescent="0.3">
      <c r="A358" s="477" t="str">
        <f>IF(ISBLANK($A$25),"",$A$25)</f>
        <v/>
      </c>
      <c r="B358" s="490"/>
      <c r="C358" s="491"/>
      <c r="D358" s="492">
        <f t="shared" ref="D358:E363" si="78">IF($B$372="","",B358/($B$372*52))</f>
        <v>0</v>
      </c>
      <c r="E358" s="492">
        <f t="shared" si="78"/>
        <v>0</v>
      </c>
      <c r="F358" s="537"/>
      <c r="G358" s="537"/>
      <c r="H358" s="491"/>
      <c r="I358" s="494"/>
    </row>
    <row r="359" spans="1:9" hidden="1" x14ac:dyDescent="0.3">
      <c r="A359" s="477" t="str">
        <f>IF(ISBLANK($A$26),"",$A$26)</f>
        <v/>
      </c>
      <c r="B359" s="490"/>
      <c r="C359" s="491"/>
      <c r="D359" s="492">
        <f t="shared" si="78"/>
        <v>0</v>
      </c>
      <c r="E359" s="492">
        <f t="shared" si="78"/>
        <v>0</v>
      </c>
      <c r="F359" s="537"/>
      <c r="G359" s="537"/>
      <c r="H359" s="491"/>
      <c r="I359" s="494"/>
    </row>
    <row r="360" spans="1:9" hidden="1" x14ac:dyDescent="0.3">
      <c r="A360" s="477" t="str">
        <f>IF(ISBLANK($A$27),"",$A$27)</f>
        <v/>
      </c>
      <c r="B360" s="512"/>
      <c r="C360" s="491"/>
      <c r="D360" s="492">
        <f t="shared" si="78"/>
        <v>0</v>
      </c>
      <c r="E360" s="492">
        <f t="shared" si="78"/>
        <v>0</v>
      </c>
      <c r="F360" s="537"/>
      <c r="G360" s="537"/>
      <c r="H360" s="491"/>
      <c r="I360" s="494"/>
    </row>
    <row r="361" spans="1:9" hidden="1" x14ac:dyDescent="0.3">
      <c r="A361" s="477" t="str">
        <f>IF(ISBLANK($A$28),"",$A$28)</f>
        <v/>
      </c>
      <c r="B361" s="490"/>
      <c r="C361" s="491"/>
      <c r="D361" s="492">
        <f t="shared" si="78"/>
        <v>0</v>
      </c>
      <c r="E361" s="492">
        <f t="shared" si="78"/>
        <v>0</v>
      </c>
      <c r="F361" s="537"/>
      <c r="G361" s="537"/>
      <c r="H361" s="491"/>
      <c r="I361" s="494"/>
    </row>
    <row r="362" spans="1:9" hidden="1" x14ac:dyDescent="0.3">
      <c r="A362" s="477" t="str">
        <f>IF(ISBLANK($A$29),"",$A$29)</f>
        <v/>
      </c>
      <c r="B362" s="490"/>
      <c r="C362" s="491"/>
      <c r="D362" s="492">
        <f t="shared" si="78"/>
        <v>0</v>
      </c>
      <c r="E362" s="492">
        <f t="shared" si="78"/>
        <v>0</v>
      </c>
      <c r="F362" s="537"/>
      <c r="G362" s="537"/>
      <c r="H362" s="491"/>
      <c r="I362" s="494"/>
    </row>
    <row r="363" spans="1:9" hidden="1" x14ac:dyDescent="0.3">
      <c r="A363" s="477" t="str">
        <f>IF(ISBLANK($A$30),"",$A$30)</f>
        <v/>
      </c>
      <c r="B363" s="513"/>
      <c r="C363" s="514"/>
      <c r="D363" s="492">
        <f t="shared" si="78"/>
        <v>0</v>
      </c>
      <c r="E363" s="492">
        <f t="shared" si="78"/>
        <v>0</v>
      </c>
      <c r="F363" s="539"/>
      <c r="G363" s="539"/>
      <c r="H363" s="491"/>
      <c r="I363" s="494"/>
    </row>
    <row r="364" spans="1:9" hidden="1" x14ac:dyDescent="0.3">
      <c r="A364" s="516" t="s">
        <v>2065</v>
      </c>
      <c r="B364" s="517">
        <f t="shared" ref="B364:G364" si="79">SUM(B340:B363)</f>
        <v>0</v>
      </c>
      <c r="C364" s="517">
        <f t="shared" si="79"/>
        <v>0</v>
      </c>
      <c r="D364" s="492">
        <f t="shared" si="79"/>
        <v>0</v>
      </c>
      <c r="E364" s="492">
        <f t="shared" si="79"/>
        <v>0</v>
      </c>
      <c r="F364" s="518">
        <f t="shared" si="79"/>
        <v>0</v>
      </c>
      <c r="G364" s="518">
        <f t="shared" si="79"/>
        <v>0</v>
      </c>
      <c r="H364" s="491"/>
      <c r="I364" s="519"/>
    </row>
    <row r="365" spans="1:9" ht="18" hidden="1" x14ac:dyDescent="0.35">
      <c r="A365" s="526" t="s">
        <v>2066</v>
      </c>
      <c r="B365" s="527"/>
      <c r="C365" s="1124" t="s">
        <v>1655</v>
      </c>
      <c r="D365" s="1124"/>
      <c r="E365" s="1124"/>
      <c r="F365" s="1124"/>
      <c r="G365" s="1125"/>
      <c r="H365" s="528"/>
      <c r="I365" s="529"/>
    </row>
    <row r="366" spans="1:9" ht="46.8" hidden="1" x14ac:dyDescent="0.3">
      <c r="A366" s="530" t="s">
        <v>2067</v>
      </c>
      <c r="B366" s="531"/>
      <c r="C366" s="1121"/>
      <c r="D366" s="1121"/>
      <c r="E366" s="1121"/>
      <c r="F366" s="1121"/>
      <c r="G366" s="1121"/>
    </row>
    <row r="367" spans="1:9" ht="15.6" hidden="1" x14ac:dyDescent="0.3">
      <c r="A367" s="532" t="s">
        <v>2068</v>
      </c>
      <c r="B367" s="531"/>
      <c r="C367" s="1121"/>
      <c r="D367" s="1121"/>
      <c r="E367" s="1121"/>
      <c r="F367" s="1121"/>
      <c r="G367" s="1121"/>
    </row>
    <row r="368" spans="1:9" ht="15.6" hidden="1" x14ac:dyDescent="0.3">
      <c r="A368" s="532" t="s">
        <v>2069</v>
      </c>
      <c r="B368" s="531"/>
      <c r="C368" s="1121"/>
      <c r="D368" s="1121"/>
      <c r="E368" s="1121"/>
      <c r="F368" s="1121"/>
      <c r="G368" s="1121"/>
    </row>
    <row r="369" spans="1:9" ht="15.6" hidden="1" x14ac:dyDescent="0.3">
      <c r="A369" s="532" t="s">
        <v>2070</v>
      </c>
      <c r="B369" s="531"/>
      <c r="C369" s="1121"/>
      <c r="D369" s="1121"/>
      <c r="E369" s="1121"/>
      <c r="F369" s="1121"/>
      <c r="G369" s="1121"/>
    </row>
    <row r="370" spans="1:9" ht="15.6" hidden="1" x14ac:dyDescent="0.3">
      <c r="A370" s="532" t="s">
        <v>2071</v>
      </c>
      <c r="B370" s="531"/>
      <c r="C370" s="1121"/>
      <c r="D370" s="1121"/>
      <c r="E370" s="1121"/>
      <c r="F370" s="1121"/>
      <c r="G370" s="1121"/>
    </row>
    <row r="371" spans="1:9" ht="15.6" hidden="1" x14ac:dyDescent="0.3">
      <c r="A371" s="532" t="s">
        <v>2072</v>
      </c>
      <c r="B371" s="531"/>
      <c r="C371" s="1121"/>
      <c r="D371" s="1121"/>
      <c r="E371" s="1121"/>
      <c r="F371" s="1121"/>
      <c r="G371" s="1121"/>
    </row>
    <row r="372" spans="1:9" ht="15.6" hidden="1" collapsed="1" x14ac:dyDescent="0.3">
      <c r="A372" s="533" t="s">
        <v>1496</v>
      </c>
      <c r="B372" s="534">
        <v>40</v>
      </c>
      <c r="C372" s="1122" t="s">
        <v>2073</v>
      </c>
      <c r="D372" s="1122"/>
      <c r="E372" s="1122"/>
      <c r="F372" s="1122"/>
      <c r="G372" s="1122"/>
    </row>
    <row r="373" spans="1:9" ht="15.6" hidden="1" x14ac:dyDescent="0.3">
      <c r="A373" s="533" t="s">
        <v>2074</v>
      </c>
      <c r="B373" s="535"/>
      <c r="C373" s="1123"/>
      <c r="D373" s="1123"/>
      <c r="E373" s="1123"/>
      <c r="F373" s="1123"/>
      <c r="G373" s="1123"/>
    </row>
    <row r="374" spans="1:9" hidden="1" x14ac:dyDescent="0.3"/>
    <row r="375" spans="1:9" ht="18" hidden="1" x14ac:dyDescent="0.3">
      <c r="A375" s="1126" t="str">
        <f>'22-FANS Pricing Matrix'!M2</f>
        <v>FACILITY11</v>
      </c>
      <c r="B375" s="1127"/>
      <c r="C375" s="1127"/>
      <c r="D375" s="1127"/>
      <c r="E375" s="1127"/>
      <c r="F375" s="1127"/>
      <c r="G375" s="1127"/>
      <c r="H375" s="1127"/>
      <c r="I375" s="1127"/>
    </row>
    <row r="376" spans="1:9" ht="43.2" hidden="1" x14ac:dyDescent="0.3">
      <c r="A376" s="470" t="s">
        <v>2040</v>
      </c>
      <c r="B376" s="471" t="s">
        <v>2041</v>
      </c>
      <c r="C376" s="472" t="s">
        <v>2042</v>
      </c>
      <c r="D376" s="472" t="str">
        <f>"Productive FTEs ("&amp;B409*52&amp;")"</f>
        <v>Productive FTEs (2080)</v>
      </c>
      <c r="E376" s="472" t="str">
        <f>"Non-productive FTEs ("&amp;B409*52&amp;")"</f>
        <v>Non-productive FTEs (2080)</v>
      </c>
      <c r="F376" s="472" t="s">
        <v>2043</v>
      </c>
      <c r="G376" s="472" t="s">
        <v>2044</v>
      </c>
      <c r="H376" s="473" t="s">
        <v>2045</v>
      </c>
      <c r="I376" s="472" t="s">
        <v>1655</v>
      </c>
    </row>
    <row r="377" spans="1:9" hidden="1" x14ac:dyDescent="0.3">
      <c r="A377" s="477" t="str">
        <f>IF(ISBLANK($A$7),"",$A$7)</f>
        <v>Hourly Staff</v>
      </c>
      <c r="B377" s="478"/>
      <c r="C377" s="479"/>
      <c r="D377" s="480">
        <v>0</v>
      </c>
      <c r="E377" s="480">
        <v>0</v>
      </c>
      <c r="F377" s="536">
        <v>0</v>
      </c>
      <c r="G377" s="536">
        <v>0</v>
      </c>
      <c r="H377" s="479"/>
      <c r="I377" s="482"/>
    </row>
    <row r="378" spans="1:9" hidden="1" x14ac:dyDescent="0.3">
      <c r="A378" s="495" t="str">
        <f>IF(ISBLANK($A$8),"",$A$8)</f>
        <v>Hourly Staff</v>
      </c>
      <c r="B378" s="490"/>
      <c r="C378" s="491"/>
      <c r="D378" s="492">
        <f>IF($B409="","",B378/($B409*52))</f>
        <v>0</v>
      </c>
      <c r="E378" s="492">
        <f>IF($B409="","",C378/($B409*52))</f>
        <v>0</v>
      </c>
      <c r="F378" s="537"/>
      <c r="G378" s="537"/>
      <c r="H378" s="491"/>
      <c r="I378" s="494"/>
    </row>
    <row r="379" spans="1:9" hidden="1" x14ac:dyDescent="0.3">
      <c r="A379" s="495" t="str">
        <f>IF(ISBLANK($A$9),"",$A$9)</f>
        <v>General Service Worker</v>
      </c>
      <c r="B379" s="490"/>
      <c r="C379" s="491"/>
      <c r="D379" s="492">
        <f>IF($B409="","",B379/($B409*52))</f>
        <v>0</v>
      </c>
      <c r="E379" s="492">
        <f>IF($B409="","",C379/($B409*52))</f>
        <v>0</v>
      </c>
      <c r="F379" s="537"/>
      <c r="G379" s="537"/>
      <c r="H379" s="491"/>
      <c r="I379" s="494"/>
    </row>
    <row r="380" spans="1:9" hidden="1" x14ac:dyDescent="0.3">
      <c r="A380" s="495" t="str">
        <f>IF(ISBLANK($A$10),"",$A$10)</f>
        <v>Cook</v>
      </c>
      <c r="B380" s="490"/>
      <c r="C380" s="491"/>
      <c r="D380" s="492">
        <f>IF($B409="","",B380/($B409*52))</f>
        <v>0</v>
      </c>
      <c r="E380" s="492">
        <f>IF($B409="","",C380/($B409*52))</f>
        <v>0</v>
      </c>
      <c r="F380" s="537"/>
      <c r="G380" s="537"/>
      <c r="H380" s="491"/>
      <c r="I380" s="494"/>
    </row>
    <row r="381" spans="1:9" hidden="1" x14ac:dyDescent="0.3">
      <c r="A381" s="495" t="str">
        <f>IF(ISBLANK($A$11),"",$A$11)</f>
        <v>Supervisor</v>
      </c>
      <c r="B381" s="490"/>
      <c r="C381" s="491"/>
      <c r="D381" s="492">
        <f>IF($B409="","",B381/($B409*52))</f>
        <v>0</v>
      </c>
      <c r="E381" s="492">
        <f>IF($B409="","",C381/($B409*52))</f>
        <v>0</v>
      </c>
      <c r="F381" s="537"/>
      <c r="G381" s="537"/>
      <c r="H381" s="491"/>
      <c r="I381" s="494"/>
    </row>
    <row r="382" spans="1:9" hidden="1" x14ac:dyDescent="0.3">
      <c r="A382" s="477" t="str">
        <f>IF(ISBLANK($A$12),"",$A$12)</f>
        <v>Salaried Staff</v>
      </c>
      <c r="B382" s="500"/>
      <c r="C382" s="501"/>
      <c r="D382" s="502">
        <v>0</v>
      </c>
      <c r="E382" s="502">
        <v>0</v>
      </c>
      <c r="F382" s="538">
        <v>0</v>
      </c>
      <c r="G382" s="538">
        <v>0</v>
      </c>
      <c r="H382" s="501"/>
      <c r="I382" s="504"/>
    </row>
    <row r="383" spans="1:9" hidden="1" x14ac:dyDescent="0.3">
      <c r="A383" s="495" t="str">
        <f>IF(ISBLANK($A$13),"",$A$13)</f>
        <v>Director</v>
      </c>
      <c r="B383" s="490"/>
      <c r="C383" s="491"/>
      <c r="D383" s="492">
        <f>IF($B409="","",B383/($B409*52))</f>
        <v>0</v>
      </c>
      <c r="E383" s="492">
        <f>IF($B409="","",C383/($B409*52))</f>
        <v>0</v>
      </c>
      <c r="F383" s="537"/>
      <c r="G383" s="537"/>
      <c r="H383" s="491"/>
      <c r="I383" s="494"/>
    </row>
    <row r="384" spans="1:9" hidden="1" x14ac:dyDescent="0.3">
      <c r="A384" s="495" t="str">
        <f>IF(ISBLANK($A$14),"",$A$14)</f>
        <v>Management</v>
      </c>
      <c r="B384" s="490"/>
      <c r="C384" s="491"/>
      <c r="D384" s="492">
        <f>IF($B409="","",B384/($B409*52))</f>
        <v>0</v>
      </c>
      <c r="E384" s="492">
        <f>IF($B409="","",C384/($B409*52))</f>
        <v>0</v>
      </c>
      <c r="F384" s="537"/>
      <c r="G384" s="537"/>
      <c r="H384" s="491"/>
      <c r="I384" s="494"/>
    </row>
    <row r="385" spans="1:9" hidden="1" x14ac:dyDescent="0.3">
      <c r="A385" s="495" t="str">
        <f>IF(ISBLANK($A$15),"",$A$15)</f>
        <v>Registered Dietitians - Hosp</v>
      </c>
      <c r="B385" s="490"/>
      <c r="C385" s="491"/>
      <c r="D385" s="492">
        <f>IF($B409="","",B385/($B409*52))</f>
        <v>0</v>
      </c>
      <c r="E385" s="492">
        <f>IF($B409="","",C385/($B409*52))</f>
        <v>0</v>
      </c>
      <c r="F385" s="537"/>
      <c r="G385" s="537"/>
      <c r="H385" s="491"/>
      <c r="I385" s="494"/>
    </row>
    <row r="386" spans="1:9" hidden="1" x14ac:dyDescent="0.3">
      <c r="A386" s="495" t="str">
        <f>IF(ISBLANK($A$16),"",$A$16)</f>
        <v>Registered Dietitians - Suppl</v>
      </c>
      <c r="B386" s="490"/>
      <c r="C386" s="491"/>
      <c r="D386" s="492">
        <f>IF($B409="","",B386/($B409*52))</f>
        <v>0</v>
      </c>
      <c r="E386" s="492">
        <f>IF($B409="","",C386/($B409*52))</f>
        <v>0</v>
      </c>
      <c r="F386" s="537"/>
      <c r="G386" s="537"/>
      <c r="H386" s="491"/>
      <c r="I386" s="494"/>
    </row>
    <row r="387" spans="1:9" hidden="1" x14ac:dyDescent="0.3">
      <c r="A387" s="495" t="str">
        <f>IF(ISBLANK($A$17),"",$A$17)</f>
        <v>Diet Tech</v>
      </c>
      <c r="B387" s="490"/>
      <c r="C387" s="491"/>
      <c r="D387" s="492">
        <f>IF($B409="","",B387/($B409*52))</f>
        <v>0</v>
      </c>
      <c r="E387" s="492">
        <f>IF($B409="","",C387/($B409*52))</f>
        <v>0</v>
      </c>
      <c r="F387" s="537"/>
      <c r="G387" s="537"/>
      <c r="H387" s="491"/>
      <c r="I387" s="494"/>
    </row>
    <row r="388" spans="1:9" hidden="1" x14ac:dyDescent="0.3">
      <c r="A388" s="495" t="str">
        <f>IF(ISBLANK($A$18),"",$A$18)</f>
        <v>Diet Clerk</v>
      </c>
      <c r="B388" s="490"/>
      <c r="C388" s="491"/>
      <c r="D388" s="492">
        <f>IF($B409="","",B388/($B409*52))</f>
        <v>0</v>
      </c>
      <c r="E388" s="492">
        <f>IF($B409="","",C388/($B409*52))</f>
        <v>0</v>
      </c>
      <c r="F388" s="537"/>
      <c r="G388" s="537"/>
      <c r="H388" s="491"/>
      <c r="I388" s="494"/>
    </row>
    <row r="389" spans="1:9" hidden="1" x14ac:dyDescent="0.3">
      <c r="A389" s="495" t="str">
        <f>IF(ISBLANK($A$19),"",$A$19)</f>
        <v>Admin</v>
      </c>
      <c r="B389" s="490"/>
      <c r="C389" s="491"/>
      <c r="D389" s="492">
        <f>IF($B409="","",B389/($B409*52))</f>
        <v>0</v>
      </c>
      <c r="E389" s="492">
        <f>IF($B409="","",C389/($B409*52))</f>
        <v>0</v>
      </c>
      <c r="F389" s="537"/>
      <c r="G389" s="537"/>
      <c r="H389" s="491"/>
      <c r="I389" s="494"/>
    </row>
    <row r="390" spans="1:9" hidden="1" x14ac:dyDescent="0.3">
      <c r="A390" s="495" t="str">
        <f>IF(ISBLANK($A$20),"",$A$20)</f>
        <v>System Analyst</v>
      </c>
      <c r="B390" s="491"/>
      <c r="C390" s="491"/>
      <c r="D390" s="492">
        <f>IF($B409="","",B390/($B409*52))</f>
        <v>0</v>
      </c>
      <c r="E390" s="492">
        <f>IF($B409="","",C390/($B409*52))</f>
        <v>0</v>
      </c>
      <c r="F390" s="537"/>
      <c r="G390" s="537"/>
      <c r="H390" s="491"/>
      <c r="I390" s="494"/>
    </row>
    <row r="391" spans="1:9" hidden="1" x14ac:dyDescent="0.3">
      <c r="A391" s="495" t="str">
        <f>IF(ISBLANK($A$21),"",$A$21)</f>
        <v>Formula Rm Tech</v>
      </c>
      <c r="B391" s="491"/>
      <c r="C391" s="491"/>
      <c r="D391" s="492">
        <f>IF($B409="","",B391/($B409*52))</f>
        <v>0</v>
      </c>
      <c r="E391" s="492">
        <f>IF($B409="","",C391/($B409*52))</f>
        <v>0</v>
      </c>
      <c r="F391" s="537"/>
      <c r="G391" s="537"/>
      <c r="H391" s="491"/>
      <c r="I391" s="494"/>
    </row>
    <row r="392" spans="1:9" hidden="1" x14ac:dyDescent="0.3">
      <c r="A392" s="495" t="str">
        <f>IF(ISBLANK($A$22),"",$A$22)</f>
        <v>Purchaser</v>
      </c>
      <c r="B392" s="491"/>
      <c r="C392" s="491"/>
      <c r="D392" s="492">
        <f>IF($B409="","",B392/($B409*52))</f>
        <v>0</v>
      </c>
      <c r="E392" s="492">
        <f>IF($B409="","",C392/($B409*52))</f>
        <v>0</v>
      </c>
      <c r="F392" s="537"/>
      <c r="G392" s="537"/>
      <c r="H392" s="491"/>
      <c r="I392" s="494"/>
    </row>
    <row r="393" spans="1:9" hidden="1" x14ac:dyDescent="0.3">
      <c r="A393" s="495" t="str">
        <f>IF(ISBLANK($A$23),"",$A$23)</f>
        <v>Salaried Supervision</v>
      </c>
      <c r="B393" s="490"/>
      <c r="C393" s="491"/>
      <c r="D393" s="492">
        <f>IF($B409="","",B393/($B409*52))</f>
        <v>0</v>
      </c>
      <c r="E393" s="492">
        <f>IF($B409="","",C393/($B409*52))</f>
        <v>0</v>
      </c>
      <c r="F393" s="537"/>
      <c r="G393" s="537"/>
      <c r="H393" s="491"/>
      <c r="I393" s="494"/>
    </row>
    <row r="394" spans="1:9" hidden="1" x14ac:dyDescent="0.3">
      <c r="A394" s="477" t="str">
        <f>IF(ISBLANK($A$24),"",$A$24)</f>
        <v>Other Labor</v>
      </c>
      <c r="B394" s="500"/>
      <c r="C394" s="501"/>
      <c r="D394" s="502">
        <v>0</v>
      </c>
      <c r="E394" s="502">
        <v>0</v>
      </c>
      <c r="F394" s="538">
        <v>0</v>
      </c>
      <c r="G394" s="538">
        <v>0</v>
      </c>
      <c r="H394" s="501"/>
      <c r="I394" s="504"/>
    </row>
    <row r="395" spans="1:9" hidden="1" x14ac:dyDescent="0.3">
      <c r="A395" s="477" t="str">
        <f>IF(ISBLANK($A$25),"",$A$25)</f>
        <v/>
      </c>
      <c r="B395" s="490"/>
      <c r="C395" s="491"/>
      <c r="D395" s="492">
        <f>IF($B409="","",B395/($B409*52))</f>
        <v>0</v>
      </c>
      <c r="E395" s="492">
        <f>IF($B409="","",C395/($B409*52))</f>
        <v>0</v>
      </c>
      <c r="F395" s="537"/>
      <c r="G395" s="537"/>
      <c r="H395" s="491"/>
      <c r="I395" s="494"/>
    </row>
    <row r="396" spans="1:9" hidden="1" x14ac:dyDescent="0.3">
      <c r="A396" s="477" t="str">
        <f>IF(ISBLANK($A$26),"",$A$26)</f>
        <v/>
      </c>
      <c r="B396" s="490"/>
      <c r="C396" s="491"/>
      <c r="D396" s="492">
        <f>IF($B409="","",B396/($B409*52))</f>
        <v>0</v>
      </c>
      <c r="E396" s="492">
        <f>IF($B409="","",C396/($B409*52))</f>
        <v>0</v>
      </c>
      <c r="F396" s="537"/>
      <c r="G396" s="537"/>
      <c r="H396" s="491"/>
      <c r="I396" s="494"/>
    </row>
    <row r="397" spans="1:9" hidden="1" x14ac:dyDescent="0.3">
      <c r="A397" s="477" t="str">
        <f>IF(ISBLANK($A$27),"",$A$27)</f>
        <v/>
      </c>
      <c r="B397" s="512"/>
      <c r="C397" s="491"/>
      <c r="D397" s="492">
        <f>IF($B409="","",B397/($B409*52))</f>
        <v>0</v>
      </c>
      <c r="E397" s="492">
        <f>IF($B409="","",C397/($B409*52))</f>
        <v>0</v>
      </c>
      <c r="F397" s="537"/>
      <c r="G397" s="537"/>
      <c r="H397" s="491"/>
      <c r="I397" s="494"/>
    </row>
    <row r="398" spans="1:9" hidden="1" x14ac:dyDescent="0.3">
      <c r="A398" s="477" t="str">
        <f>IF(ISBLANK($A$28),"",$A$28)</f>
        <v/>
      </c>
      <c r="B398" s="490"/>
      <c r="C398" s="491"/>
      <c r="D398" s="492">
        <f>IF($B409="","",B398/($B409*52))</f>
        <v>0</v>
      </c>
      <c r="E398" s="492">
        <f>IF($B409="","",C398/($B409*52))</f>
        <v>0</v>
      </c>
      <c r="F398" s="537"/>
      <c r="G398" s="537"/>
      <c r="H398" s="491"/>
      <c r="I398" s="494"/>
    </row>
    <row r="399" spans="1:9" hidden="1" x14ac:dyDescent="0.3">
      <c r="A399" s="477" t="str">
        <f>IF(ISBLANK($A$29),"",$A$29)</f>
        <v/>
      </c>
      <c r="B399" s="490"/>
      <c r="C399" s="491"/>
      <c r="D399" s="492">
        <f>IF($B409="","",B399/($B409*52))</f>
        <v>0</v>
      </c>
      <c r="E399" s="492">
        <f>IF($B409="","",C399/($B409*52))</f>
        <v>0</v>
      </c>
      <c r="F399" s="537"/>
      <c r="G399" s="537"/>
      <c r="H399" s="491"/>
      <c r="I399" s="494"/>
    </row>
    <row r="400" spans="1:9" hidden="1" x14ac:dyDescent="0.3">
      <c r="A400" s="477" t="str">
        <f>IF(ISBLANK($A$30),"",$A$30)</f>
        <v/>
      </c>
      <c r="B400" s="513"/>
      <c r="C400" s="514"/>
      <c r="D400" s="492">
        <f>IF($B409="","",B400/($B409*52))</f>
        <v>0</v>
      </c>
      <c r="E400" s="492">
        <f>IF($B409="","",C400/($B409*52))</f>
        <v>0</v>
      </c>
      <c r="F400" s="539"/>
      <c r="G400" s="539"/>
      <c r="H400" s="491"/>
      <c r="I400" s="494"/>
    </row>
    <row r="401" spans="1:9" hidden="1" x14ac:dyDescent="0.3">
      <c r="A401" s="516" t="s">
        <v>2065</v>
      </c>
      <c r="B401" s="517">
        <f t="shared" ref="B401:G401" si="80">SUM(B377:B400)</f>
        <v>0</v>
      </c>
      <c r="C401" s="517">
        <f t="shared" si="80"/>
        <v>0</v>
      </c>
      <c r="D401" s="492">
        <f t="shared" si="80"/>
        <v>0</v>
      </c>
      <c r="E401" s="492">
        <f t="shared" si="80"/>
        <v>0</v>
      </c>
      <c r="F401" s="518">
        <f t="shared" si="80"/>
        <v>0</v>
      </c>
      <c r="G401" s="518">
        <f t="shared" si="80"/>
        <v>0</v>
      </c>
      <c r="H401" s="491"/>
      <c r="I401" s="519"/>
    </row>
    <row r="402" spans="1:9" ht="18" hidden="1" x14ac:dyDescent="0.35">
      <c r="A402" s="526" t="s">
        <v>2066</v>
      </c>
      <c r="B402" s="527"/>
      <c r="C402" s="1124" t="s">
        <v>1655</v>
      </c>
      <c r="D402" s="1124"/>
      <c r="E402" s="1124"/>
      <c r="F402" s="1124"/>
      <c r="G402" s="1125"/>
      <c r="H402" s="528"/>
      <c r="I402" s="529"/>
    </row>
    <row r="403" spans="1:9" ht="46.8" hidden="1" x14ac:dyDescent="0.3">
      <c r="A403" s="530" t="s">
        <v>2067</v>
      </c>
      <c r="B403" s="531"/>
      <c r="C403" s="1121"/>
      <c r="D403" s="1121"/>
      <c r="E403" s="1121"/>
      <c r="F403" s="1121"/>
      <c r="G403" s="1121"/>
    </row>
    <row r="404" spans="1:9" ht="15.6" hidden="1" x14ac:dyDescent="0.3">
      <c r="A404" s="532" t="s">
        <v>2068</v>
      </c>
      <c r="B404" s="531"/>
      <c r="C404" s="1121"/>
      <c r="D404" s="1121"/>
      <c r="E404" s="1121"/>
      <c r="F404" s="1121"/>
      <c r="G404" s="1121"/>
    </row>
    <row r="405" spans="1:9" ht="15.6" hidden="1" x14ac:dyDescent="0.3">
      <c r="A405" s="532" t="s">
        <v>2069</v>
      </c>
      <c r="B405" s="531"/>
      <c r="C405" s="1121"/>
      <c r="D405" s="1121"/>
      <c r="E405" s="1121"/>
      <c r="F405" s="1121"/>
      <c r="G405" s="1121"/>
    </row>
    <row r="406" spans="1:9" ht="15.6" hidden="1" x14ac:dyDescent="0.3">
      <c r="A406" s="532" t="s">
        <v>2070</v>
      </c>
      <c r="B406" s="531"/>
      <c r="C406" s="1121"/>
      <c r="D406" s="1121"/>
      <c r="E406" s="1121"/>
      <c r="F406" s="1121"/>
      <c r="G406" s="1121"/>
    </row>
    <row r="407" spans="1:9" ht="15.6" hidden="1" x14ac:dyDescent="0.3">
      <c r="A407" s="532" t="s">
        <v>2071</v>
      </c>
      <c r="B407" s="531"/>
      <c r="C407" s="1121"/>
      <c r="D407" s="1121"/>
      <c r="E407" s="1121"/>
      <c r="F407" s="1121"/>
      <c r="G407" s="1121"/>
    </row>
    <row r="408" spans="1:9" ht="15.6" hidden="1" x14ac:dyDescent="0.3">
      <c r="A408" s="532" t="s">
        <v>2072</v>
      </c>
      <c r="B408" s="531"/>
      <c r="C408" s="1121"/>
      <c r="D408" s="1121"/>
      <c r="E408" s="1121"/>
      <c r="F408" s="1121"/>
      <c r="G408" s="1121"/>
    </row>
    <row r="409" spans="1:9" ht="15.6" hidden="1" collapsed="1" x14ac:dyDescent="0.3">
      <c r="A409" s="533" t="s">
        <v>1496</v>
      </c>
      <c r="B409" s="534">
        <v>40</v>
      </c>
      <c r="C409" s="1122" t="s">
        <v>2073</v>
      </c>
      <c r="D409" s="1122"/>
      <c r="E409" s="1122"/>
      <c r="F409" s="1122"/>
      <c r="G409" s="1122"/>
    </row>
    <row r="410" spans="1:9" ht="15.6" hidden="1" x14ac:dyDescent="0.3">
      <c r="A410" s="533" t="s">
        <v>2074</v>
      </c>
      <c r="B410" s="535"/>
      <c r="C410" s="1123"/>
      <c r="D410" s="1123"/>
      <c r="E410" s="1123"/>
      <c r="F410" s="1123"/>
      <c r="G410" s="1123"/>
    </row>
    <row r="411" spans="1:9" hidden="1" x14ac:dyDescent="0.3"/>
    <row r="412" spans="1:9" ht="18" hidden="1" x14ac:dyDescent="0.3">
      <c r="A412" s="1126" t="str">
        <f>'22-FANS Pricing Matrix'!N2</f>
        <v>FACILITY12</v>
      </c>
      <c r="B412" s="1127"/>
      <c r="C412" s="1127"/>
      <c r="D412" s="1127"/>
      <c r="E412" s="1127"/>
      <c r="F412" s="1127"/>
      <c r="G412" s="1127"/>
      <c r="H412" s="1127"/>
      <c r="I412" s="1127"/>
    </row>
    <row r="413" spans="1:9" ht="43.2" hidden="1" x14ac:dyDescent="0.3">
      <c r="A413" s="470" t="s">
        <v>2040</v>
      </c>
      <c r="B413" s="471" t="s">
        <v>2041</v>
      </c>
      <c r="C413" s="472" t="s">
        <v>2042</v>
      </c>
      <c r="D413" s="472" t="str">
        <f>"Productive FTEs ("&amp;B446*52&amp;")"</f>
        <v>Productive FTEs (2080)</v>
      </c>
      <c r="E413" s="472" t="str">
        <f>"Non-productive FTEs ("&amp;B446*52&amp;")"</f>
        <v>Non-productive FTEs (2080)</v>
      </c>
      <c r="F413" s="472" t="s">
        <v>2043</v>
      </c>
      <c r="G413" s="472" t="s">
        <v>2044</v>
      </c>
      <c r="H413" s="473" t="s">
        <v>2045</v>
      </c>
      <c r="I413" s="472" t="s">
        <v>1655</v>
      </c>
    </row>
    <row r="414" spans="1:9" hidden="1" x14ac:dyDescent="0.3">
      <c r="A414" s="477" t="str">
        <f>IF(ISBLANK($A$7),"",$A$7)</f>
        <v>Hourly Staff</v>
      </c>
      <c r="B414" s="478"/>
      <c r="C414" s="479"/>
      <c r="D414" s="480">
        <v>0</v>
      </c>
      <c r="E414" s="480">
        <v>0</v>
      </c>
      <c r="F414" s="536">
        <v>0</v>
      </c>
      <c r="G414" s="536">
        <v>0</v>
      </c>
      <c r="H414" s="479"/>
      <c r="I414" s="482"/>
    </row>
    <row r="415" spans="1:9" hidden="1" x14ac:dyDescent="0.3">
      <c r="A415" s="495" t="str">
        <f>IF(ISBLANK($A$8),"",$A$8)</f>
        <v>Hourly Staff</v>
      </c>
      <c r="B415" s="490"/>
      <c r="C415" s="491"/>
      <c r="D415" s="492">
        <f>IF($B446="","",B415/($B446*52))</f>
        <v>0</v>
      </c>
      <c r="E415" s="492">
        <f>IF($B446="","",C415/($B446*52))</f>
        <v>0</v>
      </c>
      <c r="F415" s="537"/>
      <c r="G415" s="537"/>
      <c r="H415" s="491"/>
      <c r="I415" s="494"/>
    </row>
    <row r="416" spans="1:9" hidden="1" x14ac:dyDescent="0.3">
      <c r="A416" s="495" t="str">
        <f>IF(ISBLANK($A$9),"",$A$9)</f>
        <v>General Service Worker</v>
      </c>
      <c r="B416" s="490"/>
      <c r="C416" s="491"/>
      <c r="D416" s="492">
        <f>IF($B446="","",B416/($B446*52))</f>
        <v>0</v>
      </c>
      <c r="E416" s="492">
        <f>IF($B446="","",C416/($B446*52))</f>
        <v>0</v>
      </c>
      <c r="F416" s="537"/>
      <c r="G416" s="537"/>
      <c r="H416" s="491"/>
      <c r="I416" s="494"/>
    </row>
    <row r="417" spans="1:9" hidden="1" x14ac:dyDescent="0.3">
      <c r="A417" s="495" t="str">
        <f>IF(ISBLANK($A$10),"",$A$10)</f>
        <v>Cook</v>
      </c>
      <c r="B417" s="490"/>
      <c r="C417" s="491"/>
      <c r="D417" s="492">
        <f>IF($B446="","",B417/($B446*52))</f>
        <v>0</v>
      </c>
      <c r="E417" s="492">
        <f>IF($B446="","",C417/($B446*52))</f>
        <v>0</v>
      </c>
      <c r="F417" s="537"/>
      <c r="G417" s="537"/>
      <c r="H417" s="491"/>
      <c r="I417" s="494"/>
    </row>
    <row r="418" spans="1:9" hidden="1" x14ac:dyDescent="0.3">
      <c r="A418" s="495" t="str">
        <f>IF(ISBLANK($A$11),"",$A$11)</f>
        <v>Supervisor</v>
      </c>
      <c r="B418" s="490"/>
      <c r="C418" s="491"/>
      <c r="D418" s="492">
        <f>IF($B446="","",B418/($B446*52))</f>
        <v>0</v>
      </c>
      <c r="E418" s="492">
        <f>IF($B446="","",C418/($B446*52))</f>
        <v>0</v>
      </c>
      <c r="F418" s="537"/>
      <c r="G418" s="537"/>
      <c r="H418" s="491"/>
      <c r="I418" s="494"/>
    </row>
    <row r="419" spans="1:9" hidden="1" x14ac:dyDescent="0.3">
      <c r="A419" s="477" t="str">
        <f>IF(ISBLANK($A$12),"",$A$12)</f>
        <v>Salaried Staff</v>
      </c>
      <c r="B419" s="500"/>
      <c r="C419" s="501"/>
      <c r="D419" s="502">
        <v>0</v>
      </c>
      <c r="E419" s="502">
        <v>0</v>
      </c>
      <c r="F419" s="538">
        <v>0</v>
      </c>
      <c r="G419" s="538">
        <v>0</v>
      </c>
      <c r="H419" s="501"/>
      <c r="I419" s="504"/>
    </row>
    <row r="420" spans="1:9" hidden="1" x14ac:dyDescent="0.3">
      <c r="A420" s="495" t="str">
        <f>IF(ISBLANK($A$13),"",$A$13)</f>
        <v>Director</v>
      </c>
      <c r="B420" s="490"/>
      <c r="C420" s="491"/>
      <c r="D420" s="492">
        <f>IF($B446="","",B420/($B446*52))</f>
        <v>0</v>
      </c>
      <c r="E420" s="492">
        <f>IF($B446="","",C420/($B446*52))</f>
        <v>0</v>
      </c>
      <c r="F420" s="537"/>
      <c r="G420" s="537"/>
      <c r="H420" s="491"/>
      <c r="I420" s="494"/>
    </row>
    <row r="421" spans="1:9" hidden="1" x14ac:dyDescent="0.3">
      <c r="A421" s="495" t="str">
        <f>IF(ISBLANK($A$14),"",$A$14)</f>
        <v>Management</v>
      </c>
      <c r="B421" s="490"/>
      <c r="C421" s="491"/>
      <c r="D421" s="492">
        <f>IF($B446="","",B421/($B446*52))</f>
        <v>0</v>
      </c>
      <c r="E421" s="492">
        <f>IF($B446="","",C421/($B446*52))</f>
        <v>0</v>
      </c>
      <c r="F421" s="537"/>
      <c r="G421" s="537"/>
      <c r="H421" s="491"/>
      <c r="I421" s="494"/>
    </row>
    <row r="422" spans="1:9" hidden="1" x14ac:dyDescent="0.3">
      <c r="A422" s="495" t="str">
        <f>IF(ISBLANK($A$15),"",$A$15)</f>
        <v>Registered Dietitians - Hosp</v>
      </c>
      <c r="B422" s="490"/>
      <c r="C422" s="491"/>
      <c r="D422" s="492">
        <f>IF($B446="","",B422/($B446*52))</f>
        <v>0</v>
      </c>
      <c r="E422" s="492">
        <f>IF($B446="","",C422/($B446*52))</f>
        <v>0</v>
      </c>
      <c r="F422" s="537"/>
      <c r="G422" s="537"/>
      <c r="H422" s="491"/>
      <c r="I422" s="494"/>
    </row>
    <row r="423" spans="1:9" hidden="1" x14ac:dyDescent="0.3">
      <c r="A423" s="495" t="str">
        <f>IF(ISBLANK($A$16),"",$A$16)</f>
        <v>Registered Dietitians - Suppl</v>
      </c>
      <c r="B423" s="490"/>
      <c r="C423" s="491"/>
      <c r="D423" s="492">
        <f>IF($B446="","",B423/($B446*52))</f>
        <v>0</v>
      </c>
      <c r="E423" s="492">
        <f>IF($B446="","",C423/($B446*52))</f>
        <v>0</v>
      </c>
      <c r="F423" s="537"/>
      <c r="G423" s="537"/>
      <c r="H423" s="491"/>
      <c r="I423" s="494"/>
    </row>
    <row r="424" spans="1:9" hidden="1" x14ac:dyDescent="0.3">
      <c r="A424" s="495" t="str">
        <f>IF(ISBLANK($A$17),"",$A$17)</f>
        <v>Diet Tech</v>
      </c>
      <c r="B424" s="490"/>
      <c r="C424" s="491"/>
      <c r="D424" s="492">
        <f>IF($B446="","",B424/($B446*52))</f>
        <v>0</v>
      </c>
      <c r="E424" s="492">
        <f>IF($B446="","",C424/($B446*52))</f>
        <v>0</v>
      </c>
      <c r="F424" s="537"/>
      <c r="G424" s="537"/>
      <c r="H424" s="491"/>
      <c r="I424" s="494"/>
    </row>
    <row r="425" spans="1:9" hidden="1" x14ac:dyDescent="0.3">
      <c r="A425" s="495" t="str">
        <f>IF(ISBLANK($A$18),"",$A$18)</f>
        <v>Diet Clerk</v>
      </c>
      <c r="B425" s="490"/>
      <c r="C425" s="491"/>
      <c r="D425" s="492">
        <f>IF($B446="","",B425/($B446*52))</f>
        <v>0</v>
      </c>
      <c r="E425" s="492">
        <f>IF($B446="","",C425/($B446*52))</f>
        <v>0</v>
      </c>
      <c r="F425" s="537"/>
      <c r="G425" s="537"/>
      <c r="H425" s="491"/>
      <c r="I425" s="494"/>
    </row>
    <row r="426" spans="1:9" hidden="1" x14ac:dyDescent="0.3">
      <c r="A426" s="495" t="str">
        <f>IF(ISBLANK($A$19),"",$A$19)</f>
        <v>Admin</v>
      </c>
      <c r="B426" s="490"/>
      <c r="C426" s="491"/>
      <c r="D426" s="492">
        <f>IF($B446="","",B426/($B446*52))</f>
        <v>0</v>
      </c>
      <c r="E426" s="492">
        <f>IF($B446="","",C426/($B446*52))</f>
        <v>0</v>
      </c>
      <c r="F426" s="537"/>
      <c r="G426" s="537"/>
      <c r="H426" s="491"/>
      <c r="I426" s="494"/>
    </row>
    <row r="427" spans="1:9" hidden="1" x14ac:dyDescent="0.3">
      <c r="A427" s="495" t="str">
        <f>IF(ISBLANK($A$20),"",$A$20)</f>
        <v>System Analyst</v>
      </c>
      <c r="B427" s="491"/>
      <c r="C427" s="491"/>
      <c r="D427" s="492">
        <f>IF($B446="","",B427/($B446*52))</f>
        <v>0</v>
      </c>
      <c r="E427" s="492">
        <f>IF($B446="","",C427/($B446*52))</f>
        <v>0</v>
      </c>
      <c r="F427" s="537"/>
      <c r="G427" s="537"/>
      <c r="H427" s="491"/>
      <c r="I427" s="494"/>
    </row>
    <row r="428" spans="1:9" hidden="1" x14ac:dyDescent="0.3">
      <c r="A428" s="495" t="str">
        <f>IF(ISBLANK($A$21),"",$A$21)</f>
        <v>Formula Rm Tech</v>
      </c>
      <c r="B428" s="491"/>
      <c r="C428" s="491"/>
      <c r="D428" s="492">
        <f>IF($B446="","",B428/($B446*52))</f>
        <v>0</v>
      </c>
      <c r="E428" s="492">
        <f>IF($B446="","",C428/($B446*52))</f>
        <v>0</v>
      </c>
      <c r="F428" s="537"/>
      <c r="G428" s="537"/>
      <c r="H428" s="491"/>
      <c r="I428" s="494"/>
    </row>
    <row r="429" spans="1:9" hidden="1" x14ac:dyDescent="0.3">
      <c r="A429" s="495" t="str">
        <f>IF(ISBLANK($A$22),"",$A$22)</f>
        <v>Purchaser</v>
      </c>
      <c r="B429" s="491"/>
      <c r="C429" s="491"/>
      <c r="D429" s="492">
        <f>IF($B446="","",B429/($B446*52))</f>
        <v>0</v>
      </c>
      <c r="E429" s="492">
        <f>IF($B446="","",C429/($B446*52))</f>
        <v>0</v>
      </c>
      <c r="F429" s="537"/>
      <c r="G429" s="537"/>
      <c r="H429" s="491"/>
      <c r="I429" s="494"/>
    </row>
    <row r="430" spans="1:9" hidden="1" x14ac:dyDescent="0.3">
      <c r="A430" s="495" t="str">
        <f>IF(ISBLANK($A$23),"",$A$23)</f>
        <v>Salaried Supervision</v>
      </c>
      <c r="B430" s="490"/>
      <c r="C430" s="491"/>
      <c r="D430" s="492">
        <f>IF($B446="","",B430/($B446*52))</f>
        <v>0</v>
      </c>
      <c r="E430" s="492">
        <f>IF($B446="","",C430/($B446*52))</f>
        <v>0</v>
      </c>
      <c r="F430" s="537"/>
      <c r="G430" s="537"/>
      <c r="H430" s="491"/>
      <c r="I430" s="494"/>
    </row>
    <row r="431" spans="1:9" hidden="1" x14ac:dyDescent="0.3">
      <c r="A431" s="477" t="str">
        <f>IF(ISBLANK($A$24),"",$A$24)</f>
        <v>Other Labor</v>
      </c>
      <c r="B431" s="500"/>
      <c r="C431" s="501"/>
      <c r="D431" s="502">
        <v>0</v>
      </c>
      <c r="E431" s="502">
        <v>0</v>
      </c>
      <c r="F431" s="538">
        <v>0</v>
      </c>
      <c r="G431" s="538">
        <v>0</v>
      </c>
      <c r="H431" s="501"/>
      <c r="I431" s="504"/>
    </row>
    <row r="432" spans="1:9" hidden="1" x14ac:dyDescent="0.3">
      <c r="A432" s="477" t="str">
        <f>IF(ISBLANK($A$25),"",$A$25)</f>
        <v/>
      </c>
      <c r="B432" s="490"/>
      <c r="C432" s="491"/>
      <c r="D432" s="492">
        <f>IF($B446="","",B432/($B446*52))</f>
        <v>0</v>
      </c>
      <c r="E432" s="492">
        <f>IF($B446="","",C432/($B446*52))</f>
        <v>0</v>
      </c>
      <c r="F432" s="537"/>
      <c r="G432" s="537"/>
      <c r="H432" s="491"/>
      <c r="I432" s="494"/>
    </row>
    <row r="433" spans="1:9" hidden="1" x14ac:dyDescent="0.3">
      <c r="A433" s="477" t="str">
        <f>IF(ISBLANK($A$26),"",$A$26)</f>
        <v/>
      </c>
      <c r="B433" s="490"/>
      <c r="C433" s="491"/>
      <c r="D433" s="492">
        <f>IF($B446="","",B433/($B446*52))</f>
        <v>0</v>
      </c>
      <c r="E433" s="492">
        <f>IF($B446="","",C433/($B446*52))</f>
        <v>0</v>
      </c>
      <c r="F433" s="537"/>
      <c r="G433" s="537"/>
      <c r="H433" s="491"/>
      <c r="I433" s="494"/>
    </row>
    <row r="434" spans="1:9" hidden="1" x14ac:dyDescent="0.3">
      <c r="A434" s="477" t="str">
        <f>IF(ISBLANK($A$27),"",$A$27)</f>
        <v/>
      </c>
      <c r="B434" s="512"/>
      <c r="C434" s="491"/>
      <c r="D434" s="492">
        <f>IF($B446="","",B434/($B446*52))</f>
        <v>0</v>
      </c>
      <c r="E434" s="492">
        <f>IF($B446="","",C434/($B446*52))</f>
        <v>0</v>
      </c>
      <c r="F434" s="537"/>
      <c r="G434" s="537"/>
      <c r="H434" s="491"/>
      <c r="I434" s="494"/>
    </row>
    <row r="435" spans="1:9" hidden="1" x14ac:dyDescent="0.3">
      <c r="A435" s="477" t="str">
        <f>IF(ISBLANK($A$28),"",$A$28)</f>
        <v/>
      </c>
      <c r="B435" s="490"/>
      <c r="C435" s="491"/>
      <c r="D435" s="492">
        <f>IF($B446="","",B435/($B446*52))</f>
        <v>0</v>
      </c>
      <c r="E435" s="492">
        <f>IF($B446="","",C435/($B446*52))</f>
        <v>0</v>
      </c>
      <c r="F435" s="537"/>
      <c r="G435" s="537"/>
      <c r="H435" s="491"/>
      <c r="I435" s="494"/>
    </row>
    <row r="436" spans="1:9" hidden="1" x14ac:dyDescent="0.3">
      <c r="A436" s="477" t="str">
        <f>IF(ISBLANK($A$29),"",$A$29)</f>
        <v/>
      </c>
      <c r="B436" s="490"/>
      <c r="C436" s="491"/>
      <c r="D436" s="492">
        <f>IF($B446="","",B436/($B446*52))</f>
        <v>0</v>
      </c>
      <c r="E436" s="492">
        <f>IF($B446="","",C436/($B446*52))</f>
        <v>0</v>
      </c>
      <c r="F436" s="537"/>
      <c r="G436" s="537"/>
      <c r="H436" s="491"/>
      <c r="I436" s="494"/>
    </row>
    <row r="437" spans="1:9" hidden="1" x14ac:dyDescent="0.3">
      <c r="A437" s="477" t="str">
        <f>IF(ISBLANK($A$30),"",$A$30)</f>
        <v/>
      </c>
      <c r="B437" s="513"/>
      <c r="C437" s="514"/>
      <c r="D437" s="492">
        <f>IF($B446="","",B437/($B446*52))</f>
        <v>0</v>
      </c>
      <c r="E437" s="492">
        <f>IF($B446="","",C437/($B446*52))</f>
        <v>0</v>
      </c>
      <c r="F437" s="539"/>
      <c r="G437" s="539"/>
      <c r="H437" s="491"/>
      <c r="I437" s="494"/>
    </row>
    <row r="438" spans="1:9" hidden="1" x14ac:dyDescent="0.3">
      <c r="A438" s="516" t="s">
        <v>2065</v>
      </c>
      <c r="B438" s="517">
        <f t="shared" ref="B438:G438" si="81">SUM(B414:B437)</f>
        <v>0</v>
      </c>
      <c r="C438" s="517">
        <f t="shared" si="81"/>
        <v>0</v>
      </c>
      <c r="D438" s="492">
        <f t="shared" si="81"/>
        <v>0</v>
      </c>
      <c r="E438" s="492">
        <f t="shared" si="81"/>
        <v>0</v>
      </c>
      <c r="F438" s="518">
        <f t="shared" si="81"/>
        <v>0</v>
      </c>
      <c r="G438" s="518">
        <f t="shared" si="81"/>
        <v>0</v>
      </c>
      <c r="H438" s="491"/>
      <c r="I438" s="519"/>
    </row>
    <row r="439" spans="1:9" ht="18" hidden="1" x14ac:dyDescent="0.35">
      <c r="A439" s="526" t="s">
        <v>2066</v>
      </c>
      <c r="B439" s="527"/>
      <c r="C439" s="1124" t="s">
        <v>1655</v>
      </c>
      <c r="D439" s="1124"/>
      <c r="E439" s="1124"/>
      <c r="F439" s="1124"/>
      <c r="G439" s="1125"/>
      <c r="H439" s="528"/>
      <c r="I439" s="529"/>
    </row>
    <row r="440" spans="1:9" ht="46.8" hidden="1" x14ac:dyDescent="0.3">
      <c r="A440" s="530" t="s">
        <v>2067</v>
      </c>
      <c r="B440" s="531"/>
      <c r="C440" s="1121"/>
      <c r="D440" s="1121"/>
      <c r="E440" s="1121"/>
      <c r="F440" s="1121"/>
      <c r="G440" s="1121"/>
    </row>
    <row r="441" spans="1:9" ht="15.6" hidden="1" x14ac:dyDescent="0.3">
      <c r="A441" s="532" t="s">
        <v>2068</v>
      </c>
      <c r="B441" s="531"/>
      <c r="C441" s="1121"/>
      <c r="D441" s="1121"/>
      <c r="E441" s="1121"/>
      <c r="F441" s="1121"/>
      <c r="G441" s="1121"/>
    </row>
    <row r="442" spans="1:9" ht="15.6" hidden="1" x14ac:dyDescent="0.3">
      <c r="A442" s="532" t="s">
        <v>2069</v>
      </c>
      <c r="B442" s="531"/>
      <c r="C442" s="1121"/>
      <c r="D442" s="1121"/>
      <c r="E442" s="1121"/>
      <c r="F442" s="1121"/>
      <c r="G442" s="1121"/>
    </row>
    <row r="443" spans="1:9" ht="15.6" hidden="1" x14ac:dyDescent="0.3">
      <c r="A443" s="532" t="s">
        <v>2070</v>
      </c>
      <c r="B443" s="531"/>
      <c r="C443" s="1121"/>
      <c r="D443" s="1121"/>
      <c r="E443" s="1121"/>
      <c r="F443" s="1121"/>
      <c r="G443" s="1121"/>
    </row>
    <row r="444" spans="1:9" ht="15.6" hidden="1" x14ac:dyDescent="0.3">
      <c r="A444" s="532" t="s">
        <v>2071</v>
      </c>
      <c r="B444" s="531"/>
      <c r="C444" s="1121"/>
      <c r="D444" s="1121"/>
      <c r="E444" s="1121"/>
      <c r="F444" s="1121"/>
      <c r="G444" s="1121"/>
    </row>
    <row r="445" spans="1:9" ht="15.6" hidden="1" x14ac:dyDescent="0.3">
      <c r="A445" s="532" t="s">
        <v>2072</v>
      </c>
      <c r="B445" s="531"/>
      <c r="C445" s="1121"/>
      <c r="D445" s="1121"/>
      <c r="E445" s="1121"/>
      <c r="F445" s="1121"/>
      <c r="G445" s="1121"/>
    </row>
    <row r="446" spans="1:9" ht="15.6" hidden="1" collapsed="1" x14ac:dyDescent="0.3">
      <c r="A446" s="533" t="s">
        <v>1496</v>
      </c>
      <c r="B446" s="534">
        <v>40</v>
      </c>
      <c r="C446" s="1122" t="s">
        <v>2073</v>
      </c>
      <c r="D446" s="1122"/>
      <c r="E446" s="1122"/>
      <c r="F446" s="1122"/>
      <c r="G446" s="1122"/>
    </row>
    <row r="447" spans="1:9" ht="15.6" hidden="1" x14ac:dyDescent="0.3">
      <c r="A447" s="533" t="s">
        <v>2074</v>
      </c>
      <c r="B447" s="535"/>
      <c r="C447" s="1123"/>
      <c r="D447" s="1123"/>
      <c r="E447" s="1123"/>
      <c r="F447" s="1123"/>
      <c r="G447" s="1123"/>
    </row>
    <row r="448" spans="1:9" hidden="1" x14ac:dyDescent="0.3"/>
    <row r="449" spans="1:9" ht="18" hidden="1" x14ac:dyDescent="0.3">
      <c r="A449" s="1126" t="str">
        <f>'22-FANS Pricing Matrix'!O2</f>
        <v>FACILITY13</v>
      </c>
      <c r="B449" s="1127"/>
      <c r="C449" s="1127"/>
      <c r="D449" s="1127"/>
      <c r="E449" s="1127"/>
      <c r="F449" s="1127"/>
      <c r="G449" s="1127"/>
      <c r="H449" s="1127"/>
      <c r="I449" s="1127"/>
    </row>
    <row r="450" spans="1:9" ht="43.2" hidden="1" x14ac:dyDescent="0.3">
      <c r="A450" s="470" t="s">
        <v>2040</v>
      </c>
      <c r="B450" s="471" t="s">
        <v>2041</v>
      </c>
      <c r="C450" s="472" t="s">
        <v>2042</v>
      </c>
      <c r="D450" s="472" t="str">
        <f>"Productive FTEs ("&amp;B483*52&amp;")"</f>
        <v>Productive FTEs (2080)</v>
      </c>
      <c r="E450" s="472" t="str">
        <f>"Non-productive FTEs ("&amp;B483*52&amp;")"</f>
        <v>Non-productive FTEs (2080)</v>
      </c>
      <c r="F450" s="472" t="s">
        <v>2043</v>
      </c>
      <c r="G450" s="472" t="s">
        <v>2044</v>
      </c>
      <c r="H450" s="473" t="s">
        <v>2045</v>
      </c>
      <c r="I450" s="472" t="s">
        <v>1655</v>
      </c>
    </row>
    <row r="451" spans="1:9" hidden="1" x14ac:dyDescent="0.3">
      <c r="A451" s="477" t="str">
        <f>IF(ISBLANK($A$7),"",$A$7)</f>
        <v>Hourly Staff</v>
      </c>
      <c r="B451" s="478"/>
      <c r="C451" s="479"/>
      <c r="D451" s="480">
        <v>0</v>
      </c>
      <c r="E451" s="480">
        <v>0</v>
      </c>
      <c r="F451" s="536">
        <v>0</v>
      </c>
      <c r="G451" s="536">
        <v>0</v>
      </c>
      <c r="H451" s="479"/>
      <c r="I451" s="482"/>
    </row>
    <row r="452" spans="1:9" hidden="1" x14ac:dyDescent="0.3">
      <c r="A452" s="495" t="str">
        <f>IF(ISBLANK($A$8),"",$A$8)</f>
        <v>Hourly Staff</v>
      </c>
      <c r="B452" s="490"/>
      <c r="C452" s="491"/>
      <c r="D452" s="492">
        <f>IF($B483="","",B452/($B483*52))</f>
        <v>0</v>
      </c>
      <c r="E452" s="492">
        <f>IF($B483="","",C452/($B483*52))</f>
        <v>0</v>
      </c>
      <c r="F452" s="537"/>
      <c r="G452" s="537"/>
      <c r="H452" s="491"/>
      <c r="I452" s="494"/>
    </row>
    <row r="453" spans="1:9" hidden="1" x14ac:dyDescent="0.3">
      <c r="A453" s="495" t="str">
        <f>IF(ISBLANK($A$9),"",$A$9)</f>
        <v>General Service Worker</v>
      </c>
      <c r="B453" s="490"/>
      <c r="C453" s="491"/>
      <c r="D453" s="492">
        <f>IF($B483="","",B453/($B483*52))</f>
        <v>0</v>
      </c>
      <c r="E453" s="492">
        <f>IF($B483="","",C453/($B483*52))</f>
        <v>0</v>
      </c>
      <c r="F453" s="537"/>
      <c r="G453" s="537"/>
      <c r="H453" s="491"/>
      <c r="I453" s="494"/>
    </row>
    <row r="454" spans="1:9" hidden="1" x14ac:dyDescent="0.3">
      <c r="A454" s="495" t="str">
        <f>IF(ISBLANK($A$10),"",$A$10)</f>
        <v>Cook</v>
      </c>
      <c r="B454" s="490"/>
      <c r="C454" s="491"/>
      <c r="D454" s="492">
        <f>IF($B483="","",B454/($B483*52))</f>
        <v>0</v>
      </c>
      <c r="E454" s="492">
        <f>IF($B483="","",C454/($B483*52))</f>
        <v>0</v>
      </c>
      <c r="F454" s="537"/>
      <c r="G454" s="537"/>
      <c r="H454" s="491"/>
      <c r="I454" s="494"/>
    </row>
    <row r="455" spans="1:9" hidden="1" x14ac:dyDescent="0.3">
      <c r="A455" s="495" t="str">
        <f>IF(ISBLANK($A$11),"",$A$11)</f>
        <v>Supervisor</v>
      </c>
      <c r="B455" s="490"/>
      <c r="C455" s="491"/>
      <c r="D455" s="492">
        <f>IF($B483="","",B455/($B483*52))</f>
        <v>0</v>
      </c>
      <c r="E455" s="492">
        <f>IF($B483="","",C455/($B483*52))</f>
        <v>0</v>
      </c>
      <c r="F455" s="537"/>
      <c r="G455" s="537"/>
      <c r="H455" s="491"/>
      <c r="I455" s="494"/>
    </row>
    <row r="456" spans="1:9" hidden="1" x14ac:dyDescent="0.3">
      <c r="A456" s="477" t="str">
        <f>IF(ISBLANK($A$12),"",$A$12)</f>
        <v>Salaried Staff</v>
      </c>
      <c r="B456" s="500"/>
      <c r="C456" s="501"/>
      <c r="D456" s="502">
        <v>0</v>
      </c>
      <c r="E456" s="502">
        <v>0</v>
      </c>
      <c r="F456" s="538">
        <v>0</v>
      </c>
      <c r="G456" s="538">
        <v>0</v>
      </c>
      <c r="H456" s="501"/>
      <c r="I456" s="504"/>
    </row>
    <row r="457" spans="1:9" hidden="1" x14ac:dyDescent="0.3">
      <c r="A457" s="495" t="str">
        <f>IF(ISBLANK($A$13),"",$A$13)</f>
        <v>Director</v>
      </c>
      <c r="B457" s="490"/>
      <c r="C457" s="491"/>
      <c r="D457" s="492">
        <f>IF($B483="","",B457/($B483*52))</f>
        <v>0</v>
      </c>
      <c r="E457" s="492">
        <f>IF($B483="","",C457/($B483*52))</f>
        <v>0</v>
      </c>
      <c r="F457" s="537"/>
      <c r="G457" s="537"/>
      <c r="H457" s="491"/>
      <c r="I457" s="494"/>
    </row>
    <row r="458" spans="1:9" hidden="1" x14ac:dyDescent="0.3">
      <c r="A458" s="495" t="str">
        <f>IF(ISBLANK($A$14),"",$A$14)</f>
        <v>Management</v>
      </c>
      <c r="B458" s="490"/>
      <c r="C458" s="491"/>
      <c r="D458" s="492">
        <f>IF($B483="","",B458/($B483*52))</f>
        <v>0</v>
      </c>
      <c r="E458" s="492">
        <f>IF($B483="","",C458/($B483*52))</f>
        <v>0</v>
      </c>
      <c r="F458" s="537"/>
      <c r="G458" s="537"/>
      <c r="H458" s="491"/>
      <c r="I458" s="494"/>
    </row>
    <row r="459" spans="1:9" hidden="1" x14ac:dyDescent="0.3">
      <c r="A459" s="495" t="str">
        <f>IF(ISBLANK($A$15),"",$A$15)</f>
        <v>Registered Dietitians - Hosp</v>
      </c>
      <c r="B459" s="490"/>
      <c r="C459" s="491"/>
      <c r="D459" s="492">
        <f>IF($B483="","",B459/($B483*52))</f>
        <v>0</v>
      </c>
      <c r="E459" s="492">
        <f>IF($B483="","",C459/($B483*52))</f>
        <v>0</v>
      </c>
      <c r="F459" s="537"/>
      <c r="G459" s="537"/>
      <c r="H459" s="491"/>
      <c r="I459" s="494"/>
    </row>
    <row r="460" spans="1:9" hidden="1" x14ac:dyDescent="0.3">
      <c r="A460" s="495" t="str">
        <f>IF(ISBLANK($A$16),"",$A$16)</f>
        <v>Registered Dietitians - Suppl</v>
      </c>
      <c r="B460" s="490"/>
      <c r="C460" s="491"/>
      <c r="D460" s="492">
        <f>IF($B483="","",B460/($B483*52))</f>
        <v>0</v>
      </c>
      <c r="E460" s="492">
        <f>IF($B483="","",C460/($B483*52))</f>
        <v>0</v>
      </c>
      <c r="F460" s="537"/>
      <c r="G460" s="537"/>
      <c r="H460" s="491"/>
      <c r="I460" s="494"/>
    </row>
    <row r="461" spans="1:9" hidden="1" x14ac:dyDescent="0.3">
      <c r="A461" s="495" t="str">
        <f>IF(ISBLANK($A$17),"",$A$17)</f>
        <v>Diet Tech</v>
      </c>
      <c r="B461" s="490"/>
      <c r="C461" s="491"/>
      <c r="D461" s="492">
        <f>IF($B483="","",B461/($B483*52))</f>
        <v>0</v>
      </c>
      <c r="E461" s="492">
        <f>IF($B483="","",C461/($B483*52))</f>
        <v>0</v>
      </c>
      <c r="F461" s="537"/>
      <c r="G461" s="537"/>
      <c r="H461" s="491"/>
      <c r="I461" s="494"/>
    </row>
    <row r="462" spans="1:9" hidden="1" x14ac:dyDescent="0.3">
      <c r="A462" s="495" t="str">
        <f>IF(ISBLANK($A$18),"",$A$18)</f>
        <v>Diet Clerk</v>
      </c>
      <c r="B462" s="490"/>
      <c r="C462" s="491"/>
      <c r="D462" s="492">
        <f>IF($B483="","",B462/($B483*52))</f>
        <v>0</v>
      </c>
      <c r="E462" s="492">
        <f>IF($B483="","",C462/($B483*52))</f>
        <v>0</v>
      </c>
      <c r="F462" s="537"/>
      <c r="G462" s="537"/>
      <c r="H462" s="491"/>
      <c r="I462" s="494"/>
    </row>
    <row r="463" spans="1:9" hidden="1" x14ac:dyDescent="0.3">
      <c r="A463" s="495" t="str">
        <f>IF(ISBLANK($A$19),"",$A$19)</f>
        <v>Admin</v>
      </c>
      <c r="B463" s="490"/>
      <c r="C463" s="491"/>
      <c r="D463" s="492">
        <f>IF($B483="","",B463/($B483*52))</f>
        <v>0</v>
      </c>
      <c r="E463" s="492">
        <f>IF($B483="","",C463/($B483*52))</f>
        <v>0</v>
      </c>
      <c r="F463" s="537"/>
      <c r="G463" s="537"/>
      <c r="H463" s="491"/>
      <c r="I463" s="494"/>
    </row>
    <row r="464" spans="1:9" hidden="1" x14ac:dyDescent="0.3">
      <c r="A464" s="495" t="str">
        <f>IF(ISBLANK($A$20),"",$A$20)</f>
        <v>System Analyst</v>
      </c>
      <c r="B464" s="491"/>
      <c r="C464" s="491"/>
      <c r="D464" s="492">
        <f>IF($B483="","",B464/($B483*52))</f>
        <v>0</v>
      </c>
      <c r="E464" s="492">
        <f>IF($B483="","",C464/($B483*52))</f>
        <v>0</v>
      </c>
      <c r="F464" s="537"/>
      <c r="G464" s="537"/>
      <c r="H464" s="491"/>
      <c r="I464" s="494"/>
    </row>
    <row r="465" spans="1:9" hidden="1" x14ac:dyDescent="0.3">
      <c r="A465" s="495" t="str">
        <f>IF(ISBLANK($A$21),"",$A$21)</f>
        <v>Formula Rm Tech</v>
      </c>
      <c r="B465" s="491"/>
      <c r="C465" s="491"/>
      <c r="D465" s="492">
        <f>IF($B483="","",B465/($B483*52))</f>
        <v>0</v>
      </c>
      <c r="E465" s="492">
        <f>IF($B483="","",C465/($B483*52))</f>
        <v>0</v>
      </c>
      <c r="F465" s="537"/>
      <c r="G465" s="537"/>
      <c r="H465" s="491"/>
      <c r="I465" s="494"/>
    </row>
    <row r="466" spans="1:9" hidden="1" x14ac:dyDescent="0.3">
      <c r="A466" s="495" t="str">
        <f>IF(ISBLANK($A$22),"",$A$22)</f>
        <v>Purchaser</v>
      </c>
      <c r="B466" s="491"/>
      <c r="C466" s="491"/>
      <c r="D466" s="492">
        <f>IF($B483="","",B466/($B483*52))</f>
        <v>0</v>
      </c>
      <c r="E466" s="492">
        <f>IF($B483="","",C466/($B483*52))</f>
        <v>0</v>
      </c>
      <c r="F466" s="537"/>
      <c r="G466" s="537"/>
      <c r="H466" s="491"/>
      <c r="I466" s="494"/>
    </row>
    <row r="467" spans="1:9" hidden="1" x14ac:dyDescent="0.3">
      <c r="A467" s="495" t="str">
        <f>IF(ISBLANK($A$23),"",$A$23)</f>
        <v>Salaried Supervision</v>
      </c>
      <c r="B467" s="490"/>
      <c r="C467" s="491"/>
      <c r="D467" s="492">
        <f>IF($B483="","",B467/($B483*52))</f>
        <v>0</v>
      </c>
      <c r="E467" s="492">
        <f>IF($B483="","",C467/($B483*52))</f>
        <v>0</v>
      </c>
      <c r="F467" s="537"/>
      <c r="G467" s="537"/>
      <c r="H467" s="491"/>
      <c r="I467" s="494"/>
    </row>
    <row r="468" spans="1:9" hidden="1" x14ac:dyDescent="0.3">
      <c r="A468" s="477" t="str">
        <f>IF(ISBLANK($A$24),"",$A$24)</f>
        <v>Other Labor</v>
      </c>
      <c r="B468" s="500"/>
      <c r="C468" s="501"/>
      <c r="D468" s="502">
        <v>0</v>
      </c>
      <c r="E468" s="502">
        <v>0</v>
      </c>
      <c r="F468" s="538">
        <v>0</v>
      </c>
      <c r="G468" s="538">
        <v>0</v>
      </c>
      <c r="H468" s="501"/>
      <c r="I468" s="504"/>
    </row>
    <row r="469" spans="1:9" hidden="1" x14ac:dyDescent="0.3">
      <c r="A469" s="477" t="str">
        <f>IF(ISBLANK($A$25),"",$A$25)</f>
        <v/>
      </c>
      <c r="B469" s="490"/>
      <c r="C469" s="491"/>
      <c r="D469" s="492">
        <f>IF($B483="","",B469/($B483*52))</f>
        <v>0</v>
      </c>
      <c r="E469" s="492">
        <f>IF($B483="","",C469/($B483*52))</f>
        <v>0</v>
      </c>
      <c r="F469" s="537"/>
      <c r="G469" s="537"/>
      <c r="H469" s="491"/>
      <c r="I469" s="494"/>
    </row>
    <row r="470" spans="1:9" hidden="1" x14ac:dyDescent="0.3">
      <c r="A470" s="477" t="str">
        <f>IF(ISBLANK($A$26),"",$A$26)</f>
        <v/>
      </c>
      <c r="B470" s="490"/>
      <c r="C470" s="491"/>
      <c r="D470" s="492">
        <f>IF($B483="","",B470/($B483*52))</f>
        <v>0</v>
      </c>
      <c r="E470" s="492">
        <f>IF($B483="","",C470/($B483*52))</f>
        <v>0</v>
      </c>
      <c r="F470" s="537"/>
      <c r="G470" s="537"/>
      <c r="H470" s="491"/>
      <c r="I470" s="494"/>
    </row>
    <row r="471" spans="1:9" hidden="1" x14ac:dyDescent="0.3">
      <c r="A471" s="477" t="str">
        <f>IF(ISBLANK($A$27),"",$A$27)</f>
        <v/>
      </c>
      <c r="B471" s="512"/>
      <c r="C471" s="491"/>
      <c r="D471" s="492">
        <f>IF($B483="","",B471/($B483*52))</f>
        <v>0</v>
      </c>
      <c r="E471" s="492">
        <f>IF($B483="","",C471/($B483*52))</f>
        <v>0</v>
      </c>
      <c r="F471" s="537"/>
      <c r="G471" s="537"/>
      <c r="H471" s="491"/>
      <c r="I471" s="494"/>
    </row>
    <row r="472" spans="1:9" hidden="1" x14ac:dyDescent="0.3">
      <c r="A472" s="477" t="str">
        <f>IF(ISBLANK($A$28),"",$A$28)</f>
        <v/>
      </c>
      <c r="B472" s="490"/>
      <c r="C472" s="491"/>
      <c r="D472" s="492">
        <f>IF($B483="","",B472/($B483*52))</f>
        <v>0</v>
      </c>
      <c r="E472" s="492">
        <f>IF($B483="","",C472/($B483*52))</f>
        <v>0</v>
      </c>
      <c r="F472" s="537"/>
      <c r="G472" s="537"/>
      <c r="H472" s="491"/>
      <c r="I472" s="494"/>
    </row>
    <row r="473" spans="1:9" hidden="1" x14ac:dyDescent="0.3">
      <c r="A473" s="477" t="str">
        <f>IF(ISBLANK($A$29),"",$A$29)</f>
        <v/>
      </c>
      <c r="B473" s="490"/>
      <c r="C473" s="491"/>
      <c r="D473" s="492">
        <f>IF($B483="","",B473/($B483*52))</f>
        <v>0</v>
      </c>
      <c r="E473" s="492">
        <f>IF($B483="","",C473/($B483*52))</f>
        <v>0</v>
      </c>
      <c r="F473" s="537"/>
      <c r="G473" s="537"/>
      <c r="H473" s="491"/>
      <c r="I473" s="494"/>
    </row>
    <row r="474" spans="1:9" hidden="1" x14ac:dyDescent="0.3">
      <c r="A474" s="477" t="str">
        <f>IF(ISBLANK($A$30),"",$A$30)</f>
        <v/>
      </c>
      <c r="B474" s="513"/>
      <c r="C474" s="514"/>
      <c r="D474" s="492">
        <f>IF($B483="","",B474/($B483*52))</f>
        <v>0</v>
      </c>
      <c r="E474" s="492">
        <f>IF($B483="","",C474/($B483*52))</f>
        <v>0</v>
      </c>
      <c r="F474" s="539"/>
      <c r="G474" s="539"/>
      <c r="H474" s="491"/>
      <c r="I474" s="494"/>
    </row>
    <row r="475" spans="1:9" hidden="1" x14ac:dyDescent="0.3">
      <c r="A475" s="516" t="s">
        <v>2065</v>
      </c>
      <c r="B475" s="517">
        <f t="shared" ref="B475:G475" si="82">SUM(B451:B474)</f>
        <v>0</v>
      </c>
      <c r="C475" s="517">
        <f t="shared" si="82"/>
        <v>0</v>
      </c>
      <c r="D475" s="492">
        <f t="shared" si="82"/>
        <v>0</v>
      </c>
      <c r="E475" s="492">
        <f t="shared" si="82"/>
        <v>0</v>
      </c>
      <c r="F475" s="518">
        <f t="shared" si="82"/>
        <v>0</v>
      </c>
      <c r="G475" s="518">
        <f t="shared" si="82"/>
        <v>0</v>
      </c>
      <c r="H475" s="491"/>
      <c r="I475" s="519"/>
    </row>
    <row r="476" spans="1:9" ht="18" hidden="1" x14ac:dyDescent="0.35">
      <c r="A476" s="526" t="s">
        <v>2066</v>
      </c>
      <c r="B476" s="527"/>
      <c r="C476" s="1124" t="s">
        <v>1655</v>
      </c>
      <c r="D476" s="1124"/>
      <c r="E476" s="1124"/>
      <c r="F476" s="1124"/>
      <c r="G476" s="1125"/>
      <c r="H476" s="528"/>
      <c r="I476" s="529"/>
    </row>
    <row r="477" spans="1:9" ht="46.8" hidden="1" x14ac:dyDescent="0.3">
      <c r="A477" s="530" t="s">
        <v>2067</v>
      </c>
      <c r="B477" s="531"/>
      <c r="C477" s="1121"/>
      <c r="D477" s="1121"/>
      <c r="E477" s="1121"/>
      <c r="F477" s="1121"/>
      <c r="G477" s="1121"/>
    </row>
    <row r="478" spans="1:9" ht="15.6" hidden="1" x14ac:dyDescent="0.3">
      <c r="A478" s="532" t="s">
        <v>2068</v>
      </c>
      <c r="B478" s="531"/>
      <c r="C478" s="1121"/>
      <c r="D478" s="1121"/>
      <c r="E478" s="1121"/>
      <c r="F478" s="1121"/>
      <c r="G478" s="1121"/>
    </row>
    <row r="479" spans="1:9" ht="15.6" hidden="1" x14ac:dyDescent="0.3">
      <c r="A479" s="532" t="s">
        <v>2069</v>
      </c>
      <c r="B479" s="531"/>
      <c r="C479" s="1121"/>
      <c r="D479" s="1121"/>
      <c r="E479" s="1121"/>
      <c r="F479" s="1121"/>
      <c r="G479" s="1121"/>
    </row>
    <row r="480" spans="1:9" ht="15.6" hidden="1" x14ac:dyDescent="0.3">
      <c r="A480" s="532" t="s">
        <v>2070</v>
      </c>
      <c r="B480" s="531"/>
      <c r="C480" s="1121"/>
      <c r="D480" s="1121"/>
      <c r="E480" s="1121"/>
      <c r="F480" s="1121"/>
      <c r="G480" s="1121"/>
    </row>
    <row r="481" spans="1:9" ht="15.6" hidden="1" x14ac:dyDescent="0.3">
      <c r="A481" s="532" t="s">
        <v>2071</v>
      </c>
      <c r="B481" s="531"/>
      <c r="C481" s="1121"/>
      <c r="D481" s="1121"/>
      <c r="E481" s="1121"/>
      <c r="F481" s="1121"/>
      <c r="G481" s="1121"/>
    </row>
    <row r="482" spans="1:9" ht="15.6" hidden="1" x14ac:dyDescent="0.3">
      <c r="A482" s="532" t="s">
        <v>2072</v>
      </c>
      <c r="B482" s="531"/>
      <c r="C482" s="1121"/>
      <c r="D482" s="1121"/>
      <c r="E482" s="1121"/>
      <c r="F482" s="1121"/>
      <c r="G482" s="1121"/>
    </row>
    <row r="483" spans="1:9" ht="15.6" hidden="1" collapsed="1" x14ac:dyDescent="0.3">
      <c r="A483" s="533" t="s">
        <v>1496</v>
      </c>
      <c r="B483" s="534">
        <v>40</v>
      </c>
      <c r="C483" s="1122" t="s">
        <v>2073</v>
      </c>
      <c r="D483" s="1122"/>
      <c r="E483" s="1122"/>
      <c r="F483" s="1122"/>
      <c r="G483" s="1122"/>
    </row>
    <row r="484" spans="1:9" ht="15.6" hidden="1" x14ac:dyDescent="0.3">
      <c r="A484" s="533" t="s">
        <v>2074</v>
      </c>
      <c r="B484" s="535"/>
      <c r="C484" s="1123"/>
      <c r="D484" s="1123"/>
      <c r="E484" s="1123"/>
      <c r="F484" s="1123"/>
      <c r="G484" s="1123"/>
    </row>
    <row r="485" spans="1:9" hidden="1" x14ac:dyDescent="0.3"/>
    <row r="486" spans="1:9" ht="18" hidden="1" x14ac:dyDescent="0.3">
      <c r="A486" s="1126" t="str">
        <f>'22-FANS Pricing Matrix'!P2</f>
        <v>FACILITY14</v>
      </c>
      <c r="B486" s="1127"/>
      <c r="C486" s="1127"/>
      <c r="D486" s="1127"/>
      <c r="E486" s="1127"/>
      <c r="F486" s="1127"/>
      <c r="G486" s="1127"/>
      <c r="H486" s="1127"/>
      <c r="I486" s="1127"/>
    </row>
    <row r="487" spans="1:9" ht="43.2" hidden="1" x14ac:dyDescent="0.3">
      <c r="A487" s="470" t="s">
        <v>2040</v>
      </c>
      <c r="B487" s="471" t="s">
        <v>2041</v>
      </c>
      <c r="C487" s="472" t="s">
        <v>2042</v>
      </c>
      <c r="D487" s="472" t="str">
        <f>"Productive FTEs ("&amp;B520*52&amp;")"</f>
        <v>Productive FTEs (2080)</v>
      </c>
      <c r="E487" s="472" t="str">
        <f>"Non-productive FTEs ("&amp;B520*52&amp;")"</f>
        <v>Non-productive FTEs (2080)</v>
      </c>
      <c r="F487" s="472" t="s">
        <v>2043</v>
      </c>
      <c r="G487" s="472" t="s">
        <v>2044</v>
      </c>
      <c r="H487" s="473" t="s">
        <v>2045</v>
      </c>
      <c r="I487" s="472" t="s">
        <v>1655</v>
      </c>
    </row>
    <row r="488" spans="1:9" hidden="1" x14ac:dyDescent="0.3">
      <c r="A488" s="477" t="str">
        <f>IF(ISBLANK($A$7),"",$A$7)</f>
        <v>Hourly Staff</v>
      </c>
      <c r="B488" s="478"/>
      <c r="C488" s="479"/>
      <c r="D488" s="480">
        <v>0</v>
      </c>
      <c r="E488" s="480">
        <v>0</v>
      </c>
      <c r="F488" s="536">
        <v>0</v>
      </c>
      <c r="G488" s="536">
        <v>0</v>
      </c>
      <c r="H488" s="479"/>
      <c r="I488" s="482"/>
    </row>
    <row r="489" spans="1:9" hidden="1" x14ac:dyDescent="0.3">
      <c r="A489" s="495" t="str">
        <f>IF(ISBLANK($A$8),"",$A$8)</f>
        <v>Hourly Staff</v>
      </c>
      <c r="B489" s="490"/>
      <c r="C489" s="491"/>
      <c r="D489" s="492">
        <f>IF($B520="","",B489/($B520*52))</f>
        <v>0</v>
      </c>
      <c r="E489" s="492">
        <f>IF($B520="","",C489/($B520*52))</f>
        <v>0</v>
      </c>
      <c r="F489" s="537"/>
      <c r="G489" s="537"/>
      <c r="H489" s="491"/>
      <c r="I489" s="494"/>
    </row>
    <row r="490" spans="1:9" hidden="1" x14ac:dyDescent="0.3">
      <c r="A490" s="495" t="str">
        <f>IF(ISBLANK($A$9),"",$A$9)</f>
        <v>General Service Worker</v>
      </c>
      <c r="B490" s="490"/>
      <c r="C490" s="491"/>
      <c r="D490" s="492">
        <f>IF($B520="","",B490/($B520*52))</f>
        <v>0</v>
      </c>
      <c r="E490" s="492">
        <f>IF($B520="","",C490/($B520*52))</f>
        <v>0</v>
      </c>
      <c r="F490" s="537"/>
      <c r="G490" s="537"/>
      <c r="H490" s="491"/>
      <c r="I490" s="494"/>
    </row>
    <row r="491" spans="1:9" hidden="1" x14ac:dyDescent="0.3">
      <c r="A491" s="495" t="str">
        <f>IF(ISBLANK($A$10),"",$A$10)</f>
        <v>Cook</v>
      </c>
      <c r="B491" s="490"/>
      <c r="C491" s="491"/>
      <c r="D491" s="492">
        <f>IF($B520="","",B491/($B520*52))</f>
        <v>0</v>
      </c>
      <c r="E491" s="492">
        <f>IF($B520="","",C491/($B520*52))</f>
        <v>0</v>
      </c>
      <c r="F491" s="537"/>
      <c r="G491" s="537"/>
      <c r="H491" s="491"/>
      <c r="I491" s="494"/>
    </row>
    <row r="492" spans="1:9" hidden="1" x14ac:dyDescent="0.3">
      <c r="A492" s="495" t="str">
        <f>IF(ISBLANK($A$11),"",$A$11)</f>
        <v>Supervisor</v>
      </c>
      <c r="B492" s="490"/>
      <c r="C492" s="491"/>
      <c r="D492" s="492">
        <f>IF($B520="","",B492/($B520*52))</f>
        <v>0</v>
      </c>
      <c r="E492" s="492">
        <f>IF($B520="","",C492/($B520*52))</f>
        <v>0</v>
      </c>
      <c r="F492" s="537"/>
      <c r="G492" s="537"/>
      <c r="H492" s="491"/>
      <c r="I492" s="494"/>
    </row>
    <row r="493" spans="1:9" hidden="1" x14ac:dyDescent="0.3">
      <c r="A493" s="477" t="str">
        <f>IF(ISBLANK($A$12),"",$A$12)</f>
        <v>Salaried Staff</v>
      </c>
      <c r="B493" s="500"/>
      <c r="C493" s="501"/>
      <c r="D493" s="502">
        <v>0</v>
      </c>
      <c r="E493" s="502">
        <v>0</v>
      </c>
      <c r="F493" s="538">
        <v>0</v>
      </c>
      <c r="G493" s="538">
        <v>0</v>
      </c>
      <c r="H493" s="501"/>
      <c r="I493" s="504"/>
    </row>
    <row r="494" spans="1:9" hidden="1" x14ac:dyDescent="0.3">
      <c r="A494" s="495" t="str">
        <f>IF(ISBLANK($A$13),"",$A$13)</f>
        <v>Director</v>
      </c>
      <c r="B494" s="490"/>
      <c r="C494" s="491"/>
      <c r="D494" s="492">
        <f>IF($B520="","",B494/($B520*52))</f>
        <v>0</v>
      </c>
      <c r="E494" s="492">
        <f>IF($B520="","",C494/($B520*52))</f>
        <v>0</v>
      </c>
      <c r="F494" s="537"/>
      <c r="G494" s="537"/>
      <c r="H494" s="491"/>
      <c r="I494" s="494"/>
    </row>
    <row r="495" spans="1:9" hidden="1" x14ac:dyDescent="0.3">
      <c r="A495" s="495" t="str">
        <f>IF(ISBLANK($A$14),"",$A$14)</f>
        <v>Management</v>
      </c>
      <c r="B495" s="490"/>
      <c r="C495" s="491"/>
      <c r="D495" s="492">
        <f>IF($B520="","",B495/($B520*52))</f>
        <v>0</v>
      </c>
      <c r="E495" s="492">
        <f>IF($B520="","",C495/($B520*52))</f>
        <v>0</v>
      </c>
      <c r="F495" s="537"/>
      <c r="G495" s="537"/>
      <c r="H495" s="491"/>
      <c r="I495" s="494"/>
    </row>
    <row r="496" spans="1:9" hidden="1" x14ac:dyDescent="0.3">
      <c r="A496" s="495" t="str">
        <f>IF(ISBLANK($A$15),"",$A$15)</f>
        <v>Registered Dietitians - Hosp</v>
      </c>
      <c r="B496" s="490"/>
      <c r="C496" s="491"/>
      <c r="D496" s="492">
        <f>IF($B520="","",B496/($B520*52))</f>
        <v>0</v>
      </c>
      <c r="E496" s="492">
        <f>IF($B520="","",C496/($B520*52))</f>
        <v>0</v>
      </c>
      <c r="F496" s="537"/>
      <c r="G496" s="537"/>
      <c r="H496" s="491"/>
      <c r="I496" s="494"/>
    </row>
    <row r="497" spans="1:9" hidden="1" x14ac:dyDescent="0.3">
      <c r="A497" s="495" t="str">
        <f>IF(ISBLANK($A$16),"",$A$16)</f>
        <v>Registered Dietitians - Suppl</v>
      </c>
      <c r="B497" s="490"/>
      <c r="C497" s="491"/>
      <c r="D497" s="492">
        <f>IF($B520="","",B497/($B520*52))</f>
        <v>0</v>
      </c>
      <c r="E497" s="492">
        <f>IF($B520="","",C497/($B520*52))</f>
        <v>0</v>
      </c>
      <c r="F497" s="537"/>
      <c r="G497" s="537"/>
      <c r="H497" s="491"/>
      <c r="I497" s="494"/>
    </row>
    <row r="498" spans="1:9" hidden="1" x14ac:dyDescent="0.3">
      <c r="A498" s="495" t="str">
        <f>IF(ISBLANK($A$17),"",$A$17)</f>
        <v>Diet Tech</v>
      </c>
      <c r="B498" s="490"/>
      <c r="C498" s="491"/>
      <c r="D498" s="492">
        <f>IF($B520="","",B498/($B520*52))</f>
        <v>0</v>
      </c>
      <c r="E498" s="492">
        <f>IF($B520="","",C498/($B520*52))</f>
        <v>0</v>
      </c>
      <c r="F498" s="537"/>
      <c r="G498" s="537"/>
      <c r="H498" s="491"/>
      <c r="I498" s="494"/>
    </row>
    <row r="499" spans="1:9" hidden="1" x14ac:dyDescent="0.3">
      <c r="A499" s="495" t="str">
        <f>IF(ISBLANK($A$18),"",$A$18)</f>
        <v>Diet Clerk</v>
      </c>
      <c r="B499" s="490"/>
      <c r="C499" s="491"/>
      <c r="D499" s="492">
        <f>IF($B520="","",B499/($B520*52))</f>
        <v>0</v>
      </c>
      <c r="E499" s="492">
        <f>IF($B520="","",C499/($B520*52))</f>
        <v>0</v>
      </c>
      <c r="F499" s="537"/>
      <c r="G499" s="537"/>
      <c r="H499" s="491"/>
      <c r="I499" s="494"/>
    </row>
    <row r="500" spans="1:9" hidden="1" x14ac:dyDescent="0.3">
      <c r="A500" s="495" t="str">
        <f>IF(ISBLANK($A$19),"",$A$19)</f>
        <v>Admin</v>
      </c>
      <c r="B500" s="490"/>
      <c r="C500" s="491"/>
      <c r="D500" s="492">
        <f>IF($B520="","",B500/($B520*52))</f>
        <v>0</v>
      </c>
      <c r="E500" s="492">
        <f>IF($B520="","",C500/($B520*52))</f>
        <v>0</v>
      </c>
      <c r="F500" s="537"/>
      <c r="G500" s="537"/>
      <c r="H500" s="491"/>
      <c r="I500" s="494"/>
    </row>
    <row r="501" spans="1:9" hidden="1" x14ac:dyDescent="0.3">
      <c r="A501" s="495" t="str">
        <f>IF(ISBLANK($A$20),"",$A$20)</f>
        <v>System Analyst</v>
      </c>
      <c r="B501" s="491"/>
      <c r="C501" s="491"/>
      <c r="D501" s="492">
        <f>IF($B520="","",B501/($B520*52))</f>
        <v>0</v>
      </c>
      <c r="E501" s="492">
        <f>IF($B520="","",C501/($B520*52))</f>
        <v>0</v>
      </c>
      <c r="F501" s="537"/>
      <c r="G501" s="537"/>
      <c r="H501" s="491"/>
      <c r="I501" s="494"/>
    </row>
    <row r="502" spans="1:9" hidden="1" x14ac:dyDescent="0.3">
      <c r="A502" s="495" t="str">
        <f>IF(ISBLANK($A$21),"",$A$21)</f>
        <v>Formula Rm Tech</v>
      </c>
      <c r="B502" s="491"/>
      <c r="C502" s="491"/>
      <c r="D502" s="492">
        <f>IF($B520="","",B502/($B520*52))</f>
        <v>0</v>
      </c>
      <c r="E502" s="492">
        <f>IF($B520="","",C502/($B520*52))</f>
        <v>0</v>
      </c>
      <c r="F502" s="537"/>
      <c r="G502" s="537"/>
      <c r="H502" s="491"/>
      <c r="I502" s="494"/>
    </row>
    <row r="503" spans="1:9" hidden="1" x14ac:dyDescent="0.3">
      <c r="A503" s="495" t="str">
        <f>IF(ISBLANK($A$22),"",$A$22)</f>
        <v>Purchaser</v>
      </c>
      <c r="B503" s="491"/>
      <c r="C503" s="491"/>
      <c r="D503" s="492">
        <f>IF($B520="","",B503/($B520*52))</f>
        <v>0</v>
      </c>
      <c r="E503" s="492">
        <f>IF($B520="","",C503/($B520*52))</f>
        <v>0</v>
      </c>
      <c r="F503" s="537"/>
      <c r="G503" s="537"/>
      <c r="H503" s="491"/>
      <c r="I503" s="494"/>
    </row>
    <row r="504" spans="1:9" hidden="1" x14ac:dyDescent="0.3">
      <c r="A504" s="495" t="str">
        <f>IF(ISBLANK($A$23),"",$A$23)</f>
        <v>Salaried Supervision</v>
      </c>
      <c r="B504" s="490"/>
      <c r="C504" s="491"/>
      <c r="D504" s="492">
        <f>IF($B520="","",B504/($B520*52))</f>
        <v>0</v>
      </c>
      <c r="E504" s="492">
        <f>IF($B520="","",C504/($B520*52))</f>
        <v>0</v>
      </c>
      <c r="F504" s="537"/>
      <c r="G504" s="537"/>
      <c r="H504" s="491"/>
      <c r="I504" s="494"/>
    </row>
    <row r="505" spans="1:9" hidden="1" x14ac:dyDescent="0.3">
      <c r="A505" s="477" t="str">
        <f>IF(ISBLANK($A$24),"",$A$24)</f>
        <v>Other Labor</v>
      </c>
      <c r="B505" s="500"/>
      <c r="C505" s="501"/>
      <c r="D505" s="502">
        <v>0</v>
      </c>
      <c r="E505" s="502">
        <v>0</v>
      </c>
      <c r="F505" s="538">
        <v>0</v>
      </c>
      <c r="G505" s="538">
        <v>0</v>
      </c>
      <c r="H505" s="501"/>
      <c r="I505" s="504"/>
    </row>
    <row r="506" spans="1:9" hidden="1" x14ac:dyDescent="0.3">
      <c r="A506" s="477" t="str">
        <f>IF(ISBLANK($A$25),"",$A$25)</f>
        <v/>
      </c>
      <c r="B506" s="490"/>
      <c r="C506" s="491"/>
      <c r="D506" s="492">
        <f>IF($B520="","",B506/($B520*52))</f>
        <v>0</v>
      </c>
      <c r="E506" s="492">
        <f>IF($B520="","",C506/($B520*52))</f>
        <v>0</v>
      </c>
      <c r="F506" s="537"/>
      <c r="G506" s="537"/>
      <c r="H506" s="491"/>
      <c r="I506" s="494"/>
    </row>
    <row r="507" spans="1:9" hidden="1" x14ac:dyDescent="0.3">
      <c r="A507" s="477" t="str">
        <f>IF(ISBLANK($A$26),"",$A$26)</f>
        <v/>
      </c>
      <c r="B507" s="490"/>
      <c r="C507" s="491"/>
      <c r="D507" s="492">
        <f>IF($B520="","",B507/($B520*52))</f>
        <v>0</v>
      </c>
      <c r="E507" s="492">
        <f>IF($B520="","",C507/($B520*52))</f>
        <v>0</v>
      </c>
      <c r="F507" s="537"/>
      <c r="G507" s="537"/>
      <c r="H507" s="491"/>
      <c r="I507" s="494"/>
    </row>
    <row r="508" spans="1:9" hidden="1" x14ac:dyDescent="0.3">
      <c r="A508" s="477" t="str">
        <f>IF(ISBLANK($A$27),"",$A$27)</f>
        <v/>
      </c>
      <c r="B508" s="512"/>
      <c r="C508" s="491"/>
      <c r="D508" s="492">
        <f>IF($B520="","",B508/($B520*52))</f>
        <v>0</v>
      </c>
      <c r="E508" s="492">
        <f>IF($B520="","",C508/($B520*52))</f>
        <v>0</v>
      </c>
      <c r="F508" s="537"/>
      <c r="G508" s="537"/>
      <c r="H508" s="491"/>
      <c r="I508" s="494"/>
    </row>
    <row r="509" spans="1:9" hidden="1" x14ac:dyDescent="0.3">
      <c r="A509" s="477" t="str">
        <f>IF(ISBLANK($A$28),"",$A$28)</f>
        <v/>
      </c>
      <c r="B509" s="490"/>
      <c r="C509" s="491"/>
      <c r="D509" s="492">
        <f>IF($B520="","",B509/($B520*52))</f>
        <v>0</v>
      </c>
      <c r="E509" s="492">
        <f>IF($B520="","",C509/($B520*52))</f>
        <v>0</v>
      </c>
      <c r="F509" s="537"/>
      <c r="G509" s="537"/>
      <c r="H509" s="491"/>
      <c r="I509" s="494"/>
    </row>
    <row r="510" spans="1:9" hidden="1" x14ac:dyDescent="0.3">
      <c r="A510" s="477" t="str">
        <f>IF(ISBLANK($A$29),"",$A$29)</f>
        <v/>
      </c>
      <c r="B510" s="490"/>
      <c r="C510" s="491"/>
      <c r="D510" s="492">
        <f>IF($B520="","",B510/($B520*52))</f>
        <v>0</v>
      </c>
      <c r="E510" s="492">
        <f>IF($B520="","",C510/($B520*52))</f>
        <v>0</v>
      </c>
      <c r="F510" s="537"/>
      <c r="G510" s="537"/>
      <c r="H510" s="491"/>
      <c r="I510" s="494"/>
    </row>
    <row r="511" spans="1:9" hidden="1" x14ac:dyDescent="0.3">
      <c r="A511" s="477" t="str">
        <f>IF(ISBLANK($A$30),"",$A$30)</f>
        <v/>
      </c>
      <c r="B511" s="513"/>
      <c r="C511" s="514"/>
      <c r="D511" s="492">
        <f>IF($B520="","",B511/($B520*52))</f>
        <v>0</v>
      </c>
      <c r="E511" s="492">
        <f>IF($B520="","",C511/($B520*52))</f>
        <v>0</v>
      </c>
      <c r="F511" s="539"/>
      <c r="G511" s="539"/>
      <c r="H511" s="491"/>
      <c r="I511" s="494"/>
    </row>
    <row r="512" spans="1:9" hidden="1" x14ac:dyDescent="0.3">
      <c r="A512" s="516" t="s">
        <v>2065</v>
      </c>
      <c r="B512" s="517">
        <f t="shared" ref="B512:G512" si="83">SUM(B488:B511)</f>
        <v>0</v>
      </c>
      <c r="C512" s="517">
        <f t="shared" si="83"/>
        <v>0</v>
      </c>
      <c r="D512" s="492">
        <f t="shared" si="83"/>
        <v>0</v>
      </c>
      <c r="E512" s="492">
        <f t="shared" si="83"/>
        <v>0</v>
      </c>
      <c r="F512" s="518">
        <f t="shared" si="83"/>
        <v>0</v>
      </c>
      <c r="G512" s="518">
        <f t="shared" si="83"/>
        <v>0</v>
      </c>
      <c r="H512" s="491"/>
      <c r="I512" s="519"/>
    </row>
    <row r="513" spans="1:9" ht="18" hidden="1" x14ac:dyDescent="0.35">
      <c r="A513" s="526" t="s">
        <v>2066</v>
      </c>
      <c r="B513" s="527"/>
      <c r="C513" s="1124" t="s">
        <v>1655</v>
      </c>
      <c r="D513" s="1124"/>
      <c r="E513" s="1124"/>
      <c r="F513" s="1124"/>
      <c r="G513" s="1125"/>
      <c r="H513" s="528"/>
      <c r="I513" s="529"/>
    </row>
    <row r="514" spans="1:9" ht="46.8" hidden="1" x14ac:dyDescent="0.3">
      <c r="A514" s="530" t="s">
        <v>2067</v>
      </c>
      <c r="B514" s="531"/>
      <c r="C514" s="1121"/>
      <c r="D514" s="1121"/>
      <c r="E514" s="1121"/>
      <c r="F514" s="1121"/>
      <c r="G514" s="1121"/>
    </row>
    <row r="515" spans="1:9" ht="15.6" hidden="1" x14ac:dyDescent="0.3">
      <c r="A515" s="532" t="s">
        <v>2068</v>
      </c>
      <c r="B515" s="531"/>
      <c r="C515" s="1121"/>
      <c r="D515" s="1121"/>
      <c r="E515" s="1121"/>
      <c r="F515" s="1121"/>
      <c r="G515" s="1121"/>
    </row>
    <row r="516" spans="1:9" ht="15.6" hidden="1" x14ac:dyDescent="0.3">
      <c r="A516" s="532" t="s">
        <v>2069</v>
      </c>
      <c r="B516" s="531"/>
      <c r="C516" s="1121"/>
      <c r="D516" s="1121"/>
      <c r="E516" s="1121"/>
      <c r="F516" s="1121"/>
      <c r="G516" s="1121"/>
    </row>
    <row r="517" spans="1:9" ht="15.6" hidden="1" x14ac:dyDescent="0.3">
      <c r="A517" s="532" t="s">
        <v>2070</v>
      </c>
      <c r="B517" s="531"/>
      <c r="C517" s="1121"/>
      <c r="D517" s="1121"/>
      <c r="E517" s="1121"/>
      <c r="F517" s="1121"/>
      <c r="G517" s="1121"/>
    </row>
    <row r="518" spans="1:9" ht="15.6" hidden="1" x14ac:dyDescent="0.3">
      <c r="A518" s="532" t="s">
        <v>2071</v>
      </c>
      <c r="B518" s="531"/>
      <c r="C518" s="1121"/>
      <c r="D518" s="1121"/>
      <c r="E518" s="1121"/>
      <c r="F518" s="1121"/>
      <c r="G518" s="1121"/>
    </row>
    <row r="519" spans="1:9" ht="15.6" hidden="1" x14ac:dyDescent="0.3">
      <c r="A519" s="532" t="s">
        <v>2072</v>
      </c>
      <c r="B519" s="531"/>
      <c r="C519" s="1121"/>
      <c r="D519" s="1121"/>
      <c r="E519" s="1121"/>
      <c r="F519" s="1121"/>
      <c r="G519" s="1121"/>
    </row>
    <row r="520" spans="1:9" ht="15.6" hidden="1" collapsed="1" x14ac:dyDescent="0.3">
      <c r="A520" s="533" t="s">
        <v>1496</v>
      </c>
      <c r="B520" s="534">
        <v>40</v>
      </c>
      <c r="C520" s="1122" t="s">
        <v>2073</v>
      </c>
      <c r="D520" s="1122"/>
      <c r="E520" s="1122"/>
      <c r="F520" s="1122"/>
      <c r="G520" s="1122"/>
    </row>
    <row r="521" spans="1:9" ht="15.6" hidden="1" x14ac:dyDescent="0.3">
      <c r="A521" s="533" t="s">
        <v>2074</v>
      </c>
      <c r="B521" s="535"/>
      <c r="C521" s="1123"/>
      <c r="D521" s="1123"/>
      <c r="E521" s="1123"/>
      <c r="F521" s="1123"/>
      <c r="G521" s="1123"/>
    </row>
    <row r="522" spans="1:9" hidden="1" x14ac:dyDescent="0.3"/>
    <row r="523" spans="1:9" ht="18" hidden="1" x14ac:dyDescent="0.3">
      <c r="A523" s="1126" t="str">
        <f>'22-FANS Pricing Matrix'!Q2</f>
        <v>FACILITY15</v>
      </c>
      <c r="B523" s="1127"/>
      <c r="C523" s="1127"/>
      <c r="D523" s="1127"/>
      <c r="E523" s="1127"/>
      <c r="F523" s="1127"/>
      <c r="G523" s="1127"/>
      <c r="H523" s="1127"/>
      <c r="I523" s="1127"/>
    </row>
    <row r="524" spans="1:9" ht="43.2" hidden="1" x14ac:dyDescent="0.3">
      <c r="A524" s="470" t="s">
        <v>2040</v>
      </c>
      <c r="B524" s="471" t="s">
        <v>2041</v>
      </c>
      <c r="C524" s="472" t="s">
        <v>2042</v>
      </c>
      <c r="D524" s="472" t="str">
        <f>"Productive FTEs ("&amp;B557*52&amp;")"</f>
        <v>Productive FTEs (2080)</v>
      </c>
      <c r="E524" s="472" t="str">
        <f>"Non-productive FTEs ("&amp;B557*52&amp;")"</f>
        <v>Non-productive FTEs (2080)</v>
      </c>
      <c r="F524" s="472" t="s">
        <v>2043</v>
      </c>
      <c r="G524" s="472" t="s">
        <v>2044</v>
      </c>
      <c r="H524" s="473" t="s">
        <v>2045</v>
      </c>
      <c r="I524" s="472" t="s">
        <v>1655</v>
      </c>
    </row>
    <row r="525" spans="1:9" hidden="1" x14ac:dyDescent="0.3">
      <c r="A525" s="477" t="str">
        <f>IF(ISBLANK($A$7),"",$A$7)</f>
        <v>Hourly Staff</v>
      </c>
      <c r="B525" s="478"/>
      <c r="C525" s="479"/>
      <c r="D525" s="480">
        <v>0</v>
      </c>
      <c r="E525" s="480">
        <v>0</v>
      </c>
      <c r="F525" s="536">
        <v>0</v>
      </c>
      <c r="G525" s="536">
        <v>0</v>
      </c>
      <c r="H525" s="479"/>
      <c r="I525" s="482"/>
    </row>
    <row r="526" spans="1:9" hidden="1" x14ac:dyDescent="0.3">
      <c r="A526" s="495" t="str">
        <f>IF(ISBLANK($A$8),"",$A$8)</f>
        <v>Hourly Staff</v>
      </c>
      <c r="B526" s="490"/>
      <c r="C526" s="491"/>
      <c r="D526" s="492">
        <f>IF($B557="","",B526/($B557*52))</f>
        <v>0</v>
      </c>
      <c r="E526" s="492">
        <f>IF($B557="","",C526/($B557*52))</f>
        <v>0</v>
      </c>
      <c r="F526" s="537"/>
      <c r="G526" s="537"/>
      <c r="H526" s="491"/>
      <c r="I526" s="494"/>
    </row>
    <row r="527" spans="1:9" hidden="1" x14ac:dyDescent="0.3">
      <c r="A527" s="495" t="str">
        <f>IF(ISBLANK($A$9),"",$A$9)</f>
        <v>General Service Worker</v>
      </c>
      <c r="B527" s="490"/>
      <c r="C527" s="491"/>
      <c r="D527" s="492">
        <f>IF($B557="","",B527/($B557*52))</f>
        <v>0</v>
      </c>
      <c r="E527" s="492">
        <f>IF($B557="","",C527/($B557*52))</f>
        <v>0</v>
      </c>
      <c r="F527" s="537"/>
      <c r="G527" s="537"/>
      <c r="H527" s="491"/>
      <c r="I527" s="494"/>
    </row>
    <row r="528" spans="1:9" hidden="1" x14ac:dyDescent="0.3">
      <c r="A528" s="495" t="str">
        <f>IF(ISBLANK($A$10),"",$A$10)</f>
        <v>Cook</v>
      </c>
      <c r="B528" s="490"/>
      <c r="C528" s="491"/>
      <c r="D528" s="492">
        <f>IF($B557="","",B528/($B557*52))</f>
        <v>0</v>
      </c>
      <c r="E528" s="492">
        <f>IF($B557="","",C528/($B557*52))</f>
        <v>0</v>
      </c>
      <c r="F528" s="537"/>
      <c r="G528" s="537"/>
      <c r="H528" s="491"/>
      <c r="I528" s="494"/>
    </row>
    <row r="529" spans="1:9" hidden="1" x14ac:dyDescent="0.3">
      <c r="A529" s="495" t="str">
        <f>IF(ISBLANK($A$11),"",$A$11)</f>
        <v>Supervisor</v>
      </c>
      <c r="B529" s="490"/>
      <c r="C529" s="491"/>
      <c r="D529" s="492">
        <f>IF($B557="","",B529/($B557*52))</f>
        <v>0</v>
      </c>
      <c r="E529" s="492">
        <f>IF($B557="","",C529/($B557*52))</f>
        <v>0</v>
      </c>
      <c r="F529" s="537"/>
      <c r="G529" s="537"/>
      <c r="H529" s="491"/>
      <c r="I529" s="494"/>
    </row>
    <row r="530" spans="1:9" hidden="1" x14ac:dyDescent="0.3">
      <c r="A530" s="477" t="str">
        <f>IF(ISBLANK($A$12),"",$A$12)</f>
        <v>Salaried Staff</v>
      </c>
      <c r="B530" s="500"/>
      <c r="C530" s="501"/>
      <c r="D530" s="502">
        <v>0</v>
      </c>
      <c r="E530" s="502">
        <v>0</v>
      </c>
      <c r="F530" s="538">
        <v>0</v>
      </c>
      <c r="G530" s="538">
        <v>0</v>
      </c>
      <c r="H530" s="501"/>
      <c r="I530" s="504"/>
    </row>
    <row r="531" spans="1:9" hidden="1" x14ac:dyDescent="0.3">
      <c r="A531" s="495" t="str">
        <f>IF(ISBLANK($A$13),"",$A$13)</f>
        <v>Director</v>
      </c>
      <c r="B531" s="490"/>
      <c r="C531" s="491"/>
      <c r="D531" s="492">
        <f>IF($B557="","",B531/($B557*52))</f>
        <v>0</v>
      </c>
      <c r="E531" s="492">
        <f>IF($B557="","",C531/($B557*52))</f>
        <v>0</v>
      </c>
      <c r="F531" s="537"/>
      <c r="G531" s="537"/>
      <c r="H531" s="491"/>
      <c r="I531" s="494"/>
    </row>
    <row r="532" spans="1:9" hidden="1" x14ac:dyDescent="0.3">
      <c r="A532" s="495" t="str">
        <f>IF(ISBLANK($A$14),"",$A$14)</f>
        <v>Management</v>
      </c>
      <c r="B532" s="490"/>
      <c r="C532" s="491"/>
      <c r="D532" s="492">
        <f>IF($B557="","",B532/($B557*52))</f>
        <v>0</v>
      </c>
      <c r="E532" s="492">
        <f>IF($B557="","",C532/($B557*52))</f>
        <v>0</v>
      </c>
      <c r="F532" s="537"/>
      <c r="G532" s="537"/>
      <c r="H532" s="491"/>
      <c r="I532" s="494"/>
    </row>
    <row r="533" spans="1:9" hidden="1" x14ac:dyDescent="0.3">
      <c r="A533" s="495" t="str">
        <f>IF(ISBLANK($A$15),"",$A$15)</f>
        <v>Registered Dietitians - Hosp</v>
      </c>
      <c r="B533" s="490"/>
      <c r="C533" s="491"/>
      <c r="D533" s="492">
        <f>IF($B557="","",B533/($B557*52))</f>
        <v>0</v>
      </c>
      <c r="E533" s="492">
        <f>IF($B557="","",C533/($B557*52))</f>
        <v>0</v>
      </c>
      <c r="F533" s="537"/>
      <c r="G533" s="537"/>
      <c r="H533" s="491"/>
      <c r="I533" s="494"/>
    </row>
    <row r="534" spans="1:9" hidden="1" x14ac:dyDescent="0.3">
      <c r="A534" s="495" t="str">
        <f>IF(ISBLANK($A$16),"",$A$16)</f>
        <v>Registered Dietitians - Suppl</v>
      </c>
      <c r="B534" s="490"/>
      <c r="C534" s="491"/>
      <c r="D534" s="492">
        <f>IF($B557="","",B534/($B557*52))</f>
        <v>0</v>
      </c>
      <c r="E534" s="492">
        <f>IF($B557="","",C534/($B557*52))</f>
        <v>0</v>
      </c>
      <c r="F534" s="537"/>
      <c r="G534" s="537"/>
      <c r="H534" s="491"/>
      <c r="I534" s="494"/>
    </row>
    <row r="535" spans="1:9" hidden="1" x14ac:dyDescent="0.3">
      <c r="A535" s="495" t="str">
        <f>IF(ISBLANK($A$17),"",$A$17)</f>
        <v>Diet Tech</v>
      </c>
      <c r="B535" s="490"/>
      <c r="C535" s="491"/>
      <c r="D535" s="492">
        <f>IF($B557="","",B535/($B557*52))</f>
        <v>0</v>
      </c>
      <c r="E535" s="492">
        <f>IF($B557="","",C535/($B557*52))</f>
        <v>0</v>
      </c>
      <c r="F535" s="537"/>
      <c r="G535" s="537"/>
      <c r="H535" s="491"/>
      <c r="I535" s="494"/>
    </row>
    <row r="536" spans="1:9" hidden="1" x14ac:dyDescent="0.3">
      <c r="A536" s="495" t="str">
        <f>IF(ISBLANK($A$18),"",$A$18)</f>
        <v>Diet Clerk</v>
      </c>
      <c r="B536" s="490"/>
      <c r="C536" s="491"/>
      <c r="D536" s="492">
        <f>IF($B557="","",B536/($B557*52))</f>
        <v>0</v>
      </c>
      <c r="E536" s="492">
        <f>IF($B557="","",C536/($B557*52))</f>
        <v>0</v>
      </c>
      <c r="F536" s="537"/>
      <c r="G536" s="537"/>
      <c r="H536" s="491"/>
      <c r="I536" s="494"/>
    </row>
    <row r="537" spans="1:9" hidden="1" x14ac:dyDescent="0.3">
      <c r="A537" s="495" t="str">
        <f>IF(ISBLANK($A$19),"",$A$19)</f>
        <v>Admin</v>
      </c>
      <c r="B537" s="490"/>
      <c r="C537" s="491"/>
      <c r="D537" s="492">
        <f>IF($B557="","",B537/($B557*52))</f>
        <v>0</v>
      </c>
      <c r="E537" s="492">
        <f>IF($B557="","",C537/($B557*52))</f>
        <v>0</v>
      </c>
      <c r="F537" s="537"/>
      <c r="G537" s="537"/>
      <c r="H537" s="491"/>
      <c r="I537" s="494"/>
    </row>
    <row r="538" spans="1:9" hidden="1" x14ac:dyDescent="0.3">
      <c r="A538" s="495" t="str">
        <f>IF(ISBLANK($A$20),"",$A$20)</f>
        <v>System Analyst</v>
      </c>
      <c r="B538" s="491"/>
      <c r="C538" s="491"/>
      <c r="D538" s="492">
        <f>IF($B557="","",B538/($B557*52))</f>
        <v>0</v>
      </c>
      <c r="E538" s="492">
        <f>IF($B557="","",C538/($B557*52))</f>
        <v>0</v>
      </c>
      <c r="F538" s="537"/>
      <c r="G538" s="537"/>
      <c r="H538" s="491"/>
      <c r="I538" s="494"/>
    </row>
    <row r="539" spans="1:9" hidden="1" x14ac:dyDescent="0.3">
      <c r="A539" s="495" t="str">
        <f>IF(ISBLANK($A$21),"",$A$21)</f>
        <v>Formula Rm Tech</v>
      </c>
      <c r="B539" s="491"/>
      <c r="C539" s="491"/>
      <c r="D539" s="492">
        <f>IF($B557="","",B539/($B557*52))</f>
        <v>0</v>
      </c>
      <c r="E539" s="492">
        <f>IF($B557="","",C539/($B557*52))</f>
        <v>0</v>
      </c>
      <c r="F539" s="537"/>
      <c r="G539" s="537"/>
      <c r="H539" s="491"/>
      <c r="I539" s="494"/>
    </row>
    <row r="540" spans="1:9" hidden="1" x14ac:dyDescent="0.3">
      <c r="A540" s="495" t="str">
        <f>IF(ISBLANK($A$22),"",$A$22)</f>
        <v>Purchaser</v>
      </c>
      <c r="B540" s="491"/>
      <c r="C540" s="491"/>
      <c r="D540" s="492">
        <f>IF($B557="","",B540/($B557*52))</f>
        <v>0</v>
      </c>
      <c r="E540" s="492">
        <f>IF($B557="","",C540/($B557*52))</f>
        <v>0</v>
      </c>
      <c r="F540" s="537"/>
      <c r="G540" s="537"/>
      <c r="H540" s="491"/>
      <c r="I540" s="494"/>
    </row>
    <row r="541" spans="1:9" hidden="1" x14ac:dyDescent="0.3">
      <c r="A541" s="495" t="str">
        <f>IF(ISBLANK($A$23),"",$A$23)</f>
        <v>Salaried Supervision</v>
      </c>
      <c r="B541" s="490"/>
      <c r="C541" s="491"/>
      <c r="D541" s="492">
        <f>IF($B557="","",B541/($B557*52))</f>
        <v>0</v>
      </c>
      <c r="E541" s="492">
        <f>IF($B557="","",C541/($B557*52))</f>
        <v>0</v>
      </c>
      <c r="F541" s="537"/>
      <c r="G541" s="537"/>
      <c r="H541" s="491"/>
      <c r="I541" s="494"/>
    </row>
    <row r="542" spans="1:9" hidden="1" x14ac:dyDescent="0.3">
      <c r="A542" s="477" t="str">
        <f>IF(ISBLANK($A$24),"",$A$24)</f>
        <v>Other Labor</v>
      </c>
      <c r="B542" s="500"/>
      <c r="C542" s="501"/>
      <c r="D542" s="502">
        <v>0</v>
      </c>
      <c r="E542" s="502">
        <v>0</v>
      </c>
      <c r="F542" s="538">
        <v>0</v>
      </c>
      <c r="G542" s="538">
        <v>0</v>
      </c>
      <c r="H542" s="501"/>
      <c r="I542" s="504"/>
    </row>
    <row r="543" spans="1:9" hidden="1" x14ac:dyDescent="0.3">
      <c r="A543" s="477" t="str">
        <f>IF(ISBLANK($A$25),"",$A$25)</f>
        <v/>
      </c>
      <c r="B543" s="490"/>
      <c r="C543" s="491"/>
      <c r="D543" s="492">
        <f>IF($B557="","",B543/($B557*52))</f>
        <v>0</v>
      </c>
      <c r="E543" s="492">
        <f>IF($B557="","",C543/($B557*52))</f>
        <v>0</v>
      </c>
      <c r="F543" s="537"/>
      <c r="G543" s="537"/>
      <c r="H543" s="491"/>
      <c r="I543" s="494"/>
    </row>
    <row r="544" spans="1:9" hidden="1" x14ac:dyDescent="0.3">
      <c r="A544" s="477" t="str">
        <f>IF(ISBLANK($A$26),"",$A$26)</f>
        <v/>
      </c>
      <c r="B544" s="490"/>
      <c r="C544" s="491"/>
      <c r="D544" s="492">
        <f>IF($B557="","",B544/($B557*52))</f>
        <v>0</v>
      </c>
      <c r="E544" s="492">
        <f>IF($B557="","",C544/($B557*52))</f>
        <v>0</v>
      </c>
      <c r="F544" s="537"/>
      <c r="G544" s="537"/>
      <c r="H544" s="491"/>
      <c r="I544" s="494"/>
    </row>
    <row r="545" spans="1:9" hidden="1" x14ac:dyDescent="0.3">
      <c r="A545" s="477" t="str">
        <f>IF(ISBLANK($A$27),"",$A$27)</f>
        <v/>
      </c>
      <c r="B545" s="512"/>
      <c r="C545" s="491"/>
      <c r="D545" s="492">
        <f>IF($B557="","",B545/($B557*52))</f>
        <v>0</v>
      </c>
      <c r="E545" s="492">
        <f>IF($B557="","",C545/($B557*52))</f>
        <v>0</v>
      </c>
      <c r="F545" s="537"/>
      <c r="G545" s="537"/>
      <c r="H545" s="491"/>
      <c r="I545" s="494"/>
    </row>
    <row r="546" spans="1:9" hidden="1" x14ac:dyDescent="0.3">
      <c r="A546" s="477" t="str">
        <f>IF(ISBLANK($A$28),"",$A$28)</f>
        <v/>
      </c>
      <c r="B546" s="490"/>
      <c r="C546" s="491"/>
      <c r="D546" s="492">
        <f>IF($B557="","",B546/($B557*52))</f>
        <v>0</v>
      </c>
      <c r="E546" s="492">
        <f>IF($B557="","",C546/($B557*52))</f>
        <v>0</v>
      </c>
      <c r="F546" s="537"/>
      <c r="G546" s="537"/>
      <c r="H546" s="491"/>
      <c r="I546" s="494"/>
    </row>
    <row r="547" spans="1:9" hidden="1" x14ac:dyDescent="0.3">
      <c r="A547" s="477" t="str">
        <f>IF(ISBLANK($A$29),"",$A$29)</f>
        <v/>
      </c>
      <c r="B547" s="490"/>
      <c r="C547" s="491"/>
      <c r="D547" s="492">
        <f>IF($B557="","",B547/($B557*52))</f>
        <v>0</v>
      </c>
      <c r="E547" s="492">
        <f>IF($B557="","",C547/($B557*52))</f>
        <v>0</v>
      </c>
      <c r="F547" s="537"/>
      <c r="G547" s="537"/>
      <c r="H547" s="491"/>
      <c r="I547" s="494"/>
    </row>
    <row r="548" spans="1:9" hidden="1" x14ac:dyDescent="0.3">
      <c r="A548" s="477" t="str">
        <f>IF(ISBLANK($A$30),"",$A$30)</f>
        <v/>
      </c>
      <c r="B548" s="513"/>
      <c r="C548" s="514"/>
      <c r="D548" s="492">
        <f>IF($B557="","",B548/($B557*52))</f>
        <v>0</v>
      </c>
      <c r="E548" s="492">
        <f>IF($B557="","",C548/($B557*52))</f>
        <v>0</v>
      </c>
      <c r="F548" s="539"/>
      <c r="G548" s="539"/>
      <c r="H548" s="491"/>
      <c r="I548" s="494"/>
    </row>
    <row r="549" spans="1:9" hidden="1" x14ac:dyDescent="0.3">
      <c r="A549" s="516" t="s">
        <v>2065</v>
      </c>
      <c r="B549" s="517">
        <f t="shared" ref="B549:G549" si="84">SUM(B525:B548)</f>
        <v>0</v>
      </c>
      <c r="C549" s="517">
        <f t="shared" si="84"/>
        <v>0</v>
      </c>
      <c r="D549" s="492">
        <f t="shared" si="84"/>
        <v>0</v>
      </c>
      <c r="E549" s="492">
        <f t="shared" si="84"/>
        <v>0</v>
      </c>
      <c r="F549" s="518">
        <f t="shared" si="84"/>
        <v>0</v>
      </c>
      <c r="G549" s="518">
        <f t="shared" si="84"/>
        <v>0</v>
      </c>
      <c r="H549" s="491"/>
      <c r="I549" s="519"/>
    </row>
    <row r="550" spans="1:9" ht="18" hidden="1" x14ac:dyDescent="0.35">
      <c r="A550" s="526" t="s">
        <v>2066</v>
      </c>
      <c r="B550" s="527"/>
      <c r="C550" s="1124" t="s">
        <v>1655</v>
      </c>
      <c r="D550" s="1124"/>
      <c r="E550" s="1124"/>
      <c r="F550" s="1124"/>
      <c r="G550" s="1125"/>
      <c r="H550" s="528"/>
      <c r="I550" s="529"/>
    </row>
    <row r="551" spans="1:9" ht="46.8" hidden="1" x14ac:dyDescent="0.3">
      <c r="A551" s="530" t="s">
        <v>2067</v>
      </c>
      <c r="B551" s="531"/>
      <c r="C551" s="1121"/>
      <c r="D551" s="1121"/>
      <c r="E551" s="1121"/>
      <c r="F551" s="1121"/>
      <c r="G551" s="1121"/>
    </row>
    <row r="552" spans="1:9" ht="15.6" hidden="1" x14ac:dyDescent="0.3">
      <c r="A552" s="532" t="s">
        <v>2068</v>
      </c>
      <c r="B552" s="531"/>
      <c r="C552" s="1121"/>
      <c r="D552" s="1121"/>
      <c r="E552" s="1121"/>
      <c r="F552" s="1121"/>
      <c r="G552" s="1121"/>
    </row>
    <row r="553" spans="1:9" ht="15.6" hidden="1" x14ac:dyDescent="0.3">
      <c r="A553" s="532" t="s">
        <v>2069</v>
      </c>
      <c r="B553" s="531"/>
      <c r="C553" s="1121"/>
      <c r="D553" s="1121"/>
      <c r="E553" s="1121"/>
      <c r="F553" s="1121"/>
      <c r="G553" s="1121"/>
    </row>
    <row r="554" spans="1:9" ht="15.6" hidden="1" x14ac:dyDescent="0.3">
      <c r="A554" s="532" t="s">
        <v>2070</v>
      </c>
      <c r="B554" s="531"/>
      <c r="C554" s="1121"/>
      <c r="D554" s="1121"/>
      <c r="E554" s="1121"/>
      <c r="F554" s="1121"/>
      <c r="G554" s="1121"/>
    </row>
    <row r="555" spans="1:9" ht="15.6" hidden="1" x14ac:dyDescent="0.3">
      <c r="A555" s="532" t="s">
        <v>2071</v>
      </c>
      <c r="B555" s="531"/>
      <c r="C555" s="1121"/>
      <c r="D555" s="1121"/>
      <c r="E555" s="1121"/>
      <c r="F555" s="1121"/>
      <c r="G555" s="1121"/>
    </row>
    <row r="556" spans="1:9" ht="15.6" hidden="1" x14ac:dyDescent="0.3">
      <c r="A556" s="532" t="s">
        <v>2072</v>
      </c>
      <c r="B556" s="531"/>
      <c r="C556" s="1121"/>
      <c r="D556" s="1121"/>
      <c r="E556" s="1121"/>
      <c r="F556" s="1121"/>
      <c r="G556" s="1121"/>
    </row>
    <row r="557" spans="1:9" ht="15.6" hidden="1" collapsed="1" x14ac:dyDescent="0.3">
      <c r="A557" s="533" t="s">
        <v>1496</v>
      </c>
      <c r="B557" s="534">
        <v>40</v>
      </c>
      <c r="C557" s="1122" t="s">
        <v>2073</v>
      </c>
      <c r="D557" s="1122"/>
      <c r="E557" s="1122"/>
      <c r="F557" s="1122"/>
      <c r="G557" s="1122"/>
    </row>
    <row r="558" spans="1:9" ht="15.6" hidden="1" x14ac:dyDescent="0.3">
      <c r="A558" s="533" t="s">
        <v>2074</v>
      </c>
      <c r="B558" s="535"/>
      <c r="C558" s="1123"/>
      <c r="D558" s="1123"/>
      <c r="E558" s="1123"/>
      <c r="F558" s="1123"/>
      <c r="G558" s="1123"/>
    </row>
    <row r="559" spans="1:9" hidden="1" x14ac:dyDescent="0.3"/>
    <row r="560" spans="1:9" ht="18" hidden="1" x14ac:dyDescent="0.3">
      <c r="A560" s="1126" t="str">
        <f>'22-FANS Pricing Matrix'!R2</f>
        <v>FACILITY16</v>
      </c>
      <c r="B560" s="1127"/>
      <c r="C560" s="1127"/>
      <c r="D560" s="1127"/>
      <c r="E560" s="1127"/>
      <c r="F560" s="1127"/>
      <c r="G560" s="1127"/>
      <c r="H560" s="1127"/>
      <c r="I560" s="1127"/>
    </row>
    <row r="561" spans="1:9" ht="43.2" hidden="1" x14ac:dyDescent="0.3">
      <c r="A561" s="470" t="s">
        <v>2040</v>
      </c>
      <c r="B561" s="471" t="s">
        <v>2041</v>
      </c>
      <c r="C561" s="472" t="s">
        <v>2042</v>
      </c>
      <c r="D561" s="472" t="str">
        <f>"Productive FTEs ("&amp;B594*52&amp;")"</f>
        <v>Productive FTEs (2080)</v>
      </c>
      <c r="E561" s="472" t="str">
        <f>"Non-productive FTEs ("&amp;B594*52&amp;")"</f>
        <v>Non-productive FTEs (2080)</v>
      </c>
      <c r="F561" s="472" t="s">
        <v>2043</v>
      </c>
      <c r="G561" s="472" t="s">
        <v>2044</v>
      </c>
      <c r="H561" s="473" t="s">
        <v>2045</v>
      </c>
      <c r="I561" s="472" t="s">
        <v>1655</v>
      </c>
    </row>
    <row r="562" spans="1:9" hidden="1" x14ac:dyDescent="0.3">
      <c r="A562" s="477" t="str">
        <f>IF(ISBLANK($A$7),"",$A$7)</f>
        <v>Hourly Staff</v>
      </c>
      <c r="B562" s="478"/>
      <c r="C562" s="479"/>
      <c r="D562" s="480">
        <v>0</v>
      </c>
      <c r="E562" s="480">
        <v>0</v>
      </c>
      <c r="F562" s="536">
        <v>0</v>
      </c>
      <c r="G562" s="536">
        <v>0</v>
      </c>
      <c r="H562" s="479"/>
      <c r="I562" s="482"/>
    </row>
    <row r="563" spans="1:9" hidden="1" x14ac:dyDescent="0.3">
      <c r="A563" s="495" t="str">
        <f>IF(ISBLANK($A$8),"",$A$8)</f>
        <v>Hourly Staff</v>
      </c>
      <c r="B563" s="490"/>
      <c r="C563" s="491"/>
      <c r="D563" s="492">
        <f>IF($B594="","",B563/($B594*52))</f>
        <v>0</v>
      </c>
      <c r="E563" s="492">
        <f>IF($B594="","",C563/($B594*52))</f>
        <v>0</v>
      </c>
      <c r="F563" s="537"/>
      <c r="G563" s="537"/>
      <c r="H563" s="491"/>
      <c r="I563" s="494"/>
    </row>
    <row r="564" spans="1:9" hidden="1" x14ac:dyDescent="0.3">
      <c r="A564" s="495" t="str">
        <f>IF(ISBLANK($A$9),"",$A$9)</f>
        <v>General Service Worker</v>
      </c>
      <c r="B564" s="490"/>
      <c r="C564" s="491"/>
      <c r="D564" s="492">
        <f>IF($B594="","",B564/($B594*52))</f>
        <v>0</v>
      </c>
      <c r="E564" s="492">
        <f>IF($B594="","",C564/($B594*52))</f>
        <v>0</v>
      </c>
      <c r="F564" s="537"/>
      <c r="G564" s="537"/>
      <c r="H564" s="491"/>
      <c r="I564" s="494"/>
    </row>
    <row r="565" spans="1:9" hidden="1" x14ac:dyDescent="0.3">
      <c r="A565" s="495" t="str">
        <f>IF(ISBLANK($A$10),"",$A$10)</f>
        <v>Cook</v>
      </c>
      <c r="B565" s="490"/>
      <c r="C565" s="491"/>
      <c r="D565" s="492">
        <f>IF($B594="","",B565/($B594*52))</f>
        <v>0</v>
      </c>
      <c r="E565" s="492">
        <f>IF($B594="","",C565/($B594*52))</f>
        <v>0</v>
      </c>
      <c r="F565" s="537"/>
      <c r="G565" s="537"/>
      <c r="H565" s="491"/>
      <c r="I565" s="494"/>
    </row>
    <row r="566" spans="1:9" hidden="1" x14ac:dyDescent="0.3">
      <c r="A566" s="495" t="str">
        <f>IF(ISBLANK($A$11),"",$A$11)</f>
        <v>Supervisor</v>
      </c>
      <c r="B566" s="490"/>
      <c r="C566" s="491"/>
      <c r="D566" s="492">
        <f>IF($B594="","",B566/($B594*52))</f>
        <v>0</v>
      </c>
      <c r="E566" s="492">
        <f>IF($B594="","",C566/($B594*52))</f>
        <v>0</v>
      </c>
      <c r="F566" s="537"/>
      <c r="G566" s="537"/>
      <c r="H566" s="491"/>
      <c r="I566" s="494"/>
    </row>
    <row r="567" spans="1:9" hidden="1" x14ac:dyDescent="0.3">
      <c r="A567" s="477" t="str">
        <f>IF(ISBLANK($A$12),"",$A$12)</f>
        <v>Salaried Staff</v>
      </c>
      <c r="B567" s="500"/>
      <c r="C567" s="501"/>
      <c r="D567" s="502">
        <v>0</v>
      </c>
      <c r="E567" s="502">
        <v>0</v>
      </c>
      <c r="F567" s="538">
        <v>0</v>
      </c>
      <c r="G567" s="538">
        <v>0</v>
      </c>
      <c r="H567" s="501"/>
      <c r="I567" s="504"/>
    </row>
    <row r="568" spans="1:9" hidden="1" x14ac:dyDescent="0.3">
      <c r="A568" s="495" t="str">
        <f>IF(ISBLANK($A$13),"",$A$13)</f>
        <v>Director</v>
      </c>
      <c r="B568" s="490"/>
      <c r="C568" s="491"/>
      <c r="D568" s="492">
        <f>IF($B594="","",B568/($B594*52))</f>
        <v>0</v>
      </c>
      <c r="E568" s="492">
        <f>IF($B594="","",C568/($B594*52))</f>
        <v>0</v>
      </c>
      <c r="F568" s="537"/>
      <c r="G568" s="537"/>
      <c r="H568" s="491"/>
      <c r="I568" s="494"/>
    </row>
    <row r="569" spans="1:9" hidden="1" x14ac:dyDescent="0.3">
      <c r="A569" s="495" t="str">
        <f>IF(ISBLANK($A$14),"",$A$14)</f>
        <v>Management</v>
      </c>
      <c r="B569" s="490"/>
      <c r="C569" s="491"/>
      <c r="D569" s="492">
        <f>IF($B594="","",B569/($B594*52))</f>
        <v>0</v>
      </c>
      <c r="E569" s="492">
        <f>IF($B594="","",C569/($B594*52))</f>
        <v>0</v>
      </c>
      <c r="F569" s="537"/>
      <c r="G569" s="537"/>
      <c r="H569" s="491"/>
      <c r="I569" s="494"/>
    </row>
    <row r="570" spans="1:9" hidden="1" x14ac:dyDescent="0.3">
      <c r="A570" s="495" t="str">
        <f>IF(ISBLANK($A$15),"",$A$15)</f>
        <v>Registered Dietitians - Hosp</v>
      </c>
      <c r="B570" s="490"/>
      <c r="C570" s="491"/>
      <c r="D570" s="492">
        <f>IF($B594="","",B570/($B594*52))</f>
        <v>0</v>
      </c>
      <c r="E570" s="492">
        <f>IF($B594="","",C570/($B594*52))</f>
        <v>0</v>
      </c>
      <c r="F570" s="537"/>
      <c r="G570" s="537"/>
      <c r="H570" s="491"/>
      <c r="I570" s="494"/>
    </row>
    <row r="571" spans="1:9" hidden="1" x14ac:dyDescent="0.3">
      <c r="A571" s="495" t="str">
        <f>IF(ISBLANK($A$16),"",$A$16)</f>
        <v>Registered Dietitians - Suppl</v>
      </c>
      <c r="B571" s="490"/>
      <c r="C571" s="491"/>
      <c r="D571" s="492">
        <f>IF($B594="","",B571/($B594*52))</f>
        <v>0</v>
      </c>
      <c r="E571" s="492">
        <f>IF($B594="","",C571/($B594*52))</f>
        <v>0</v>
      </c>
      <c r="F571" s="537"/>
      <c r="G571" s="537"/>
      <c r="H571" s="491"/>
      <c r="I571" s="494"/>
    </row>
    <row r="572" spans="1:9" hidden="1" x14ac:dyDescent="0.3">
      <c r="A572" s="495" t="str">
        <f>IF(ISBLANK($A$17),"",$A$17)</f>
        <v>Diet Tech</v>
      </c>
      <c r="B572" s="490"/>
      <c r="C572" s="491"/>
      <c r="D572" s="492">
        <f>IF($B594="","",B572/($B594*52))</f>
        <v>0</v>
      </c>
      <c r="E572" s="492">
        <f>IF($B594="","",C572/($B594*52))</f>
        <v>0</v>
      </c>
      <c r="F572" s="537"/>
      <c r="G572" s="537"/>
      <c r="H572" s="491"/>
      <c r="I572" s="494"/>
    </row>
    <row r="573" spans="1:9" hidden="1" x14ac:dyDescent="0.3">
      <c r="A573" s="495" t="str">
        <f>IF(ISBLANK($A$18),"",$A$18)</f>
        <v>Diet Clerk</v>
      </c>
      <c r="B573" s="490"/>
      <c r="C573" s="491"/>
      <c r="D573" s="492">
        <f>IF($B594="","",B573/($B594*52))</f>
        <v>0</v>
      </c>
      <c r="E573" s="492">
        <f>IF($B594="","",C573/($B594*52))</f>
        <v>0</v>
      </c>
      <c r="F573" s="537"/>
      <c r="G573" s="537"/>
      <c r="H573" s="491"/>
      <c r="I573" s="494"/>
    </row>
    <row r="574" spans="1:9" hidden="1" x14ac:dyDescent="0.3">
      <c r="A574" s="495" t="str">
        <f>IF(ISBLANK($A$19),"",$A$19)</f>
        <v>Admin</v>
      </c>
      <c r="B574" s="490"/>
      <c r="C574" s="491"/>
      <c r="D574" s="492">
        <f>IF($B594="","",B574/($B594*52))</f>
        <v>0</v>
      </c>
      <c r="E574" s="492">
        <f>IF($B594="","",C574/($B594*52))</f>
        <v>0</v>
      </c>
      <c r="F574" s="537"/>
      <c r="G574" s="537"/>
      <c r="H574" s="491"/>
      <c r="I574" s="494"/>
    </row>
    <row r="575" spans="1:9" hidden="1" x14ac:dyDescent="0.3">
      <c r="A575" s="495" t="str">
        <f>IF(ISBLANK($A$20),"",$A$20)</f>
        <v>System Analyst</v>
      </c>
      <c r="B575" s="491"/>
      <c r="C575" s="491"/>
      <c r="D575" s="492">
        <f>IF($B594="","",B575/($B594*52))</f>
        <v>0</v>
      </c>
      <c r="E575" s="492">
        <f>IF($B594="","",C575/($B594*52))</f>
        <v>0</v>
      </c>
      <c r="F575" s="537"/>
      <c r="G575" s="537"/>
      <c r="H575" s="491"/>
      <c r="I575" s="494"/>
    </row>
    <row r="576" spans="1:9" hidden="1" x14ac:dyDescent="0.3">
      <c r="A576" s="495" t="str">
        <f>IF(ISBLANK($A$21),"",$A$21)</f>
        <v>Formula Rm Tech</v>
      </c>
      <c r="B576" s="491"/>
      <c r="C576" s="491"/>
      <c r="D576" s="492">
        <f>IF($B594="","",B576/($B594*52))</f>
        <v>0</v>
      </c>
      <c r="E576" s="492">
        <f>IF($B594="","",C576/($B594*52))</f>
        <v>0</v>
      </c>
      <c r="F576" s="537"/>
      <c r="G576" s="537"/>
      <c r="H576" s="491"/>
      <c r="I576" s="494"/>
    </row>
    <row r="577" spans="1:9" hidden="1" x14ac:dyDescent="0.3">
      <c r="A577" s="495" t="str">
        <f>IF(ISBLANK($A$22),"",$A$22)</f>
        <v>Purchaser</v>
      </c>
      <c r="B577" s="491"/>
      <c r="C577" s="491"/>
      <c r="D577" s="492">
        <f>IF($B594="","",B577/($B594*52))</f>
        <v>0</v>
      </c>
      <c r="E577" s="492">
        <f>IF($B594="","",C577/($B594*52))</f>
        <v>0</v>
      </c>
      <c r="F577" s="537"/>
      <c r="G577" s="537"/>
      <c r="H577" s="491"/>
      <c r="I577" s="494"/>
    </row>
    <row r="578" spans="1:9" hidden="1" x14ac:dyDescent="0.3">
      <c r="A578" s="495" t="str">
        <f>IF(ISBLANK($A$23),"",$A$23)</f>
        <v>Salaried Supervision</v>
      </c>
      <c r="B578" s="490"/>
      <c r="C578" s="491"/>
      <c r="D578" s="492">
        <f>IF($B594="","",B578/($B594*52))</f>
        <v>0</v>
      </c>
      <c r="E578" s="492">
        <f>IF($B594="","",C578/($B594*52))</f>
        <v>0</v>
      </c>
      <c r="F578" s="537"/>
      <c r="G578" s="537"/>
      <c r="H578" s="491"/>
      <c r="I578" s="494"/>
    </row>
    <row r="579" spans="1:9" hidden="1" x14ac:dyDescent="0.3">
      <c r="A579" s="477" t="str">
        <f>IF(ISBLANK($A$24),"",$A$24)</f>
        <v>Other Labor</v>
      </c>
      <c r="B579" s="500"/>
      <c r="C579" s="501"/>
      <c r="D579" s="502">
        <v>0</v>
      </c>
      <c r="E579" s="502">
        <v>0</v>
      </c>
      <c r="F579" s="538">
        <v>0</v>
      </c>
      <c r="G579" s="538">
        <v>0</v>
      </c>
      <c r="H579" s="501"/>
      <c r="I579" s="504"/>
    </row>
    <row r="580" spans="1:9" hidden="1" x14ac:dyDescent="0.3">
      <c r="A580" s="477" t="str">
        <f>IF(ISBLANK($A$25),"",$A$25)</f>
        <v/>
      </c>
      <c r="B580" s="490"/>
      <c r="C580" s="491"/>
      <c r="D580" s="492">
        <f>IF($B594="","",B580/($B594*52))</f>
        <v>0</v>
      </c>
      <c r="E580" s="492">
        <f>IF($B594="","",C580/($B594*52))</f>
        <v>0</v>
      </c>
      <c r="F580" s="537"/>
      <c r="G580" s="537"/>
      <c r="H580" s="491"/>
      <c r="I580" s="494"/>
    </row>
    <row r="581" spans="1:9" hidden="1" x14ac:dyDescent="0.3">
      <c r="A581" s="477" t="str">
        <f>IF(ISBLANK($A$26),"",$A$26)</f>
        <v/>
      </c>
      <c r="B581" s="490"/>
      <c r="C581" s="491"/>
      <c r="D581" s="492">
        <f>IF($B594="","",B581/($B594*52))</f>
        <v>0</v>
      </c>
      <c r="E581" s="492">
        <f>IF($B594="","",C581/($B594*52))</f>
        <v>0</v>
      </c>
      <c r="F581" s="537"/>
      <c r="G581" s="537"/>
      <c r="H581" s="491"/>
      <c r="I581" s="494"/>
    </row>
    <row r="582" spans="1:9" hidden="1" x14ac:dyDescent="0.3">
      <c r="A582" s="477" t="str">
        <f>IF(ISBLANK($A$27),"",$A$27)</f>
        <v/>
      </c>
      <c r="B582" s="512"/>
      <c r="C582" s="491"/>
      <c r="D582" s="492">
        <f>IF($B594="","",B582/($B594*52))</f>
        <v>0</v>
      </c>
      <c r="E582" s="492">
        <f>IF($B594="","",C582/($B594*52))</f>
        <v>0</v>
      </c>
      <c r="F582" s="537"/>
      <c r="G582" s="537"/>
      <c r="H582" s="491"/>
      <c r="I582" s="494"/>
    </row>
    <row r="583" spans="1:9" hidden="1" x14ac:dyDescent="0.3">
      <c r="A583" s="477" t="str">
        <f>IF(ISBLANK($A$28),"",$A$28)</f>
        <v/>
      </c>
      <c r="B583" s="490"/>
      <c r="C583" s="491"/>
      <c r="D583" s="492">
        <f>IF($B594="","",B583/($B594*52))</f>
        <v>0</v>
      </c>
      <c r="E583" s="492">
        <f>IF($B594="","",C583/($B594*52))</f>
        <v>0</v>
      </c>
      <c r="F583" s="537"/>
      <c r="G583" s="537"/>
      <c r="H583" s="491"/>
      <c r="I583" s="494"/>
    </row>
    <row r="584" spans="1:9" hidden="1" x14ac:dyDescent="0.3">
      <c r="A584" s="477" t="str">
        <f>IF(ISBLANK($A$29),"",$A$29)</f>
        <v/>
      </c>
      <c r="B584" s="490"/>
      <c r="C584" s="491"/>
      <c r="D584" s="492">
        <f>IF($B594="","",B584/($B594*52))</f>
        <v>0</v>
      </c>
      <c r="E584" s="492">
        <f>IF($B594="","",C584/($B594*52))</f>
        <v>0</v>
      </c>
      <c r="F584" s="537"/>
      <c r="G584" s="537"/>
      <c r="H584" s="491"/>
      <c r="I584" s="494"/>
    </row>
    <row r="585" spans="1:9" hidden="1" x14ac:dyDescent="0.3">
      <c r="A585" s="477" t="str">
        <f>IF(ISBLANK($A$30),"",$A$30)</f>
        <v/>
      </c>
      <c r="B585" s="513"/>
      <c r="C585" s="514"/>
      <c r="D585" s="492">
        <f>IF($B594="","",B585/($B594*52))</f>
        <v>0</v>
      </c>
      <c r="E585" s="492">
        <f>IF($B594="","",C585/($B594*52))</f>
        <v>0</v>
      </c>
      <c r="F585" s="539"/>
      <c r="G585" s="539"/>
      <c r="H585" s="491"/>
      <c r="I585" s="494"/>
    </row>
    <row r="586" spans="1:9" hidden="1" x14ac:dyDescent="0.3">
      <c r="A586" s="516" t="s">
        <v>2065</v>
      </c>
      <c r="B586" s="517">
        <f t="shared" ref="B586:G586" si="85">SUM(B562:B585)</f>
        <v>0</v>
      </c>
      <c r="C586" s="517">
        <f t="shared" si="85"/>
        <v>0</v>
      </c>
      <c r="D586" s="492">
        <f t="shared" si="85"/>
        <v>0</v>
      </c>
      <c r="E586" s="492">
        <f t="shared" si="85"/>
        <v>0</v>
      </c>
      <c r="F586" s="518">
        <f t="shared" si="85"/>
        <v>0</v>
      </c>
      <c r="G586" s="518">
        <f t="shared" si="85"/>
        <v>0</v>
      </c>
      <c r="H586" s="491"/>
      <c r="I586" s="519"/>
    </row>
    <row r="587" spans="1:9" ht="18" hidden="1" x14ac:dyDescent="0.35">
      <c r="A587" s="526" t="s">
        <v>2066</v>
      </c>
      <c r="B587" s="527"/>
      <c r="C587" s="1124" t="s">
        <v>1655</v>
      </c>
      <c r="D587" s="1124"/>
      <c r="E587" s="1124"/>
      <c r="F587" s="1124"/>
      <c r="G587" s="1125"/>
      <c r="H587" s="528"/>
      <c r="I587" s="529"/>
    </row>
    <row r="588" spans="1:9" ht="46.8" hidden="1" x14ac:dyDescent="0.3">
      <c r="A588" s="530" t="s">
        <v>2067</v>
      </c>
      <c r="B588" s="531"/>
      <c r="C588" s="1121"/>
      <c r="D588" s="1121"/>
      <c r="E588" s="1121"/>
      <c r="F588" s="1121"/>
      <c r="G588" s="1121"/>
    </row>
    <row r="589" spans="1:9" ht="15.6" hidden="1" x14ac:dyDescent="0.3">
      <c r="A589" s="532" t="s">
        <v>2068</v>
      </c>
      <c r="B589" s="531"/>
      <c r="C589" s="1121"/>
      <c r="D589" s="1121"/>
      <c r="E589" s="1121"/>
      <c r="F589" s="1121"/>
      <c r="G589" s="1121"/>
    </row>
    <row r="590" spans="1:9" ht="15.6" hidden="1" x14ac:dyDescent="0.3">
      <c r="A590" s="532" t="s">
        <v>2069</v>
      </c>
      <c r="B590" s="531"/>
      <c r="C590" s="1121"/>
      <c r="D590" s="1121"/>
      <c r="E590" s="1121"/>
      <c r="F590" s="1121"/>
      <c r="G590" s="1121"/>
    </row>
    <row r="591" spans="1:9" ht="15.6" hidden="1" x14ac:dyDescent="0.3">
      <c r="A591" s="532" t="s">
        <v>2070</v>
      </c>
      <c r="B591" s="531"/>
      <c r="C591" s="1121"/>
      <c r="D591" s="1121"/>
      <c r="E591" s="1121"/>
      <c r="F591" s="1121"/>
      <c r="G591" s="1121"/>
    </row>
    <row r="592" spans="1:9" ht="15.6" hidden="1" x14ac:dyDescent="0.3">
      <c r="A592" s="532" t="s">
        <v>2071</v>
      </c>
      <c r="B592" s="531"/>
      <c r="C592" s="1121"/>
      <c r="D592" s="1121"/>
      <c r="E592" s="1121"/>
      <c r="F592" s="1121"/>
      <c r="G592" s="1121"/>
    </row>
    <row r="593" spans="1:9" ht="15.6" hidden="1" x14ac:dyDescent="0.3">
      <c r="A593" s="532" t="s">
        <v>2072</v>
      </c>
      <c r="B593" s="531"/>
      <c r="C593" s="1121"/>
      <c r="D593" s="1121"/>
      <c r="E593" s="1121"/>
      <c r="F593" s="1121"/>
      <c r="G593" s="1121"/>
    </row>
    <row r="594" spans="1:9" ht="15.6" hidden="1" collapsed="1" x14ac:dyDescent="0.3">
      <c r="A594" s="533" t="s">
        <v>1496</v>
      </c>
      <c r="B594" s="534">
        <v>40</v>
      </c>
      <c r="C594" s="1122" t="s">
        <v>2073</v>
      </c>
      <c r="D594" s="1122"/>
      <c r="E594" s="1122"/>
      <c r="F594" s="1122"/>
      <c r="G594" s="1122"/>
    </row>
    <row r="595" spans="1:9" ht="15.6" hidden="1" x14ac:dyDescent="0.3">
      <c r="A595" s="533" t="s">
        <v>2074</v>
      </c>
      <c r="B595" s="535"/>
      <c r="C595" s="1123"/>
      <c r="D595" s="1123"/>
      <c r="E595" s="1123"/>
      <c r="F595" s="1123"/>
      <c r="G595" s="1123"/>
    </row>
    <row r="596" spans="1:9" hidden="1" x14ac:dyDescent="0.3"/>
    <row r="597" spans="1:9" ht="18" hidden="1" x14ac:dyDescent="0.3">
      <c r="A597" s="1126" t="str">
        <f>'22-FANS Pricing Matrix'!S2</f>
        <v>FACILITY17</v>
      </c>
      <c r="B597" s="1127"/>
      <c r="C597" s="1127"/>
      <c r="D597" s="1127"/>
      <c r="E597" s="1127"/>
      <c r="F597" s="1127"/>
      <c r="G597" s="1127"/>
      <c r="H597" s="1127"/>
      <c r="I597" s="1127"/>
    </row>
    <row r="598" spans="1:9" ht="43.2" hidden="1" x14ac:dyDescent="0.3">
      <c r="A598" s="470" t="s">
        <v>2040</v>
      </c>
      <c r="B598" s="471" t="s">
        <v>2041</v>
      </c>
      <c r="C598" s="472" t="s">
        <v>2042</v>
      </c>
      <c r="D598" s="472" t="str">
        <f>"Productive FTEs ("&amp;B631*52&amp;")"</f>
        <v>Productive FTEs (2080)</v>
      </c>
      <c r="E598" s="472" t="str">
        <f>"Non-productive FTEs ("&amp;B631*52&amp;")"</f>
        <v>Non-productive FTEs (2080)</v>
      </c>
      <c r="F598" s="472" t="s">
        <v>2043</v>
      </c>
      <c r="G598" s="472" t="s">
        <v>2044</v>
      </c>
      <c r="H598" s="473" t="s">
        <v>2045</v>
      </c>
      <c r="I598" s="472" t="s">
        <v>1655</v>
      </c>
    </row>
    <row r="599" spans="1:9" hidden="1" x14ac:dyDescent="0.3">
      <c r="A599" s="477" t="str">
        <f>IF(ISBLANK($A$7),"",$A$7)</f>
        <v>Hourly Staff</v>
      </c>
      <c r="B599" s="478"/>
      <c r="C599" s="479"/>
      <c r="D599" s="480">
        <v>0</v>
      </c>
      <c r="E599" s="480">
        <v>0</v>
      </c>
      <c r="F599" s="536">
        <v>0</v>
      </c>
      <c r="G599" s="536">
        <v>0</v>
      </c>
      <c r="H599" s="479"/>
      <c r="I599" s="482"/>
    </row>
    <row r="600" spans="1:9" hidden="1" x14ac:dyDescent="0.3">
      <c r="A600" s="495" t="str">
        <f>IF(ISBLANK($A$8),"",$A$8)</f>
        <v>Hourly Staff</v>
      </c>
      <c r="B600" s="490"/>
      <c r="C600" s="491"/>
      <c r="D600" s="492">
        <f>IF($B631="","",B600/($B631*52))</f>
        <v>0</v>
      </c>
      <c r="E600" s="492">
        <f>IF($B631="","",C600/($B631*52))</f>
        <v>0</v>
      </c>
      <c r="F600" s="537"/>
      <c r="G600" s="537"/>
      <c r="H600" s="491"/>
      <c r="I600" s="494"/>
    </row>
    <row r="601" spans="1:9" hidden="1" x14ac:dyDescent="0.3">
      <c r="A601" s="495" t="str">
        <f>IF(ISBLANK($A$9),"",$A$9)</f>
        <v>General Service Worker</v>
      </c>
      <c r="B601" s="490"/>
      <c r="C601" s="491"/>
      <c r="D601" s="492">
        <f>IF($B631="","",B601/($B631*52))</f>
        <v>0</v>
      </c>
      <c r="E601" s="492">
        <f>IF($B631="","",C601/($B631*52))</f>
        <v>0</v>
      </c>
      <c r="F601" s="537"/>
      <c r="G601" s="537"/>
      <c r="H601" s="491"/>
      <c r="I601" s="494"/>
    </row>
    <row r="602" spans="1:9" hidden="1" x14ac:dyDescent="0.3">
      <c r="A602" s="495" t="str">
        <f>IF(ISBLANK($A$10),"",$A$10)</f>
        <v>Cook</v>
      </c>
      <c r="B602" s="490"/>
      <c r="C602" s="491"/>
      <c r="D602" s="492">
        <f>IF($B631="","",B602/($B631*52))</f>
        <v>0</v>
      </c>
      <c r="E602" s="492">
        <f>IF($B631="","",C602/($B631*52))</f>
        <v>0</v>
      </c>
      <c r="F602" s="537"/>
      <c r="G602" s="537"/>
      <c r="H602" s="491"/>
      <c r="I602" s="494"/>
    </row>
    <row r="603" spans="1:9" hidden="1" x14ac:dyDescent="0.3">
      <c r="A603" s="495" t="str">
        <f>IF(ISBLANK($A$11),"",$A$11)</f>
        <v>Supervisor</v>
      </c>
      <c r="B603" s="490"/>
      <c r="C603" s="491"/>
      <c r="D603" s="492">
        <f>IF($B631="","",B603/($B631*52))</f>
        <v>0</v>
      </c>
      <c r="E603" s="492">
        <f>IF($B631="","",C603/($B631*52))</f>
        <v>0</v>
      </c>
      <c r="F603" s="537"/>
      <c r="G603" s="537"/>
      <c r="H603" s="491"/>
      <c r="I603" s="494"/>
    </row>
    <row r="604" spans="1:9" hidden="1" x14ac:dyDescent="0.3">
      <c r="A604" s="477" t="str">
        <f>IF(ISBLANK($A$12),"",$A$12)</f>
        <v>Salaried Staff</v>
      </c>
      <c r="B604" s="500"/>
      <c r="C604" s="501"/>
      <c r="D604" s="502">
        <v>0</v>
      </c>
      <c r="E604" s="502">
        <v>0</v>
      </c>
      <c r="F604" s="538">
        <v>0</v>
      </c>
      <c r="G604" s="538">
        <v>0</v>
      </c>
      <c r="H604" s="501"/>
      <c r="I604" s="504"/>
    </row>
    <row r="605" spans="1:9" hidden="1" x14ac:dyDescent="0.3">
      <c r="A605" s="495" t="str">
        <f>IF(ISBLANK($A$13),"",$A$13)</f>
        <v>Director</v>
      </c>
      <c r="B605" s="490"/>
      <c r="C605" s="491"/>
      <c r="D605" s="492">
        <f>IF($B631="","",B605/($B631*52))</f>
        <v>0</v>
      </c>
      <c r="E605" s="492">
        <f>IF($B631="","",C605/($B631*52))</f>
        <v>0</v>
      </c>
      <c r="F605" s="537"/>
      <c r="G605" s="537"/>
      <c r="H605" s="491"/>
      <c r="I605" s="494"/>
    </row>
    <row r="606" spans="1:9" hidden="1" x14ac:dyDescent="0.3">
      <c r="A606" s="495" t="str">
        <f>IF(ISBLANK($A$14),"",$A$14)</f>
        <v>Management</v>
      </c>
      <c r="B606" s="490"/>
      <c r="C606" s="491"/>
      <c r="D606" s="492">
        <f>IF($B631="","",B606/($B631*52))</f>
        <v>0</v>
      </c>
      <c r="E606" s="492">
        <f>IF($B631="","",C606/($B631*52))</f>
        <v>0</v>
      </c>
      <c r="F606" s="537"/>
      <c r="G606" s="537"/>
      <c r="H606" s="491"/>
      <c r="I606" s="494"/>
    </row>
    <row r="607" spans="1:9" hidden="1" x14ac:dyDescent="0.3">
      <c r="A607" s="495" t="str">
        <f>IF(ISBLANK($A$15),"",$A$15)</f>
        <v>Registered Dietitians - Hosp</v>
      </c>
      <c r="B607" s="490"/>
      <c r="C607" s="491"/>
      <c r="D607" s="492">
        <f>IF($B631="","",B607/($B631*52))</f>
        <v>0</v>
      </c>
      <c r="E607" s="492">
        <f>IF($B631="","",C607/($B631*52))</f>
        <v>0</v>
      </c>
      <c r="F607" s="537"/>
      <c r="G607" s="537"/>
      <c r="H607" s="491"/>
      <c r="I607" s="494"/>
    </row>
    <row r="608" spans="1:9" hidden="1" x14ac:dyDescent="0.3">
      <c r="A608" s="495" t="str">
        <f>IF(ISBLANK($A$16),"",$A$16)</f>
        <v>Registered Dietitians - Suppl</v>
      </c>
      <c r="B608" s="490"/>
      <c r="C608" s="491"/>
      <c r="D608" s="492">
        <f>IF($B631="","",B608/($B631*52))</f>
        <v>0</v>
      </c>
      <c r="E608" s="492">
        <f>IF($B631="","",C608/($B631*52))</f>
        <v>0</v>
      </c>
      <c r="F608" s="537"/>
      <c r="G608" s="537"/>
      <c r="H608" s="491"/>
      <c r="I608" s="494"/>
    </row>
    <row r="609" spans="1:9" hidden="1" x14ac:dyDescent="0.3">
      <c r="A609" s="495" t="str">
        <f>IF(ISBLANK($A$17),"",$A$17)</f>
        <v>Diet Tech</v>
      </c>
      <c r="B609" s="490"/>
      <c r="C609" s="491"/>
      <c r="D609" s="492">
        <f>IF($B631="","",B609/($B631*52))</f>
        <v>0</v>
      </c>
      <c r="E609" s="492">
        <f>IF($B631="","",C609/($B631*52))</f>
        <v>0</v>
      </c>
      <c r="F609" s="537"/>
      <c r="G609" s="537"/>
      <c r="H609" s="491"/>
      <c r="I609" s="494"/>
    </row>
    <row r="610" spans="1:9" hidden="1" x14ac:dyDescent="0.3">
      <c r="A610" s="495" t="str">
        <f>IF(ISBLANK($A$18),"",$A$18)</f>
        <v>Diet Clerk</v>
      </c>
      <c r="B610" s="490"/>
      <c r="C610" s="491"/>
      <c r="D610" s="492">
        <f>IF($B631="","",B610/($B631*52))</f>
        <v>0</v>
      </c>
      <c r="E610" s="492">
        <f>IF($B631="","",C610/($B631*52))</f>
        <v>0</v>
      </c>
      <c r="F610" s="537"/>
      <c r="G610" s="537"/>
      <c r="H610" s="491"/>
      <c r="I610" s="494"/>
    </row>
    <row r="611" spans="1:9" hidden="1" x14ac:dyDescent="0.3">
      <c r="A611" s="495" t="str">
        <f>IF(ISBLANK($A$19),"",$A$19)</f>
        <v>Admin</v>
      </c>
      <c r="B611" s="490"/>
      <c r="C611" s="491"/>
      <c r="D611" s="492">
        <f>IF($B631="","",B611/($B631*52))</f>
        <v>0</v>
      </c>
      <c r="E611" s="492">
        <f>IF($B631="","",C611/($B631*52))</f>
        <v>0</v>
      </c>
      <c r="F611" s="537"/>
      <c r="G611" s="537"/>
      <c r="H611" s="491"/>
      <c r="I611" s="494"/>
    </row>
    <row r="612" spans="1:9" hidden="1" x14ac:dyDescent="0.3">
      <c r="A612" s="495" t="str">
        <f>IF(ISBLANK($A$20),"",$A$20)</f>
        <v>System Analyst</v>
      </c>
      <c r="B612" s="491"/>
      <c r="C612" s="491"/>
      <c r="D612" s="492">
        <f>IF($B631="","",B612/($B631*52))</f>
        <v>0</v>
      </c>
      <c r="E612" s="492">
        <f>IF($B631="","",C612/($B631*52))</f>
        <v>0</v>
      </c>
      <c r="F612" s="537"/>
      <c r="G612" s="537"/>
      <c r="H612" s="491"/>
      <c r="I612" s="494"/>
    </row>
    <row r="613" spans="1:9" hidden="1" x14ac:dyDescent="0.3">
      <c r="A613" s="495" t="str">
        <f>IF(ISBLANK($A$21),"",$A$21)</f>
        <v>Formula Rm Tech</v>
      </c>
      <c r="B613" s="491"/>
      <c r="C613" s="491"/>
      <c r="D613" s="492">
        <f>IF($B631="","",B613/($B631*52))</f>
        <v>0</v>
      </c>
      <c r="E613" s="492">
        <f>IF($B631="","",C613/($B631*52))</f>
        <v>0</v>
      </c>
      <c r="F613" s="537"/>
      <c r="G613" s="537"/>
      <c r="H613" s="491"/>
      <c r="I613" s="494"/>
    </row>
    <row r="614" spans="1:9" hidden="1" x14ac:dyDescent="0.3">
      <c r="A614" s="495" t="str">
        <f>IF(ISBLANK($A$22),"",$A$22)</f>
        <v>Purchaser</v>
      </c>
      <c r="B614" s="491"/>
      <c r="C614" s="491"/>
      <c r="D614" s="492">
        <f>IF($B631="","",B614/($B631*52))</f>
        <v>0</v>
      </c>
      <c r="E614" s="492">
        <f>IF($B631="","",C614/($B631*52))</f>
        <v>0</v>
      </c>
      <c r="F614" s="537"/>
      <c r="G614" s="537"/>
      <c r="H614" s="491"/>
      <c r="I614" s="494"/>
    </row>
    <row r="615" spans="1:9" hidden="1" x14ac:dyDescent="0.3">
      <c r="A615" s="495" t="str">
        <f>IF(ISBLANK($A$23),"",$A$23)</f>
        <v>Salaried Supervision</v>
      </c>
      <c r="B615" s="490"/>
      <c r="C615" s="491"/>
      <c r="D615" s="492">
        <f>IF($B631="","",B615/($B631*52))</f>
        <v>0</v>
      </c>
      <c r="E615" s="492">
        <f>IF($B631="","",C615/($B631*52))</f>
        <v>0</v>
      </c>
      <c r="F615" s="537"/>
      <c r="G615" s="537"/>
      <c r="H615" s="491"/>
      <c r="I615" s="494"/>
    </row>
    <row r="616" spans="1:9" hidden="1" x14ac:dyDescent="0.3">
      <c r="A616" s="477" t="str">
        <f>IF(ISBLANK($A$24),"",$A$24)</f>
        <v>Other Labor</v>
      </c>
      <c r="B616" s="500"/>
      <c r="C616" s="501"/>
      <c r="D616" s="502">
        <v>0</v>
      </c>
      <c r="E616" s="502">
        <v>0</v>
      </c>
      <c r="F616" s="538">
        <v>0</v>
      </c>
      <c r="G616" s="538">
        <v>0</v>
      </c>
      <c r="H616" s="501"/>
      <c r="I616" s="504"/>
    </row>
    <row r="617" spans="1:9" hidden="1" x14ac:dyDescent="0.3">
      <c r="A617" s="477" t="str">
        <f>IF(ISBLANK($A$25),"",$A$25)</f>
        <v/>
      </c>
      <c r="B617" s="490"/>
      <c r="C617" s="491"/>
      <c r="D617" s="492">
        <f>IF($B631="","",B617/($B631*52))</f>
        <v>0</v>
      </c>
      <c r="E617" s="492">
        <f>IF($B631="","",C617/($B631*52))</f>
        <v>0</v>
      </c>
      <c r="F617" s="537"/>
      <c r="G617" s="537"/>
      <c r="H617" s="491"/>
      <c r="I617" s="494"/>
    </row>
    <row r="618" spans="1:9" hidden="1" x14ac:dyDescent="0.3">
      <c r="A618" s="477" t="str">
        <f>IF(ISBLANK($A$26),"",$A$26)</f>
        <v/>
      </c>
      <c r="B618" s="490"/>
      <c r="C618" s="491"/>
      <c r="D618" s="492">
        <f>IF($B631="","",B618/($B631*52))</f>
        <v>0</v>
      </c>
      <c r="E618" s="492">
        <f>IF($B631="","",C618/($B631*52))</f>
        <v>0</v>
      </c>
      <c r="F618" s="537"/>
      <c r="G618" s="537"/>
      <c r="H618" s="491"/>
      <c r="I618" s="494"/>
    </row>
    <row r="619" spans="1:9" hidden="1" x14ac:dyDescent="0.3">
      <c r="A619" s="477" t="str">
        <f>IF(ISBLANK($A$27),"",$A$27)</f>
        <v/>
      </c>
      <c r="B619" s="512"/>
      <c r="C619" s="491"/>
      <c r="D619" s="492">
        <f>IF($B631="","",B619/($B631*52))</f>
        <v>0</v>
      </c>
      <c r="E619" s="492">
        <f>IF($B631="","",C619/($B631*52))</f>
        <v>0</v>
      </c>
      <c r="F619" s="537"/>
      <c r="G619" s="537"/>
      <c r="H619" s="491"/>
      <c r="I619" s="494"/>
    </row>
    <row r="620" spans="1:9" hidden="1" x14ac:dyDescent="0.3">
      <c r="A620" s="477" t="str">
        <f>IF(ISBLANK($A$28),"",$A$28)</f>
        <v/>
      </c>
      <c r="B620" s="490"/>
      <c r="C620" s="491"/>
      <c r="D620" s="492">
        <f>IF($B631="","",B620/($B631*52))</f>
        <v>0</v>
      </c>
      <c r="E620" s="492">
        <f>IF($B631="","",C620/($B631*52))</f>
        <v>0</v>
      </c>
      <c r="F620" s="537"/>
      <c r="G620" s="537"/>
      <c r="H620" s="491"/>
      <c r="I620" s="494"/>
    </row>
    <row r="621" spans="1:9" hidden="1" x14ac:dyDescent="0.3">
      <c r="A621" s="477" t="str">
        <f>IF(ISBLANK($A$29),"",$A$29)</f>
        <v/>
      </c>
      <c r="B621" s="490"/>
      <c r="C621" s="491"/>
      <c r="D621" s="492">
        <f>IF($B631="","",B621/($B631*52))</f>
        <v>0</v>
      </c>
      <c r="E621" s="492">
        <f>IF($B631="","",C621/($B631*52))</f>
        <v>0</v>
      </c>
      <c r="F621" s="537"/>
      <c r="G621" s="537"/>
      <c r="H621" s="491"/>
      <c r="I621" s="494"/>
    </row>
    <row r="622" spans="1:9" hidden="1" x14ac:dyDescent="0.3">
      <c r="A622" s="477" t="str">
        <f>IF(ISBLANK($A$30),"",$A$30)</f>
        <v/>
      </c>
      <c r="B622" s="513"/>
      <c r="C622" s="514"/>
      <c r="D622" s="492">
        <f>IF($B631="","",B622/($B631*52))</f>
        <v>0</v>
      </c>
      <c r="E622" s="492">
        <f>IF($B631="","",C622/($B631*52))</f>
        <v>0</v>
      </c>
      <c r="F622" s="539"/>
      <c r="G622" s="539"/>
      <c r="H622" s="491"/>
      <c r="I622" s="494"/>
    </row>
    <row r="623" spans="1:9" hidden="1" x14ac:dyDescent="0.3">
      <c r="A623" s="516" t="s">
        <v>2065</v>
      </c>
      <c r="B623" s="517">
        <f t="shared" ref="B623:G623" si="86">SUM(B599:B622)</f>
        <v>0</v>
      </c>
      <c r="C623" s="517">
        <f t="shared" si="86"/>
        <v>0</v>
      </c>
      <c r="D623" s="492">
        <f t="shared" si="86"/>
        <v>0</v>
      </c>
      <c r="E623" s="492">
        <f t="shared" si="86"/>
        <v>0</v>
      </c>
      <c r="F623" s="518">
        <f t="shared" si="86"/>
        <v>0</v>
      </c>
      <c r="G623" s="518">
        <f t="shared" si="86"/>
        <v>0</v>
      </c>
      <c r="H623" s="491"/>
      <c r="I623" s="519"/>
    </row>
    <row r="624" spans="1:9" ht="18" hidden="1" x14ac:dyDescent="0.35">
      <c r="A624" s="526" t="s">
        <v>2066</v>
      </c>
      <c r="B624" s="527"/>
      <c r="C624" s="1124" t="s">
        <v>1655</v>
      </c>
      <c r="D624" s="1124"/>
      <c r="E624" s="1124"/>
      <c r="F624" s="1124"/>
      <c r="G624" s="1125"/>
      <c r="H624" s="528"/>
      <c r="I624" s="529"/>
    </row>
    <row r="625" spans="1:9" ht="46.8" hidden="1" x14ac:dyDescent="0.3">
      <c r="A625" s="530" t="s">
        <v>2067</v>
      </c>
      <c r="B625" s="531"/>
      <c r="C625" s="1121"/>
      <c r="D625" s="1121"/>
      <c r="E625" s="1121"/>
      <c r="F625" s="1121"/>
      <c r="G625" s="1121"/>
    </row>
    <row r="626" spans="1:9" ht="15.6" hidden="1" x14ac:dyDescent="0.3">
      <c r="A626" s="532" t="s">
        <v>2068</v>
      </c>
      <c r="B626" s="531"/>
      <c r="C626" s="1121"/>
      <c r="D626" s="1121"/>
      <c r="E626" s="1121"/>
      <c r="F626" s="1121"/>
      <c r="G626" s="1121"/>
    </row>
    <row r="627" spans="1:9" ht="15.6" hidden="1" x14ac:dyDescent="0.3">
      <c r="A627" s="532" t="s">
        <v>2069</v>
      </c>
      <c r="B627" s="531"/>
      <c r="C627" s="1121"/>
      <c r="D627" s="1121"/>
      <c r="E627" s="1121"/>
      <c r="F627" s="1121"/>
      <c r="G627" s="1121"/>
    </row>
    <row r="628" spans="1:9" ht="15.6" hidden="1" x14ac:dyDescent="0.3">
      <c r="A628" s="532" t="s">
        <v>2070</v>
      </c>
      <c r="B628" s="531"/>
      <c r="C628" s="1121"/>
      <c r="D628" s="1121"/>
      <c r="E628" s="1121"/>
      <c r="F628" s="1121"/>
      <c r="G628" s="1121"/>
    </row>
    <row r="629" spans="1:9" ht="15.6" hidden="1" x14ac:dyDescent="0.3">
      <c r="A629" s="532" t="s">
        <v>2071</v>
      </c>
      <c r="B629" s="531"/>
      <c r="C629" s="1121"/>
      <c r="D629" s="1121"/>
      <c r="E629" s="1121"/>
      <c r="F629" s="1121"/>
      <c r="G629" s="1121"/>
    </row>
    <row r="630" spans="1:9" ht="15.6" hidden="1" x14ac:dyDescent="0.3">
      <c r="A630" s="532" t="s">
        <v>2072</v>
      </c>
      <c r="B630" s="531"/>
      <c r="C630" s="1121"/>
      <c r="D630" s="1121"/>
      <c r="E630" s="1121"/>
      <c r="F630" s="1121"/>
      <c r="G630" s="1121"/>
    </row>
    <row r="631" spans="1:9" ht="15.6" hidden="1" collapsed="1" x14ac:dyDescent="0.3">
      <c r="A631" s="533" t="s">
        <v>1496</v>
      </c>
      <c r="B631" s="534">
        <v>40</v>
      </c>
      <c r="C631" s="1122" t="s">
        <v>2073</v>
      </c>
      <c r="D631" s="1122"/>
      <c r="E631" s="1122"/>
      <c r="F631" s="1122"/>
      <c r="G631" s="1122"/>
    </row>
    <row r="632" spans="1:9" ht="15.6" hidden="1" x14ac:dyDescent="0.3">
      <c r="A632" s="533" t="s">
        <v>2074</v>
      </c>
      <c r="B632" s="535"/>
      <c r="C632" s="1123"/>
      <c r="D632" s="1123"/>
      <c r="E632" s="1123"/>
      <c r="F632" s="1123"/>
      <c r="G632" s="1123"/>
    </row>
    <row r="633" spans="1:9" hidden="1" x14ac:dyDescent="0.3"/>
    <row r="634" spans="1:9" ht="18" hidden="1" x14ac:dyDescent="0.3">
      <c r="A634" s="1126" t="str">
        <f>'22-FANS Pricing Matrix'!T2</f>
        <v>FACILITY18</v>
      </c>
      <c r="B634" s="1127"/>
      <c r="C634" s="1127"/>
      <c r="D634" s="1127"/>
      <c r="E634" s="1127"/>
      <c r="F634" s="1127"/>
      <c r="G634" s="1127"/>
      <c r="H634" s="1127"/>
      <c r="I634" s="1127"/>
    </row>
    <row r="635" spans="1:9" ht="43.2" hidden="1" x14ac:dyDescent="0.3">
      <c r="A635" s="470" t="s">
        <v>2040</v>
      </c>
      <c r="B635" s="471" t="s">
        <v>2041</v>
      </c>
      <c r="C635" s="472" t="s">
        <v>2042</v>
      </c>
      <c r="D635" s="472" t="str">
        <f>"Productive FTEs ("&amp;B668*52&amp;")"</f>
        <v>Productive FTEs (2080)</v>
      </c>
      <c r="E635" s="472" t="str">
        <f>"Non-productive FTEs ("&amp;B668*52&amp;")"</f>
        <v>Non-productive FTEs (2080)</v>
      </c>
      <c r="F635" s="472" t="s">
        <v>2043</v>
      </c>
      <c r="G635" s="472" t="s">
        <v>2044</v>
      </c>
      <c r="H635" s="473" t="s">
        <v>2045</v>
      </c>
      <c r="I635" s="472" t="s">
        <v>1655</v>
      </c>
    </row>
    <row r="636" spans="1:9" hidden="1" x14ac:dyDescent="0.3">
      <c r="A636" s="477" t="str">
        <f>IF(ISBLANK($A$7),"",$A$7)</f>
        <v>Hourly Staff</v>
      </c>
      <c r="B636" s="478"/>
      <c r="C636" s="479"/>
      <c r="D636" s="480">
        <v>0</v>
      </c>
      <c r="E636" s="480">
        <v>0</v>
      </c>
      <c r="F636" s="536">
        <v>0</v>
      </c>
      <c r="G636" s="536">
        <v>0</v>
      </c>
      <c r="H636" s="479"/>
      <c r="I636" s="482"/>
    </row>
    <row r="637" spans="1:9" hidden="1" x14ac:dyDescent="0.3">
      <c r="A637" s="495" t="str">
        <f>IF(ISBLANK($A$8),"",$A$8)</f>
        <v>Hourly Staff</v>
      </c>
      <c r="B637" s="490"/>
      <c r="C637" s="491"/>
      <c r="D637" s="492">
        <f>IF($B668="","",B637/($B668*52))</f>
        <v>0</v>
      </c>
      <c r="E637" s="492">
        <f>IF($B668="","",C637/($B668*52))</f>
        <v>0</v>
      </c>
      <c r="F637" s="537"/>
      <c r="G637" s="537"/>
      <c r="H637" s="491"/>
      <c r="I637" s="494"/>
    </row>
    <row r="638" spans="1:9" hidden="1" x14ac:dyDescent="0.3">
      <c r="A638" s="495" t="str">
        <f>IF(ISBLANK($A$9),"",$A$9)</f>
        <v>General Service Worker</v>
      </c>
      <c r="B638" s="490"/>
      <c r="C638" s="491"/>
      <c r="D638" s="492">
        <f>IF($B668="","",B638/($B668*52))</f>
        <v>0</v>
      </c>
      <c r="E638" s="492">
        <f>IF($B668="","",C638/($B668*52))</f>
        <v>0</v>
      </c>
      <c r="F638" s="537"/>
      <c r="G638" s="537"/>
      <c r="H638" s="491"/>
      <c r="I638" s="494"/>
    </row>
    <row r="639" spans="1:9" hidden="1" x14ac:dyDescent="0.3">
      <c r="A639" s="495" t="str">
        <f>IF(ISBLANK($A$10),"",$A$10)</f>
        <v>Cook</v>
      </c>
      <c r="B639" s="490"/>
      <c r="C639" s="491"/>
      <c r="D639" s="492">
        <f>IF($B668="","",B639/($B668*52))</f>
        <v>0</v>
      </c>
      <c r="E639" s="492">
        <f>IF($B668="","",C639/($B668*52))</f>
        <v>0</v>
      </c>
      <c r="F639" s="537"/>
      <c r="G639" s="537"/>
      <c r="H639" s="491"/>
      <c r="I639" s="494"/>
    </row>
    <row r="640" spans="1:9" hidden="1" x14ac:dyDescent="0.3">
      <c r="A640" s="495" t="str">
        <f>IF(ISBLANK($A$11),"",$A$11)</f>
        <v>Supervisor</v>
      </c>
      <c r="B640" s="490"/>
      <c r="C640" s="491"/>
      <c r="D640" s="492">
        <f>IF($B668="","",B640/($B668*52))</f>
        <v>0</v>
      </c>
      <c r="E640" s="492">
        <f>IF($B668="","",C640/($B668*52))</f>
        <v>0</v>
      </c>
      <c r="F640" s="537"/>
      <c r="G640" s="537"/>
      <c r="H640" s="491"/>
      <c r="I640" s="494"/>
    </row>
    <row r="641" spans="1:9" hidden="1" x14ac:dyDescent="0.3">
      <c r="A641" s="477" t="str">
        <f>IF(ISBLANK($A$12),"",$A$12)</f>
        <v>Salaried Staff</v>
      </c>
      <c r="B641" s="500"/>
      <c r="C641" s="501"/>
      <c r="D641" s="502">
        <v>0</v>
      </c>
      <c r="E641" s="502">
        <v>0</v>
      </c>
      <c r="F641" s="538">
        <v>0</v>
      </c>
      <c r="G641" s="538">
        <v>0</v>
      </c>
      <c r="H641" s="501"/>
      <c r="I641" s="504"/>
    </row>
    <row r="642" spans="1:9" hidden="1" x14ac:dyDescent="0.3">
      <c r="A642" s="495" t="str">
        <f>IF(ISBLANK($A$13),"",$A$13)</f>
        <v>Director</v>
      </c>
      <c r="B642" s="490"/>
      <c r="C642" s="491"/>
      <c r="D642" s="492">
        <f>IF($B668="","",B642/($B668*52))</f>
        <v>0</v>
      </c>
      <c r="E642" s="492">
        <f>IF($B668="","",C642/($B668*52))</f>
        <v>0</v>
      </c>
      <c r="F642" s="537"/>
      <c r="G642" s="537"/>
      <c r="H642" s="491"/>
      <c r="I642" s="494"/>
    </row>
    <row r="643" spans="1:9" hidden="1" x14ac:dyDescent="0.3">
      <c r="A643" s="495" t="str">
        <f>IF(ISBLANK($A$14),"",$A$14)</f>
        <v>Management</v>
      </c>
      <c r="B643" s="490"/>
      <c r="C643" s="491"/>
      <c r="D643" s="492">
        <f>IF($B668="","",B643/($B668*52))</f>
        <v>0</v>
      </c>
      <c r="E643" s="492">
        <f>IF($B668="","",C643/($B668*52))</f>
        <v>0</v>
      </c>
      <c r="F643" s="537"/>
      <c r="G643" s="537"/>
      <c r="H643" s="491"/>
      <c r="I643" s="494"/>
    </row>
    <row r="644" spans="1:9" hidden="1" x14ac:dyDescent="0.3">
      <c r="A644" s="495" t="str">
        <f>IF(ISBLANK($A$15),"",$A$15)</f>
        <v>Registered Dietitians - Hosp</v>
      </c>
      <c r="B644" s="490"/>
      <c r="C644" s="491"/>
      <c r="D644" s="492">
        <f>IF($B668="","",B644/($B668*52))</f>
        <v>0</v>
      </c>
      <c r="E644" s="492">
        <f>IF($B668="","",C644/($B668*52))</f>
        <v>0</v>
      </c>
      <c r="F644" s="537"/>
      <c r="G644" s="537"/>
      <c r="H644" s="491"/>
      <c r="I644" s="494"/>
    </row>
    <row r="645" spans="1:9" hidden="1" x14ac:dyDescent="0.3">
      <c r="A645" s="495" t="str">
        <f>IF(ISBLANK($A$16),"",$A$16)</f>
        <v>Registered Dietitians - Suppl</v>
      </c>
      <c r="B645" s="490"/>
      <c r="C645" s="491"/>
      <c r="D645" s="492">
        <f>IF($B668="","",B645/($B668*52))</f>
        <v>0</v>
      </c>
      <c r="E645" s="492">
        <f>IF($B668="","",C645/($B668*52))</f>
        <v>0</v>
      </c>
      <c r="F645" s="537"/>
      <c r="G645" s="537"/>
      <c r="H645" s="491"/>
      <c r="I645" s="494"/>
    </row>
    <row r="646" spans="1:9" hidden="1" x14ac:dyDescent="0.3">
      <c r="A646" s="495" t="str">
        <f>IF(ISBLANK($A$17),"",$A$17)</f>
        <v>Diet Tech</v>
      </c>
      <c r="B646" s="490"/>
      <c r="C646" s="491"/>
      <c r="D646" s="492">
        <f>IF($B668="","",B646/($B668*52))</f>
        <v>0</v>
      </c>
      <c r="E646" s="492">
        <f>IF($B668="","",C646/($B668*52))</f>
        <v>0</v>
      </c>
      <c r="F646" s="537"/>
      <c r="G646" s="537"/>
      <c r="H646" s="491"/>
      <c r="I646" s="494"/>
    </row>
    <row r="647" spans="1:9" hidden="1" x14ac:dyDescent="0.3">
      <c r="A647" s="495" t="str">
        <f>IF(ISBLANK($A$18),"",$A$18)</f>
        <v>Diet Clerk</v>
      </c>
      <c r="B647" s="490"/>
      <c r="C647" s="491"/>
      <c r="D647" s="492">
        <f>IF($B668="","",B647/($B668*52))</f>
        <v>0</v>
      </c>
      <c r="E647" s="492">
        <f>IF($B668="","",C647/($B668*52))</f>
        <v>0</v>
      </c>
      <c r="F647" s="537"/>
      <c r="G647" s="537"/>
      <c r="H647" s="491"/>
      <c r="I647" s="494"/>
    </row>
    <row r="648" spans="1:9" hidden="1" x14ac:dyDescent="0.3">
      <c r="A648" s="495" t="str">
        <f>IF(ISBLANK($A$19),"",$A$19)</f>
        <v>Admin</v>
      </c>
      <c r="B648" s="490"/>
      <c r="C648" s="491"/>
      <c r="D648" s="492">
        <f>IF($B668="","",B648/($B668*52))</f>
        <v>0</v>
      </c>
      <c r="E648" s="492">
        <f>IF($B668="","",C648/($B668*52))</f>
        <v>0</v>
      </c>
      <c r="F648" s="537"/>
      <c r="G648" s="537"/>
      <c r="H648" s="491"/>
      <c r="I648" s="494"/>
    </row>
    <row r="649" spans="1:9" hidden="1" x14ac:dyDescent="0.3">
      <c r="A649" s="495" t="str">
        <f>IF(ISBLANK($A$20),"",$A$20)</f>
        <v>System Analyst</v>
      </c>
      <c r="B649" s="491"/>
      <c r="C649" s="491"/>
      <c r="D649" s="492">
        <f>IF($B668="","",B649/($B668*52))</f>
        <v>0</v>
      </c>
      <c r="E649" s="492">
        <f>IF($B668="","",C649/($B668*52))</f>
        <v>0</v>
      </c>
      <c r="F649" s="537"/>
      <c r="G649" s="537"/>
      <c r="H649" s="491"/>
      <c r="I649" s="494"/>
    </row>
    <row r="650" spans="1:9" hidden="1" x14ac:dyDescent="0.3">
      <c r="A650" s="495" t="str">
        <f>IF(ISBLANK($A$21),"",$A$21)</f>
        <v>Formula Rm Tech</v>
      </c>
      <c r="B650" s="491"/>
      <c r="C650" s="491"/>
      <c r="D650" s="492">
        <f>IF($B668="","",B650/($B668*52))</f>
        <v>0</v>
      </c>
      <c r="E650" s="492">
        <f>IF($B668="","",C650/($B668*52))</f>
        <v>0</v>
      </c>
      <c r="F650" s="537"/>
      <c r="G650" s="537"/>
      <c r="H650" s="491"/>
      <c r="I650" s="494"/>
    </row>
    <row r="651" spans="1:9" hidden="1" x14ac:dyDescent="0.3">
      <c r="A651" s="495" t="str">
        <f>IF(ISBLANK($A$22),"",$A$22)</f>
        <v>Purchaser</v>
      </c>
      <c r="B651" s="491"/>
      <c r="C651" s="491"/>
      <c r="D651" s="492">
        <f>IF($B668="","",B651/($B668*52))</f>
        <v>0</v>
      </c>
      <c r="E651" s="492">
        <f>IF($B668="","",C651/($B668*52))</f>
        <v>0</v>
      </c>
      <c r="F651" s="537"/>
      <c r="G651" s="537"/>
      <c r="H651" s="491"/>
      <c r="I651" s="494"/>
    </row>
    <row r="652" spans="1:9" hidden="1" x14ac:dyDescent="0.3">
      <c r="A652" s="495" t="str">
        <f>IF(ISBLANK($A$23),"",$A$23)</f>
        <v>Salaried Supervision</v>
      </c>
      <c r="B652" s="490"/>
      <c r="C652" s="491"/>
      <c r="D652" s="492">
        <f>IF($B668="","",B652/($B668*52))</f>
        <v>0</v>
      </c>
      <c r="E652" s="492">
        <f>IF($B668="","",C652/($B668*52))</f>
        <v>0</v>
      </c>
      <c r="F652" s="537"/>
      <c r="G652" s="537"/>
      <c r="H652" s="491"/>
      <c r="I652" s="494"/>
    </row>
    <row r="653" spans="1:9" hidden="1" x14ac:dyDescent="0.3">
      <c r="A653" s="477" t="str">
        <f>IF(ISBLANK($A$24),"",$A$24)</f>
        <v>Other Labor</v>
      </c>
      <c r="B653" s="500"/>
      <c r="C653" s="501"/>
      <c r="D653" s="502">
        <v>0</v>
      </c>
      <c r="E653" s="502">
        <v>0</v>
      </c>
      <c r="F653" s="538">
        <v>0</v>
      </c>
      <c r="G653" s="538">
        <v>0</v>
      </c>
      <c r="H653" s="501"/>
      <c r="I653" s="504"/>
    </row>
    <row r="654" spans="1:9" hidden="1" x14ac:dyDescent="0.3">
      <c r="A654" s="477" t="str">
        <f>IF(ISBLANK($A$25),"",$A$25)</f>
        <v/>
      </c>
      <c r="B654" s="490"/>
      <c r="C654" s="491"/>
      <c r="D654" s="492">
        <f>IF($B668="","",B654/($B668*52))</f>
        <v>0</v>
      </c>
      <c r="E654" s="492">
        <f>IF($B668="","",C654/($B668*52))</f>
        <v>0</v>
      </c>
      <c r="F654" s="537"/>
      <c r="G654" s="537"/>
      <c r="H654" s="491"/>
      <c r="I654" s="494"/>
    </row>
    <row r="655" spans="1:9" hidden="1" x14ac:dyDescent="0.3">
      <c r="A655" s="477" t="str">
        <f>IF(ISBLANK($A$26),"",$A$26)</f>
        <v/>
      </c>
      <c r="B655" s="490"/>
      <c r="C655" s="491"/>
      <c r="D655" s="492">
        <f>IF($B668="","",B655/($B668*52))</f>
        <v>0</v>
      </c>
      <c r="E655" s="492">
        <f>IF($B668="","",C655/($B668*52))</f>
        <v>0</v>
      </c>
      <c r="F655" s="537"/>
      <c r="G655" s="537"/>
      <c r="H655" s="491"/>
      <c r="I655" s="494"/>
    </row>
    <row r="656" spans="1:9" hidden="1" x14ac:dyDescent="0.3">
      <c r="A656" s="477" t="str">
        <f>IF(ISBLANK($A$27),"",$A$27)</f>
        <v/>
      </c>
      <c r="B656" s="512"/>
      <c r="C656" s="491"/>
      <c r="D656" s="492">
        <f>IF($B668="","",B656/($B668*52))</f>
        <v>0</v>
      </c>
      <c r="E656" s="492">
        <f>IF($B668="","",C656/($B668*52))</f>
        <v>0</v>
      </c>
      <c r="F656" s="537"/>
      <c r="G656" s="537"/>
      <c r="H656" s="491"/>
      <c r="I656" s="494"/>
    </row>
    <row r="657" spans="1:9" hidden="1" x14ac:dyDescent="0.3">
      <c r="A657" s="477" t="str">
        <f>IF(ISBLANK($A$28),"",$A$28)</f>
        <v/>
      </c>
      <c r="B657" s="490"/>
      <c r="C657" s="491"/>
      <c r="D657" s="492">
        <f>IF($B668="","",B657/($B668*52))</f>
        <v>0</v>
      </c>
      <c r="E657" s="492">
        <f>IF($B668="","",C657/($B668*52))</f>
        <v>0</v>
      </c>
      <c r="F657" s="537"/>
      <c r="G657" s="537"/>
      <c r="H657" s="491"/>
      <c r="I657" s="494"/>
    </row>
    <row r="658" spans="1:9" hidden="1" x14ac:dyDescent="0.3">
      <c r="A658" s="477" t="str">
        <f>IF(ISBLANK($A$29),"",$A$29)</f>
        <v/>
      </c>
      <c r="B658" s="490"/>
      <c r="C658" s="491"/>
      <c r="D658" s="492">
        <f>IF($B668="","",B658/($B668*52))</f>
        <v>0</v>
      </c>
      <c r="E658" s="492">
        <f>IF($B668="","",C658/($B668*52))</f>
        <v>0</v>
      </c>
      <c r="F658" s="537"/>
      <c r="G658" s="537"/>
      <c r="H658" s="491"/>
      <c r="I658" s="494"/>
    </row>
    <row r="659" spans="1:9" hidden="1" x14ac:dyDescent="0.3">
      <c r="A659" s="477" t="str">
        <f>IF(ISBLANK($A$30),"",$A$30)</f>
        <v/>
      </c>
      <c r="B659" s="513"/>
      <c r="C659" s="514"/>
      <c r="D659" s="492">
        <f>IF($B668="","",B659/($B668*52))</f>
        <v>0</v>
      </c>
      <c r="E659" s="492">
        <f>IF($B668="","",C659/($B668*52))</f>
        <v>0</v>
      </c>
      <c r="F659" s="539"/>
      <c r="G659" s="539"/>
      <c r="H659" s="491"/>
      <c r="I659" s="494"/>
    </row>
    <row r="660" spans="1:9" hidden="1" x14ac:dyDescent="0.3">
      <c r="A660" s="516" t="s">
        <v>2065</v>
      </c>
      <c r="B660" s="517">
        <f t="shared" ref="B660:G660" si="87">SUM(B636:B659)</f>
        <v>0</v>
      </c>
      <c r="C660" s="517">
        <f t="shared" si="87"/>
        <v>0</v>
      </c>
      <c r="D660" s="492">
        <f t="shared" si="87"/>
        <v>0</v>
      </c>
      <c r="E660" s="492">
        <f t="shared" si="87"/>
        <v>0</v>
      </c>
      <c r="F660" s="518">
        <f t="shared" si="87"/>
        <v>0</v>
      </c>
      <c r="G660" s="518">
        <f t="shared" si="87"/>
        <v>0</v>
      </c>
      <c r="H660" s="491"/>
      <c r="I660" s="519"/>
    </row>
    <row r="661" spans="1:9" ht="18" hidden="1" x14ac:dyDescent="0.35">
      <c r="A661" s="526" t="s">
        <v>2066</v>
      </c>
      <c r="B661" s="527"/>
      <c r="C661" s="1124" t="s">
        <v>1655</v>
      </c>
      <c r="D661" s="1124"/>
      <c r="E661" s="1124"/>
      <c r="F661" s="1124"/>
      <c r="G661" s="1125"/>
      <c r="H661" s="528"/>
      <c r="I661" s="529"/>
    </row>
    <row r="662" spans="1:9" ht="46.8" hidden="1" x14ac:dyDescent="0.3">
      <c r="A662" s="530" t="s">
        <v>2067</v>
      </c>
      <c r="B662" s="531"/>
      <c r="C662" s="1121"/>
      <c r="D662" s="1121"/>
      <c r="E662" s="1121"/>
      <c r="F662" s="1121"/>
      <c r="G662" s="1121"/>
    </row>
    <row r="663" spans="1:9" ht="15.6" hidden="1" x14ac:dyDescent="0.3">
      <c r="A663" s="532" t="s">
        <v>2068</v>
      </c>
      <c r="B663" s="531"/>
      <c r="C663" s="1121"/>
      <c r="D663" s="1121"/>
      <c r="E663" s="1121"/>
      <c r="F663" s="1121"/>
      <c r="G663" s="1121"/>
    </row>
    <row r="664" spans="1:9" ht="15.6" hidden="1" x14ac:dyDescent="0.3">
      <c r="A664" s="532" t="s">
        <v>2069</v>
      </c>
      <c r="B664" s="531"/>
      <c r="C664" s="1121"/>
      <c r="D664" s="1121"/>
      <c r="E664" s="1121"/>
      <c r="F664" s="1121"/>
      <c r="G664" s="1121"/>
    </row>
    <row r="665" spans="1:9" ht="15.6" hidden="1" x14ac:dyDescent="0.3">
      <c r="A665" s="532" t="s">
        <v>2070</v>
      </c>
      <c r="B665" s="531"/>
      <c r="C665" s="1121"/>
      <c r="D665" s="1121"/>
      <c r="E665" s="1121"/>
      <c r="F665" s="1121"/>
      <c r="G665" s="1121"/>
    </row>
    <row r="666" spans="1:9" ht="15.6" hidden="1" x14ac:dyDescent="0.3">
      <c r="A666" s="532" t="s">
        <v>2071</v>
      </c>
      <c r="B666" s="531"/>
      <c r="C666" s="1121"/>
      <c r="D666" s="1121"/>
      <c r="E666" s="1121"/>
      <c r="F666" s="1121"/>
      <c r="G666" s="1121"/>
    </row>
    <row r="667" spans="1:9" ht="15.6" hidden="1" x14ac:dyDescent="0.3">
      <c r="A667" s="532" t="s">
        <v>2072</v>
      </c>
      <c r="B667" s="531"/>
      <c r="C667" s="1121"/>
      <c r="D667" s="1121"/>
      <c r="E667" s="1121"/>
      <c r="F667" s="1121"/>
      <c r="G667" s="1121"/>
    </row>
    <row r="668" spans="1:9" ht="15.6" hidden="1" collapsed="1" x14ac:dyDescent="0.3">
      <c r="A668" s="533" t="s">
        <v>1496</v>
      </c>
      <c r="B668" s="534">
        <v>40</v>
      </c>
      <c r="C668" s="1122" t="s">
        <v>2073</v>
      </c>
      <c r="D668" s="1122"/>
      <c r="E668" s="1122"/>
      <c r="F668" s="1122"/>
      <c r="G668" s="1122"/>
    </row>
    <row r="669" spans="1:9" ht="15.6" hidden="1" x14ac:dyDescent="0.3">
      <c r="A669" s="533" t="s">
        <v>2074</v>
      </c>
      <c r="B669" s="535"/>
      <c r="C669" s="1123"/>
      <c r="D669" s="1123"/>
      <c r="E669" s="1123"/>
      <c r="F669" s="1123"/>
      <c r="G669" s="1123"/>
    </row>
    <row r="670" spans="1:9" hidden="1" x14ac:dyDescent="0.3"/>
    <row r="671" spans="1:9" ht="18" hidden="1" x14ac:dyDescent="0.3">
      <c r="A671" s="1126" t="str">
        <f>'22-FANS Pricing Matrix'!U2</f>
        <v>FACILITY19</v>
      </c>
      <c r="B671" s="1127"/>
      <c r="C671" s="1127"/>
      <c r="D671" s="1127"/>
      <c r="E671" s="1127"/>
      <c r="F671" s="1127"/>
      <c r="G671" s="1127"/>
      <c r="H671" s="1127"/>
      <c r="I671" s="1127"/>
    </row>
    <row r="672" spans="1:9" ht="43.2" hidden="1" x14ac:dyDescent="0.3">
      <c r="A672" s="470" t="s">
        <v>2040</v>
      </c>
      <c r="B672" s="471" t="s">
        <v>2041</v>
      </c>
      <c r="C672" s="472" t="s">
        <v>2042</v>
      </c>
      <c r="D672" s="472" t="str">
        <f>"Productive FTEs ("&amp;B705*52&amp;")"</f>
        <v>Productive FTEs (2080)</v>
      </c>
      <c r="E672" s="472" t="str">
        <f>"Non-productive FTEs ("&amp;B705*52&amp;")"</f>
        <v>Non-productive FTEs (2080)</v>
      </c>
      <c r="F672" s="472" t="s">
        <v>2043</v>
      </c>
      <c r="G672" s="472" t="s">
        <v>2044</v>
      </c>
      <c r="H672" s="473" t="s">
        <v>2045</v>
      </c>
      <c r="I672" s="472" t="s">
        <v>1655</v>
      </c>
    </row>
    <row r="673" spans="1:9" hidden="1" x14ac:dyDescent="0.3">
      <c r="A673" s="477" t="str">
        <f>IF(ISBLANK($A$7),"",$A$7)</f>
        <v>Hourly Staff</v>
      </c>
      <c r="B673" s="478"/>
      <c r="C673" s="479"/>
      <c r="D673" s="480">
        <v>0</v>
      </c>
      <c r="E673" s="480">
        <v>0</v>
      </c>
      <c r="F673" s="536">
        <v>0</v>
      </c>
      <c r="G673" s="536">
        <v>0</v>
      </c>
      <c r="H673" s="479"/>
      <c r="I673" s="482"/>
    </row>
    <row r="674" spans="1:9" hidden="1" x14ac:dyDescent="0.3">
      <c r="A674" s="495" t="str">
        <f>IF(ISBLANK($A$8),"",$A$8)</f>
        <v>Hourly Staff</v>
      </c>
      <c r="B674" s="490"/>
      <c r="C674" s="491"/>
      <c r="D674" s="492">
        <f>IF($B705="","",B674/($B705*52))</f>
        <v>0</v>
      </c>
      <c r="E674" s="492">
        <f>IF($B705="","",C674/($B705*52))</f>
        <v>0</v>
      </c>
      <c r="F674" s="537"/>
      <c r="G674" s="537"/>
      <c r="H674" s="491"/>
      <c r="I674" s="494"/>
    </row>
    <row r="675" spans="1:9" hidden="1" x14ac:dyDescent="0.3">
      <c r="A675" s="495" t="str">
        <f>IF(ISBLANK($A$9),"",$A$9)</f>
        <v>General Service Worker</v>
      </c>
      <c r="B675" s="490"/>
      <c r="C675" s="491"/>
      <c r="D675" s="492">
        <f>IF($B705="","",B675/($B705*52))</f>
        <v>0</v>
      </c>
      <c r="E675" s="492">
        <f>IF($B705="","",C675/($B705*52))</f>
        <v>0</v>
      </c>
      <c r="F675" s="537"/>
      <c r="G675" s="537"/>
      <c r="H675" s="491"/>
      <c r="I675" s="494"/>
    </row>
    <row r="676" spans="1:9" hidden="1" x14ac:dyDescent="0.3">
      <c r="A676" s="495" t="str">
        <f>IF(ISBLANK($A$10),"",$A$10)</f>
        <v>Cook</v>
      </c>
      <c r="B676" s="490"/>
      <c r="C676" s="491"/>
      <c r="D676" s="492">
        <f>IF($B705="","",B676/($B705*52))</f>
        <v>0</v>
      </c>
      <c r="E676" s="492">
        <f>IF($B705="","",C676/($B705*52))</f>
        <v>0</v>
      </c>
      <c r="F676" s="537"/>
      <c r="G676" s="537"/>
      <c r="H676" s="491"/>
      <c r="I676" s="494"/>
    </row>
    <row r="677" spans="1:9" hidden="1" x14ac:dyDescent="0.3">
      <c r="A677" s="495" t="str">
        <f>IF(ISBLANK($A$11),"",$A$11)</f>
        <v>Supervisor</v>
      </c>
      <c r="B677" s="490"/>
      <c r="C677" s="491"/>
      <c r="D677" s="492">
        <f>IF($B705="","",B677/($B705*52))</f>
        <v>0</v>
      </c>
      <c r="E677" s="492">
        <f>IF($B705="","",C677/($B705*52))</f>
        <v>0</v>
      </c>
      <c r="F677" s="537"/>
      <c r="G677" s="537"/>
      <c r="H677" s="491"/>
      <c r="I677" s="494"/>
    </row>
    <row r="678" spans="1:9" hidden="1" x14ac:dyDescent="0.3">
      <c r="A678" s="477" t="str">
        <f>IF(ISBLANK($A$12),"",$A$12)</f>
        <v>Salaried Staff</v>
      </c>
      <c r="B678" s="500"/>
      <c r="C678" s="501"/>
      <c r="D678" s="502">
        <v>0</v>
      </c>
      <c r="E678" s="502">
        <v>0</v>
      </c>
      <c r="F678" s="538">
        <v>0</v>
      </c>
      <c r="G678" s="538">
        <v>0</v>
      </c>
      <c r="H678" s="501"/>
      <c r="I678" s="504"/>
    </row>
    <row r="679" spans="1:9" hidden="1" x14ac:dyDescent="0.3">
      <c r="A679" s="495" t="str">
        <f>IF(ISBLANK($A$13),"",$A$13)</f>
        <v>Director</v>
      </c>
      <c r="B679" s="490"/>
      <c r="C679" s="491"/>
      <c r="D679" s="492">
        <f>IF($B705="","",B679/($B705*52))</f>
        <v>0</v>
      </c>
      <c r="E679" s="492">
        <f>IF($B705="","",C679/($B705*52))</f>
        <v>0</v>
      </c>
      <c r="F679" s="537"/>
      <c r="G679" s="537"/>
      <c r="H679" s="491"/>
      <c r="I679" s="494"/>
    </row>
    <row r="680" spans="1:9" hidden="1" x14ac:dyDescent="0.3">
      <c r="A680" s="495" t="str">
        <f>IF(ISBLANK($A$14),"",$A$14)</f>
        <v>Management</v>
      </c>
      <c r="B680" s="490"/>
      <c r="C680" s="491"/>
      <c r="D680" s="492">
        <f>IF($B705="","",B680/($B705*52))</f>
        <v>0</v>
      </c>
      <c r="E680" s="492">
        <f>IF($B705="","",C680/($B705*52))</f>
        <v>0</v>
      </c>
      <c r="F680" s="537"/>
      <c r="G680" s="537"/>
      <c r="H680" s="491"/>
      <c r="I680" s="494"/>
    </row>
    <row r="681" spans="1:9" hidden="1" x14ac:dyDescent="0.3">
      <c r="A681" s="495" t="str">
        <f>IF(ISBLANK($A$15),"",$A$15)</f>
        <v>Registered Dietitians - Hosp</v>
      </c>
      <c r="B681" s="490"/>
      <c r="C681" s="491"/>
      <c r="D681" s="492">
        <f>IF($B705="","",B681/($B705*52))</f>
        <v>0</v>
      </c>
      <c r="E681" s="492">
        <f>IF($B705="","",C681/($B705*52))</f>
        <v>0</v>
      </c>
      <c r="F681" s="537"/>
      <c r="G681" s="537"/>
      <c r="H681" s="491"/>
      <c r="I681" s="494"/>
    </row>
    <row r="682" spans="1:9" hidden="1" x14ac:dyDescent="0.3">
      <c r="A682" s="495" t="str">
        <f>IF(ISBLANK($A$16),"",$A$16)</f>
        <v>Registered Dietitians - Suppl</v>
      </c>
      <c r="B682" s="490"/>
      <c r="C682" s="491"/>
      <c r="D682" s="492">
        <f>IF($B705="","",B682/($B705*52))</f>
        <v>0</v>
      </c>
      <c r="E682" s="492">
        <f>IF($B705="","",C682/($B705*52))</f>
        <v>0</v>
      </c>
      <c r="F682" s="537"/>
      <c r="G682" s="537"/>
      <c r="H682" s="491"/>
      <c r="I682" s="494"/>
    </row>
    <row r="683" spans="1:9" hidden="1" x14ac:dyDescent="0.3">
      <c r="A683" s="495" t="str">
        <f>IF(ISBLANK($A$17),"",$A$17)</f>
        <v>Diet Tech</v>
      </c>
      <c r="B683" s="490"/>
      <c r="C683" s="491"/>
      <c r="D683" s="492">
        <f>IF($B705="","",B683/($B705*52))</f>
        <v>0</v>
      </c>
      <c r="E683" s="492">
        <f>IF($B705="","",C683/($B705*52))</f>
        <v>0</v>
      </c>
      <c r="F683" s="537"/>
      <c r="G683" s="537"/>
      <c r="H683" s="491"/>
      <c r="I683" s="494"/>
    </row>
    <row r="684" spans="1:9" hidden="1" x14ac:dyDescent="0.3">
      <c r="A684" s="495" t="str">
        <f>IF(ISBLANK($A$18),"",$A$18)</f>
        <v>Diet Clerk</v>
      </c>
      <c r="B684" s="490"/>
      <c r="C684" s="491"/>
      <c r="D684" s="492">
        <f>IF($B705="","",B684/($B705*52))</f>
        <v>0</v>
      </c>
      <c r="E684" s="492">
        <f>IF($B705="","",C684/($B705*52))</f>
        <v>0</v>
      </c>
      <c r="F684" s="537"/>
      <c r="G684" s="537"/>
      <c r="H684" s="491"/>
      <c r="I684" s="494"/>
    </row>
    <row r="685" spans="1:9" hidden="1" x14ac:dyDescent="0.3">
      <c r="A685" s="495" t="str">
        <f>IF(ISBLANK($A$19),"",$A$19)</f>
        <v>Admin</v>
      </c>
      <c r="B685" s="490"/>
      <c r="C685" s="491"/>
      <c r="D685" s="492">
        <f>IF($B705="","",B685/($B705*52))</f>
        <v>0</v>
      </c>
      <c r="E685" s="492">
        <f>IF($B705="","",C685/($B705*52))</f>
        <v>0</v>
      </c>
      <c r="F685" s="537"/>
      <c r="G685" s="537"/>
      <c r="H685" s="491"/>
      <c r="I685" s="494"/>
    </row>
    <row r="686" spans="1:9" hidden="1" x14ac:dyDescent="0.3">
      <c r="A686" s="495" t="str">
        <f>IF(ISBLANK($A$20),"",$A$20)</f>
        <v>System Analyst</v>
      </c>
      <c r="B686" s="491"/>
      <c r="C686" s="491"/>
      <c r="D686" s="492">
        <f>IF($B705="","",B686/($B705*52))</f>
        <v>0</v>
      </c>
      <c r="E686" s="492">
        <f>IF($B705="","",C686/($B705*52))</f>
        <v>0</v>
      </c>
      <c r="F686" s="537"/>
      <c r="G686" s="537"/>
      <c r="H686" s="491"/>
      <c r="I686" s="494"/>
    </row>
    <row r="687" spans="1:9" hidden="1" x14ac:dyDescent="0.3">
      <c r="A687" s="495" t="str">
        <f>IF(ISBLANK($A$21),"",$A$21)</f>
        <v>Formula Rm Tech</v>
      </c>
      <c r="B687" s="491"/>
      <c r="C687" s="491"/>
      <c r="D687" s="492">
        <f>IF($B705="","",B687/($B705*52))</f>
        <v>0</v>
      </c>
      <c r="E687" s="492">
        <f>IF($B705="","",C687/($B705*52))</f>
        <v>0</v>
      </c>
      <c r="F687" s="537"/>
      <c r="G687" s="537"/>
      <c r="H687" s="491"/>
      <c r="I687" s="494"/>
    </row>
    <row r="688" spans="1:9" hidden="1" x14ac:dyDescent="0.3">
      <c r="A688" s="495" t="str">
        <f>IF(ISBLANK($A$22),"",$A$22)</f>
        <v>Purchaser</v>
      </c>
      <c r="B688" s="491"/>
      <c r="C688" s="491"/>
      <c r="D688" s="492">
        <f>IF($B705="","",B688/($B705*52))</f>
        <v>0</v>
      </c>
      <c r="E688" s="492">
        <f>IF($B705="","",C688/($B705*52))</f>
        <v>0</v>
      </c>
      <c r="F688" s="537"/>
      <c r="G688" s="537"/>
      <c r="H688" s="491"/>
      <c r="I688" s="494"/>
    </row>
    <row r="689" spans="1:9" hidden="1" x14ac:dyDescent="0.3">
      <c r="A689" s="495" t="str">
        <f>IF(ISBLANK($A$23),"",$A$23)</f>
        <v>Salaried Supervision</v>
      </c>
      <c r="B689" s="490"/>
      <c r="C689" s="491"/>
      <c r="D689" s="492">
        <f>IF($B705="","",B689/($B705*52))</f>
        <v>0</v>
      </c>
      <c r="E689" s="492">
        <f>IF($B705="","",C689/($B705*52))</f>
        <v>0</v>
      </c>
      <c r="F689" s="537"/>
      <c r="G689" s="537"/>
      <c r="H689" s="491"/>
      <c r="I689" s="494"/>
    </row>
    <row r="690" spans="1:9" hidden="1" x14ac:dyDescent="0.3">
      <c r="A690" s="477" t="str">
        <f>IF(ISBLANK($A$24),"",$A$24)</f>
        <v>Other Labor</v>
      </c>
      <c r="B690" s="500"/>
      <c r="C690" s="501"/>
      <c r="D690" s="502">
        <v>0</v>
      </c>
      <c r="E690" s="502">
        <v>0</v>
      </c>
      <c r="F690" s="538">
        <v>0</v>
      </c>
      <c r="G690" s="538">
        <v>0</v>
      </c>
      <c r="H690" s="501"/>
      <c r="I690" s="504"/>
    </row>
    <row r="691" spans="1:9" hidden="1" x14ac:dyDescent="0.3">
      <c r="A691" s="477" t="str">
        <f>IF(ISBLANK($A$25),"",$A$25)</f>
        <v/>
      </c>
      <c r="B691" s="490"/>
      <c r="C691" s="491"/>
      <c r="D691" s="492">
        <f>IF($B705="","",B691/($B705*52))</f>
        <v>0</v>
      </c>
      <c r="E691" s="492">
        <f>IF($B705="","",C691/($B705*52))</f>
        <v>0</v>
      </c>
      <c r="F691" s="537"/>
      <c r="G691" s="537"/>
      <c r="H691" s="491"/>
      <c r="I691" s="494"/>
    </row>
    <row r="692" spans="1:9" hidden="1" x14ac:dyDescent="0.3">
      <c r="A692" s="477" t="str">
        <f>IF(ISBLANK($A$26),"",$A$26)</f>
        <v/>
      </c>
      <c r="B692" s="490"/>
      <c r="C692" s="491"/>
      <c r="D692" s="492">
        <f>IF($B705="","",B692/($B705*52))</f>
        <v>0</v>
      </c>
      <c r="E692" s="492">
        <f>IF($B705="","",C692/($B705*52))</f>
        <v>0</v>
      </c>
      <c r="F692" s="537"/>
      <c r="G692" s="537"/>
      <c r="H692" s="491"/>
      <c r="I692" s="494"/>
    </row>
    <row r="693" spans="1:9" hidden="1" x14ac:dyDescent="0.3">
      <c r="A693" s="477" t="str">
        <f>IF(ISBLANK($A$27),"",$A$27)</f>
        <v/>
      </c>
      <c r="B693" s="512"/>
      <c r="C693" s="491"/>
      <c r="D693" s="492">
        <f>IF($B705="","",B693/($B705*52))</f>
        <v>0</v>
      </c>
      <c r="E693" s="492">
        <f>IF($B705="","",C693/($B705*52))</f>
        <v>0</v>
      </c>
      <c r="F693" s="537"/>
      <c r="G693" s="537"/>
      <c r="H693" s="491"/>
      <c r="I693" s="494"/>
    </row>
    <row r="694" spans="1:9" hidden="1" x14ac:dyDescent="0.3">
      <c r="A694" s="477" t="str">
        <f>IF(ISBLANK($A$28),"",$A$28)</f>
        <v/>
      </c>
      <c r="B694" s="490"/>
      <c r="C694" s="491"/>
      <c r="D694" s="492">
        <f>IF($B705="","",B694/($B705*52))</f>
        <v>0</v>
      </c>
      <c r="E694" s="492">
        <f>IF($B705="","",C694/($B705*52))</f>
        <v>0</v>
      </c>
      <c r="F694" s="537"/>
      <c r="G694" s="537"/>
      <c r="H694" s="491"/>
      <c r="I694" s="494"/>
    </row>
    <row r="695" spans="1:9" hidden="1" x14ac:dyDescent="0.3">
      <c r="A695" s="477" t="str">
        <f>IF(ISBLANK($A$29),"",$A$29)</f>
        <v/>
      </c>
      <c r="B695" s="490"/>
      <c r="C695" s="491"/>
      <c r="D695" s="492">
        <f>IF($B705="","",B695/($B705*52))</f>
        <v>0</v>
      </c>
      <c r="E695" s="492">
        <f>IF($B705="","",C695/($B705*52))</f>
        <v>0</v>
      </c>
      <c r="F695" s="537"/>
      <c r="G695" s="537"/>
      <c r="H695" s="491"/>
      <c r="I695" s="494"/>
    </row>
    <row r="696" spans="1:9" hidden="1" x14ac:dyDescent="0.3">
      <c r="A696" s="477" t="str">
        <f>IF(ISBLANK($A$30),"",$A$30)</f>
        <v/>
      </c>
      <c r="B696" s="513"/>
      <c r="C696" s="514"/>
      <c r="D696" s="492">
        <f>IF($B705="","",B696/($B705*52))</f>
        <v>0</v>
      </c>
      <c r="E696" s="492">
        <f>IF($B705="","",C696/($B705*52))</f>
        <v>0</v>
      </c>
      <c r="F696" s="539"/>
      <c r="G696" s="539"/>
      <c r="H696" s="491"/>
      <c r="I696" s="494"/>
    </row>
    <row r="697" spans="1:9" hidden="1" x14ac:dyDescent="0.3">
      <c r="A697" s="516" t="s">
        <v>2065</v>
      </c>
      <c r="B697" s="517">
        <f t="shared" ref="B697:G697" si="88">SUM(B673:B696)</f>
        <v>0</v>
      </c>
      <c r="C697" s="517">
        <f t="shared" si="88"/>
        <v>0</v>
      </c>
      <c r="D697" s="492">
        <f t="shared" si="88"/>
        <v>0</v>
      </c>
      <c r="E697" s="492">
        <f t="shared" si="88"/>
        <v>0</v>
      </c>
      <c r="F697" s="518">
        <f t="shared" si="88"/>
        <v>0</v>
      </c>
      <c r="G697" s="518">
        <f t="shared" si="88"/>
        <v>0</v>
      </c>
      <c r="H697" s="491"/>
      <c r="I697" s="519"/>
    </row>
    <row r="698" spans="1:9" ht="18" hidden="1" x14ac:dyDescent="0.35">
      <c r="A698" s="526" t="s">
        <v>2066</v>
      </c>
      <c r="B698" s="527"/>
      <c r="C698" s="1124" t="s">
        <v>1655</v>
      </c>
      <c r="D698" s="1124"/>
      <c r="E698" s="1124"/>
      <c r="F698" s="1124"/>
      <c r="G698" s="1125"/>
      <c r="H698" s="528"/>
      <c r="I698" s="529"/>
    </row>
    <row r="699" spans="1:9" ht="46.8" hidden="1" x14ac:dyDescent="0.3">
      <c r="A699" s="530" t="s">
        <v>2067</v>
      </c>
      <c r="B699" s="531"/>
      <c r="C699" s="1121"/>
      <c r="D699" s="1121"/>
      <c r="E699" s="1121"/>
      <c r="F699" s="1121"/>
      <c r="G699" s="1121"/>
    </row>
    <row r="700" spans="1:9" ht="15.6" hidden="1" x14ac:dyDescent="0.3">
      <c r="A700" s="532" t="s">
        <v>2068</v>
      </c>
      <c r="B700" s="531"/>
      <c r="C700" s="1121"/>
      <c r="D700" s="1121"/>
      <c r="E700" s="1121"/>
      <c r="F700" s="1121"/>
      <c r="G700" s="1121"/>
    </row>
    <row r="701" spans="1:9" ht="15.6" hidden="1" x14ac:dyDescent="0.3">
      <c r="A701" s="532" t="s">
        <v>2069</v>
      </c>
      <c r="B701" s="531"/>
      <c r="C701" s="1121"/>
      <c r="D701" s="1121"/>
      <c r="E701" s="1121"/>
      <c r="F701" s="1121"/>
      <c r="G701" s="1121"/>
    </row>
    <row r="702" spans="1:9" ht="15.6" hidden="1" x14ac:dyDescent="0.3">
      <c r="A702" s="532" t="s">
        <v>2070</v>
      </c>
      <c r="B702" s="531"/>
      <c r="C702" s="1121"/>
      <c r="D702" s="1121"/>
      <c r="E702" s="1121"/>
      <c r="F702" s="1121"/>
      <c r="G702" s="1121"/>
    </row>
    <row r="703" spans="1:9" ht="15.6" hidden="1" x14ac:dyDescent="0.3">
      <c r="A703" s="532" t="s">
        <v>2071</v>
      </c>
      <c r="B703" s="531"/>
      <c r="C703" s="1121"/>
      <c r="D703" s="1121"/>
      <c r="E703" s="1121"/>
      <c r="F703" s="1121"/>
      <c r="G703" s="1121"/>
    </row>
    <row r="704" spans="1:9" ht="15.6" hidden="1" x14ac:dyDescent="0.3">
      <c r="A704" s="532" t="s">
        <v>2072</v>
      </c>
      <c r="B704" s="531"/>
      <c r="C704" s="1121"/>
      <c r="D704" s="1121"/>
      <c r="E704" s="1121"/>
      <c r="F704" s="1121"/>
      <c r="G704" s="1121"/>
    </row>
    <row r="705" spans="1:9" ht="15.6" hidden="1" collapsed="1" x14ac:dyDescent="0.3">
      <c r="A705" s="533" t="s">
        <v>1496</v>
      </c>
      <c r="B705" s="534">
        <v>40</v>
      </c>
      <c r="C705" s="1122" t="s">
        <v>2073</v>
      </c>
      <c r="D705" s="1122"/>
      <c r="E705" s="1122"/>
      <c r="F705" s="1122"/>
      <c r="G705" s="1122"/>
    </row>
    <row r="706" spans="1:9" ht="15.6" hidden="1" x14ac:dyDescent="0.3">
      <c r="A706" s="533" t="s">
        <v>2074</v>
      </c>
      <c r="B706" s="535"/>
      <c r="C706" s="1123"/>
      <c r="D706" s="1123"/>
      <c r="E706" s="1123"/>
      <c r="F706" s="1123"/>
      <c r="G706" s="1123"/>
    </row>
    <row r="707" spans="1:9" hidden="1" x14ac:dyDescent="0.3"/>
    <row r="708" spans="1:9" ht="18" hidden="1" x14ac:dyDescent="0.3">
      <c r="A708" s="1126" t="str">
        <f>'22-FANS Pricing Matrix'!V2</f>
        <v>FACILITY20</v>
      </c>
      <c r="B708" s="1127"/>
      <c r="C708" s="1127"/>
      <c r="D708" s="1127"/>
      <c r="E708" s="1127"/>
      <c r="F708" s="1127"/>
      <c r="G708" s="1127"/>
      <c r="H708" s="1127"/>
      <c r="I708" s="1127"/>
    </row>
    <row r="709" spans="1:9" ht="43.2" hidden="1" x14ac:dyDescent="0.3">
      <c r="A709" s="470" t="s">
        <v>2040</v>
      </c>
      <c r="B709" s="471" t="s">
        <v>2041</v>
      </c>
      <c r="C709" s="472" t="s">
        <v>2042</v>
      </c>
      <c r="D709" s="472" t="str">
        <f>"Productive FTEs ("&amp;B742*52&amp;")"</f>
        <v>Productive FTEs (2080)</v>
      </c>
      <c r="E709" s="472" t="str">
        <f>"Non-productive FTEs ("&amp;B742*52&amp;")"</f>
        <v>Non-productive FTEs (2080)</v>
      </c>
      <c r="F709" s="472" t="s">
        <v>2043</v>
      </c>
      <c r="G709" s="472" t="s">
        <v>2044</v>
      </c>
      <c r="H709" s="473" t="s">
        <v>2045</v>
      </c>
      <c r="I709" s="472" t="s">
        <v>1655</v>
      </c>
    </row>
    <row r="710" spans="1:9" hidden="1" x14ac:dyDescent="0.3">
      <c r="A710" s="477" t="str">
        <f>IF(ISBLANK($A$7),"",$A$7)</f>
        <v>Hourly Staff</v>
      </c>
      <c r="B710" s="478"/>
      <c r="C710" s="479"/>
      <c r="D710" s="480">
        <v>0</v>
      </c>
      <c r="E710" s="480">
        <v>0</v>
      </c>
      <c r="F710" s="536">
        <v>0</v>
      </c>
      <c r="G710" s="536">
        <v>0</v>
      </c>
      <c r="H710" s="479"/>
      <c r="I710" s="482"/>
    </row>
    <row r="711" spans="1:9" hidden="1" x14ac:dyDescent="0.3">
      <c r="A711" s="495" t="str">
        <f>IF(ISBLANK($A$8),"",$A$8)</f>
        <v>Hourly Staff</v>
      </c>
      <c r="B711" s="490"/>
      <c r="C711" s="491"/>
      <c r="D711" s="492">
        <f>IF($B742="","",B711/($B742*52))</f>
        <v>0</v>
      </c>
      <c r="E711" s="492">
        <f>IF($B742="","",C711/($B742*52))</f>
        <v>0</v>
      </c>
      <c r="F711" s="537"/>
      <c r="G711" s="537"/>
      <c r="H711" s="491"/>
      <c r="I711" s="494"/>
    </row>
    <row r="712" spans="1:9" hidden="1" x14ac:dyDescent="0.3">
      <c r="A712" s="495" t="str">
        <f>IF(ISBLANK($A$9),"",$A$9)</f>
        <v>General Service Worker</v>
      </c>
      <c r="B712" s="490"/>
      <c r="C712" s="491"/>
      <c r="D712" s="492">
        <f>IF($B742="","",B712/($B742*52))</f>
        <v>0</v>
      </c>
      <c r="E712" s="492">
        <f>IF($B742="","",C712/($B742*52))</f>
        <v>0</v>
      </c>
      <c r="F712" s="537"/>
      <c r="G712" s="537"/>
      <c r="H712" s="491"/>
      <c r="I712" s="494"/>
    </row>
    <row r="713" spans="1:9" hidden="1" x14ac:dyDescent="0.3">
      <c r="A713" s="495" t="str">
        <f>IF(ISBLANK($A$10),"",$A$10)</f>
        <v>Cook</v>
      </c>
      <c r="B713" s="490"/>
      <c r="C713" s="491"/>
      <c r="D713" s="492">
        <f>IF($B742="","",B713/($B742*52))</f>
        <v>0</v>
      </c>
      <c r="E713" s="492">
        <f>IF($B742="","",C713/($B742*52))</f>
        <v>0</v>
      </c>
      <c r="F713" s="537"/>
      <c r="G713" s="537"/>
      <c r="H713" s="491"/>
      <c r="I713" s="494"/>
    </row>
    <row r="714" spans="1:9" hidden="1" x14ac:dyDescent="0.3">
      <c r="A714" s="495" t="str">
        <f>IF(ISBLANK($A$11),"",$A$11)</f>
        <v>Supervisor</v>
      </c>
      <c r="B714" s="490"/>
      <c r="C714" s="491"/>
      <c r="D714" s="492">
        <f>IF($B742="","",B714/($B742*52))</f>
        <v>0</v>
      </c>
      <c r="E714" s="492">
        <f>IF($B742="","",C714/($B742*52))</f>
        <v>0</v>
      </c>
      <c r="F714" s="537"/>
      <c r="G714" s="537"/>
      <c r="H714" s="491"/>
      <c r="I714" s="494"/>
    </row>
    <row r="715" spans="1:9" hidden="1" x14ac:dyDescent="0.3">
      <c r="A715" s="477" t="str">
        <f>IF(ISBLANK($A$12),"",$A$12)</f>
        <v>Salaried Staff</v>
      </c>
      <c r="B715" s="500"/>
      <c r="C715" s="501"/>
      <c r="D715" s="502">
        <v>0</v>
      </c>
      <c r="E715" s="502">
        <v>0</v>
      </c>
      <c r="F715" s="538">
        <v>0</v>
      </c>
      <c r="G715" s="538">
        <v>0</v>
      </c>
      <c r="H715" s="501"/>
      <c r="I715" s="504"/>
    </row>
    <row r="716" spans="1:9" hidden="1" x14ac:dyDescent="0.3">
      <c r="A716" s="495" t="str">
        <f>IF(ISBLANK($A$13),"",$A$13)</f>
        <v>Director</v>
      </c>
      <c r="B716" s="490"/>
      <c r="C716" s="491"/>
      <c r="D716" s="492">
        <f>IF($B742="","",B716/($B742*52))</f>
        <v>0</v>
      </c>
      <c r="E716" s="492">
        <f>IF($B742="","",C716/($B742*52))</f>
        <v>0</v>
      </c>
      <c r="F716" s="537"/>
      <c r="G716" s="537"/>
      <c r="H716" s="491"/>
      <c r="I716" s="494"/>
    </row>
    <row r="717" spans="1:9" hidden="1" x14ac:dyDescent="0.3">
      <c r="A717" s="495" t="str">
        <f>IF(ISBLANK($A$14),"",$A$14)</f>
        <v>Management</v>
      </c>
      <c r="B717" s="490"/>
      <c r="C717" s="491"/>
      <c r="D717" s="492">
        <f>IF($B742="","",B717/($B742*52))</f>
        <v>0</v>
      </c>
      <c r="E717" s="492">
        <f>IF($B742="","",C717/($B742*52))</f>
        <v>0</v>
      </c>
      <c r="F717" s="537"/>
      <c r="G717" s="537"/>
      <c r="H717" s="491"/>
      <c r="I717" s="494"/>
    </row>
    <row r="718" spans="1:9" hidden="1" x14ac:dyDescent="0.3">
      <c r="A718" s="495" t="str">
        <f>IF(ISBLANK($A$15),"",$A$15)</f>
        <v>Registered Dietitians - Hosp</v>
      </c>
      <c r="B718" s="490"/>
      <c r="C718" s="491"/>
      <c r="D718" s="492">
        <f>IF($B742="","",B718/($B742*52))</f>
        <v>0</v>
      </c>
      <c r="E718" s="492">
        <f>IF($B742="","",C718/($B742*52))</f>
        <v>0</v>
      </c>
      <c r="F718" s="537"/>
      <c r="G718" s="537"/>
      <c r="H718" s="491"/>
      <c r="I718" s="494"/>
    </row>
    <row r="719" spans="1:9" hidden="1" x14ac:dyDescent="0.3">
      <c r="A719" s="495" t="str">
        <f>IF(ISBLANK($A$16),"",$A$16)</f>
        <v>Registered Dietitians - Suppl</v>
      </c>
      <c r="B719" s="490"/>
      <c r="C719" s="491"/>
      <c r="D719" s="492">
        <f>IF($B742="","",B719/($B742*52))</f>
        <v>0</v>
      </c>
      <c r="E719" s="492">
        <f>IF($B742="","",C719/($B742*52))</f>
        <v>0</v>
      </c>
      <c r="F719" s="537"/>
      <c r="G719" s="537"/>
      <c r="H719" s="491"/>
      <c r="I719" s="494"/>
    </row>
    <row r="720" spans="1:9" hidden="1" x14ac:dyDescent="0.3">
      <c r="A720" s="495" t="str">
        <f>IF(ISBLANK($A$17),"",$A$17)</f>
        <v>Diet Tech</v>
      </c>
      <c r="B720" s="490"/>
      <c r="C720" s="491"/>
      <c r="D720" s="492">
        <f>IF($B742="","",B720/($B742*52))</f>
        <v>0</v>
      </c>
      <c r="E720" s="492">
        <f>IF($B742="","",C720/($B742*52))</f>
        <v>0</v>
      </c>
      <c r="F720" s="537"/>
      <c r="G720" s="537"/>
      <c r="H720" s="491"/>
      <c r="I720" s="494"/>
    </row>
    <row r="721" spans="1:9" hidden="1" x14ac:dyDescent="0.3">
      <c r="A721" s="495" t="str">
        <f>IF(ISBLANK($A$18),"",$A$18)</f>
        <v>Diet Clerk</v>
      </c>
      <c r="B721" s="490"/>
      <c r="C721" s="491"/>
      <c r="D721" s="492">
        <f>IF($B742="","",B721/($B742*52))</f>
        <v>0</v>
      </c>
      <c r="E721" s="492">
        <f>IF($B742="","",C721/($B742*52))</f>
        <v>0</v>
      </c>
      <c r="F721" s="537"/>
      <c r="G721" s="537"/>
      <c r="H721" s="491"/>
      <c r="I721" s="494"/>
    </row>
    <row r="722" spans="1:9" hidden="1" x14ac:dyDescent="0.3">
      <c r="A722" s="495" t="str">
        <f>IF(ISBLANK($A$19),"",$A$19)</f>
        <v>Admin</v>
      </c>
      <c r="B722" s="490"/>
      <c r="C722" s="491"/>
      <c r="D722" s="492">
        <f>IF($B742="","",B722/($B742*52))</f>
        <v>0</v>
      </c>
      <c r="E722" s="492">
        <f>IF($B742="","",C722/($B742*52))</f>
        <v>0</v>
      </c>
      <c r="F722" s="537"/>
      <c r="G722" s="537"/>
      <c r="H722" s="491"/>
      <c r="I722" s="494"/>
    </row>
    <row r="723" spans="1:9" hidden="1" x14ac:dyDescent="0.3">
      <c r="A723" s="495" t="str">
        <f>IF(ISBLANK($A$20),"",$A$20)</f>
        <v>System Analyst</v>
      </c>
      <c r="B723" s="491"/>
      <c r="C723" s="491"/>
      <c r="D723" s="492">
        <f>IF($B742="","",B723/($B742*52))</f>
        <v>0</v>
      </c>
      <c r="E723" s="492">
        <f>IF($B742="","",C723/($B742*52))</f>
        <v>0</v>
      </c>
      <c r="F723" s="537"/>
      <c r="G723" s="537"/>
      <c r="H723" s="491"/>
      <c r="I723" s="494"/>
    </row>
    <row r="724" spans="1:9" hidden="1" x14ac:dyDescent="0.3">
      <c r="A724" s="495" t="str">
        <f>IF(ISBLANK($A$21),"",$A$21)</f>
        <v>Formula Rm Tech</v>
      </c>
      <c r="B724" s="491"/>
      <c r="C724" s="491"/>
      <c r="D724" s="492">
        <f>IF($B742="","",B724/($B742*52))</f>
        <v>0</v>
      </c>
      <c r="E724" s="492">
        <f>IF($B742="","",C724/($B742*52))</f>
        <v>0</v>
      </c>
      <c r="F724" s="537"/>
      <c r="G724" s="537"/>
      <c r="H724" s="491"/>
      <c r="I724" s="494"/>
    </row>
    <row r="725" spans="1:9" hidden="1" x14ac:dyDescent="0.3">
      <c r="A725" s="495" t="str">
        <f>IF(ISBLANK($A$22),"",$A$22)</f>
        <v>Purchaser</v>
      </c>
      <c r="B725" s="491"/>
      <c r="C725" s="491"/>
      <c r="D725" s="492">
        <f>IF($B742="","",B725/($B742*52))</f>
        <v>0</v>
      </c>
      <c r="E725" s="492">
        <f>IF($B742="","",C725/($B742*52))</f>
        <v>0</v>
      </c>
      <c r="F725" s="537"/>
      <c r="G725" s="537"/>
      <c r="H725" s="491"/>
      <c r="I725" s="494"/>
    </row>
    <row r="726" spans="1:9" hidden="1" x14ac:dyDescent="0.3">
      <c r="A726" s="495" t="str">
        <f>IF(ISBLANK($A$23),"",$A$23)</f>
        <v>Salaried Supervision</v>
      </c>
      <c r="B726" s="490"/>
      <c r="C726" s="491"/>
      <c r="D726" s="492">
        <f>IF($B742="","",B726/($B742*52))</f>
        <v>0</v>
      </c>
      <c r="E726" s="492">
        <f>IF($B742="","",C726/($B742*52))</f>
        <v>0</v>
      </c>
      <c r="F726" s="537"/>
      <c r="G726" s="537"/>
      <c r="H726" s="491"/>
      <c r="I726" s="494"/>
    </row>
    <row r="727" spans="1:9" hidden="1" x14ac:dyDescent="0.3">
      <c r="A727" s="477" t="str">
        <f>IF(ISBLANK($A$24),"",$A$24)</f>
        <v>Other Labor</v>
      </c>
      <c r="B727" s="500"/>
      <c r="C727" s="501"/>
      <c r="D727" s="502">
        <v>0</v>
      </c>
      <c r="E727" s="502">
        <v>0</v>
      </c>
      <c r="F727" s="538">
        <v>0</v>
      </c>
      <c r="G727" s="538">
        <v>0</v>
      </c>
      <c r="H727" s="501"/>
      <c r="I727" s="504"/>
    </row>
    <row r="728" spans="1:9" hidden="1" x14ac:dyDescent="0.3">
      <c r="A728" s="477" t="str">
        <f>IF(ISBLANK($A$25),"",$A$25)</f>
        <v/>
      </c>
      <c r="B728" s="490"/>
      <c r="C728" s="491"/>
      <c r="D728" s="492">
        <f>IF($B742="","",B728/($B742*52))</f>
        <v>0</v>
      </c>
      <c r="E728" s="492">
        <f>IF($B742="","",C728/($B742*52))</f>
        <v>0</v>
      </c>
      <c r="F728" s="537"/>
      <c r="G728" s="537"/>
      <c r="H728" s="491"/>
      <c r="I728" s="494"/>
    </row>
    <row r="729" spans="1:9" hidden="1" x14ac:dyDescent="0.3">
      <c r="A729" s="477" t="str">
        <f>IF(ISBLANK($A$26),"",$A$26)</f>
        <v/>
      </c>
      <c r="B729" s="490"/>
      <c r="C729" s="491"/>
      <c r="D729" s="492">
        <f>IF($B742="","",B729/($B742*52))</f>
        <v>0</v>
      </c>
      <c r="E729" s="492">
        <f>IF($B742="","",C729/($B742*52))</f>
        <v>0</v>
      </c>
      <c r="F729" s="537"/>
      <c r="G729" s="537"/>
      <c r="H729" s="491"/>
      <c r="I729" s="494"/>
    </row>
    <row r="730" spans="1:9" hidden="1" x14ac:dyDescent="0.3">
      <c r="A730" s="477" t="str">
        <f>IF(ISBLANK($A$27),"",$A$27)</f>
        <v/>
      </c>
      <c r="B730" s="512"/>
      <c r="C730" s="491"/>
      <c r="D730" s="492">
        <f>IF($B742="","",B730/($B742*52))</f>
        <v>0</v>
      </c>
      <c r="E730" s="492">
        <f>IF($B742="","",C730/($B742*52))</f>
        <v>0</v>
      </c>
      <c r="F730" s="537"/>
      <c r="G730" s="537"/>
      <c r="H730" s="491"/>
      <c r="I730" s="494"/>
    </row>
    <row r="731" spans="1:9" hidden="1" x14ac:dyDescent="0.3">
      <c r="A731" s="477" t="str">
        <f>IF(ISBLANK($A$28),"",$A$28)</f>
        <v/>
      </c>
      <c r="B731" s="490"/>
      <c r="C731" s="491"/>
      <c r="D731" s="492">
        <f>IF($B742="","",B731/($B742*52))</f>
        <v>0</v>
      </c>
      <c r="E731" s="492">
        <f>IF($B742="","",C731/($B742*52))</f>
        <v>0</v>
      </c>
      <c r="F731" s="537"/>
      <c r="G731" s="537"/>
      <c r="H731" s="491"/>
      <c r="I731" s="494"/>
    </row>
    <row r="732" spans="1:9" hidden="1" x14ac:dyDescent="0.3">
      <c r="A732" s="477" t="str">
        <f>IF(ISBLANK($A$29),"",$A$29)</f>
        <v/>
      </c>
      <c r="B732" s="490"/>
      <c r="C732" s="491"/>
      <c r="D732" s="492">
        <f>IF($B742="","",B732/($B742*52))</f>
        <v>0</v>
      </c>
      <c r="E732" s="492">
        <f>IF($B742="","",C732/($B742*52))</f>
        <v>0</v>
      </c>
      <c r="F732" s="537"/>
      <c r="G732" s="537"/>
      <c r="H732" s="491"/>
      <c r="I732" s="494"/>
    </row>
    <row r="733" spans="1:9" hidden="1" x14ac:dyDescent="0.3">
      <c r="A733" s="477" t="str">
        <f>IF(ISBLANK($A$30),"",$A$30)</f>
        <v/>
      </c>
      <c r="B733" s="513"/>
      <c r="C733" s="514"/>
      <c r="D733" s="492">
        <f>IF($B742="","",B733/($B742*52))</f>
        <v>0</v>
      </c>
      <c r="E733" s="492">
        <f>IF($B742="","",C733/($B742*52))</f>
        <v>0</v>
      </c>
      <c r="F733" s="539"/>
      <c r="G733" s="539"/>
      <c r="H733" s="491"/>
      <c r="I733" s="494"/>
    </row>
    <row r="734" spans="1:9" hidden="1" x14ac:dyDescent="0.3">
      <c r="A734" s="516" t="s">
        <v>2065</v>
      </c>
      <c r="B734" s="517">
        <f t="shared" ref="B734:G734" si="89">SUM(B710:B733)</f>
        <v>0</v>
      </c>
      <c r="C734" s="517">
        <f t="shared" si="89"/>
        <v>0</v>
      </c>
      <c r="D734" s="492">
        <f t="shared" si="89"/>
        <v>0</v>
      </c>
      <c r="E734" s="492">
        <f t="shared" si="89"/>
        <v>0</v>
      </c>
      <c r="F734" s="518">
        <f t="shared" si="89"/>
        <v>0</v>
      </c>
      <c r="G734" s="518">
        <f t="shared" si="89"/>
        <v>0</v>
      </c>
      <c r="H734" s="491"/>
      <c r="I734" s="519"/>
    </row>
    <row r="735" spans="1:9" ht="18" hidden="1" x14ac:dyDescent="0.35">
      <c r="A735" s="526" t="s">
        <v>2066</v>
      </c>
      <c r="B735" s="527"/>
      <c r="C735" s="1124" t="s">
        <v>1655</v>
      </c>
      <c r="D735" s="1124"/>
      <c r="E735" s="1124"/>
      <c r="F735" s="1124"/>
      <c r="G735" s="1125"/>
      <c r="H735" s="528"/>
      <c r="I735" s="529"/>
    </row>
    <row r="736" spans="1:9" ht="46.8" hidden="1" x14ac:dyDescent="0.3">
      <c r="A736" s="530" t="s">
        <v>2067</v>
      </c>
      <c r="B736" s="531"/>
      <c r="C736" s="1121"/>
      <c r="D736" s="1121"/>
      <c r="E736" s="1121"/>
      <c r="F736" s="1121"/>
      <c r="G736" s="1121"/>
    </row>
    <row r="737" spans="1:9" ht="15.6" hidden="1" x14ac:dyDescent="0.3">
      <c r="A737" s="532" t="s">
        <v>2068</v>
      </c>
      <c r="B737" s="531"/>
      <c r="C737" s="1121"/>
      <c r="D737" s="1121"/>
      <c r="E737" s="1121"/>
      <c r="F737" s="1121"/>
      <c r="G737" s="1121"/>
    </row>
    <row r="738" spans="1:9" ht="15.6" hidden="1" x14ac:dyDescent="0.3">
      <c r="A738" s="532" t="s">
        <v>2069</v>
      </c>
      <c r="B738" s="531"/>
      <c r="C738" s="1121"/>
      <c r="D738" s="1121"/>
      <c r="E738" s="1121"/>
      <c r="F738" s="1121"/>
      <c r="G738" s="1121"/>
    </row>
    <row r="739" spans="1:9" ht="15.6" hidden="1" x14ac:dyDescent="0.3">
      <c r="A739" s="532" t="s">
        <v>2070</v>
      </c>
      <c r="B739" s="531"/>
      <c r="C739" s="1121"/>
      <c r="D739" s="1121"/>
      <c r="E739" s="1121"/>
      <c r="F739" s="1121"/>
      <c r="G739" s="1121"/>
    </row>
    <row r="740" spans="1:9" ht="15.6" hidden="1" x14ac:dyDescent="0.3">
      <c r="A740" s="532" t="s">
        <v>2071</v>
      </c>
      <c r="B740" s="531"/>
      <c r="C740" s="1121"/>
      <c r="D740" s="1121"/>
      <c r="E740" s="1121"/>
      <c r="F740" s="1121"/>
      <c r="G740" s="1121"/>
    </row>
    <row r="741" spans="1:9" ht="15.6" hidden="1" x14ac:dyDescent="0.3">
      <c r="A741" s="532" t="s">
        <v>2072</v>
      </c>
      <c r="B741" s="531"/>
      <c r="C741" s="1121"/>
      <c r="D741" s="1121"/>
      <c r="E741" s="1121"/>
      <c r="F741" s="1121"/>
      <c r="G741" s="1121"/>
    </row>
    <row r="742" spans="1:9" ht="15.6" hidden="1" collapsed="1" x14ac:dyDescent="0.3">
      <c r="A742" s="533" t="s">
        <v>1496</v>
      </c>
      <c r="B742" s="534">
        <v>40</v>
      </c>
      <c r="C742" s="1122" t="s">
        <v>2073</v>
      </c>
      <c r="D742" s="1122"/>
      <c r="E742" s="1122"/>
      <c r="F742" s="1122"/>
      <c r="G742" s="1122"/>
    </row>
    <row r="743" spans="1:9" ht="15.6" hidden="1" x14ac:dyDescent="0.3">
      <c r="A743" s="533" t="s">
        <v>2074</v>
      </c>
      <c r="B743" s="535"/>
      <c r="C743" s="1123"/>
      <c r="D743" s="1123"/>
      <c r="E743" s="1123"/>
      <c r="F743" s="1123"/>
      <c r="G743" s="1123"/>
    </row>
    <row r="744" spans="1:9" hidden="1" x14ac:dyDescent="0.3"/>
    <row r="745" spans="1:9" ht="18" hidden="1" x14ac:dyDescent="0.3">
      <c r="A745" s="1126" t="str">
        <f>'22-FANS Pricing Matrix'!W2</f>
        <v>FACILITY21</v>
      </c>
      <c r="B745" s="1127"/>
      <c r="C745" s="1127"/>
      <c r="D745" s="1127"/>
      <c r="E745" s="1127"/>
      <c r="F745" s="1127"/>
      <c r="G745" s="1127"/>
      <c r="H745" s="1127"/>
      <c r="I745" s="1127"/>
    </row>
    <row r="746" spans="1:9" ht="43.2" hidden="1" x14ac:dyDescent="0.3">
      <c r="A746" s="470" t="s">
        <v>2040</v>
      </c>
      <c r="B746" s="471" t="s">
        <v>2041</v>
      </c>
      <c r="C746" s="472" t="s">
        <v>2042</v>
      </c>
      <c r="D746" s="472" t="str">
        <f>"Productive FTEs ("&amp;B779*52&amp;")"</f>
        <v>Productive FTEs (2080)</v>
      </c>
      <c r="E746" s="472" t="str">
        <f>"Non-productive FTEs ("&amp;B779*52&amp;")"</f>
        <v>Non-productive FTEs (2080)</v>
      </c>
      <c r="F746" s="472" t="s">
        <v>2043</v>
      </c>
      <c r="G746" s="472" t="s">
        <v>2044</v>
      </c>
      <c r="H746" s="473" t="s">
        <v>2045</v>
      </c>
      <c r="I746" s="472" t="s">
        <v>1655</v>
      </c>
    </row>
    <row r="747" spans="1:9" hidden="1" x14ac:dyDescent="0.3">
      <c r="A747" s="477" t="str">
        <f>IF(ISBLANK($A$7),"",$A$7)</f>
        <v>Hourly Staff</v>
      </c>
      <c r="B747" s="478"/>
      <c r="C747" s="479"/>
      <c r="D747" s="480">
        <v>0</v>
      </c>
      <c r="E747" s="480">
        <v>0</v>
      </c>
      <c r="F747" s="536">
        <v>0</v>
      </c>
      <c r="G747" s="536">
        <v>0</v>
      </c>
      <c r="H747" s="479"/>
      <c r="I747" s="482"/>
    </row>
    <row r="748" spans="1:9" hidden="1" x14ac:dyDescent="0.3">
      <c r="A748" s="495" t="str">
        <f>IF(ISBLANK($A$8),"",$A$8)</f>
        <v>Hourly Staff</v>
      </c>
      <c r="B748" s="490"/>
      <c r="C748" s="491"/>
      <c r="D748" s="492">
        <f>IF($B779="","",B748/($B779*52))</f>
        <v>0</v>
      </c>
      <c r="E748" s="492">
        <f>IF($B779="","",C748/($B779*52))</f>
        <v>0</v>
      </c>
      <c r="F748" s="537"/>
      <c r="G748" s="537"/>
      <c r="H748" s="491"/>
      <c r="I748" s="494"/>
    </row>
    <row r="749" spans="1:9" hidden="1" x14ac:dyDescent="0.3">
      <c r="A749" s="495" t="str">
        <f>IF(ISBLANK($A$9),"",$A$9)</f>
        <v>General Service Worker</v>
      </c>
      <c r="B749" s="490"/>
      <c r="C749" s="491"/>
      <c r="D749" s="492">
        <f>IF($B779="","",B749/($B779*52))</f>
        <v>0</v>
      </c>
      <c r="E749" s="492">
        <f>IF($B779="","",C749/($B779*52))</f>
        <v>0</v>
      </c>
      <c r="F749" s="537"/>
      <c r="G749" s="537"/>
      <c r="H749" s="491"/>
      <c r="I749" s="494"/>
    </row>
    <row r="750" spans="1:9" hidden="1" x14ac:dyDescent="0.3">
      <c r="A750" s="495" t="str">
        <f>IF(ISBLANK($A$10),"",$A$10)</f>
        <v>Cook</v>
      </c>
      <c r="B750" s="490"/>
      <c r="C750" s="491"/>
      <c r="D750" s="492">
        <f>IF($B779="","",B750/($B779*52))</f>
        <v>0</v>
      </c>
      <c r="E750" s="492">
        <f>IF($B779="","",C750/($B779*52))</f>
        <v>0</v>
      </c>
      <c r="F750" s="537"/>
      <c r="G750" s="537"/>
      <c r="H750" s="491"/>
      <c r="I750" s="494"/>
    </row>
    <row r="751" spans="1:9" hidden="1" x14ac:dyDescent="0.3">
      <c r="A751" s="495" t="str">
        <f>IF(ISBLANK($A$11),"",$A$11)</f>
        <v>Supervisor</v>
      </c>
      <c r="B751" s="490"/>
      <c r="C751" s="491"/>
      <c r="D751" s="492">
        <f>IF($B779="","",B751/($B779*52))</f>
        <v>0</v>
      </c>
      <c r="E751" s="492">
        <f>IF($B779="","",C751/($B779*52))</f>
        <v>0</v>
      </c>
      <c r="F751" s="537"/>
      <c r="G751" s="537"/>
      <c r="H751" s="491"/>
      <c r="I751" s="494"/>
    </row>
    <row r="752" spans="1:9" hidden="1" x14ac:dyDescent="0.3">
      <c r="A752" s="477" t="str">
        <f>IF(ISBLANK($A$12),"",$A$12)</f>
        <v>Salaried Staff</v>
      </c>
      <c r="B752" s="500"/>
      <c r="C752" s="501"/>
      <c r="D752" s="502">
        <v>0</v>
      </c>
      <c r="E752" s="502">
        <v>0</v>
      </c>
      <c r="F752" s="538">
        <v>0</v>
      </c>
      <c r="G752" s="538">
        <v>0</v>
      </c>
      <c r="H752" s="501"/>
      <c r="I752" s="504"/>
    </row>
    <row r="753" spans="1:9" hidden="1" x14ac:dyDescent="0.3">
      <c r="A753" s="495" t="str">
        <f>IF(ISBLANK($A$13),"",$A$13)</f>
        <v>Director</v>
      </c>
      <c r="B753" s="490"/>
      <c r="C753" s="491"/>
      <c r="D753" s="492">
        <f>IF($B779="","",B753/($B779*52))</f>
        <v>0</v>
      </c>
      <c r="E753" s="492">
        <f>IF($B779="","",C753/($B779*52))</f>
        <v>0</v>
      </c>
      <c r="F753" s="537"/>
      <c r="G753" s="537"/>
      <c r="H753" s="491"/>
      <c r="I753" s="494"/>
    </row>
    <row r="754" spans="1:9" hidden="1" x14ac:dyDescent="0.3">
      <c r="A754" s="495" t="str">
        <f>IF(ISBLANK($A$14),"",$A$14)</f>
        <v>Management</v>
      </c>
      <c r="B754" s="490"/>
      <c r="C754" s="491"/>
      <c r="D754" s="492">
        <f>IF($B779="","",B754/($B779*52))</f>
        <v>0</v>
      </c>
      <c r="E754" s="492">
        <f>IF($B779="","",C754/($B779*52))</f>
        <v>0</v>
      </c>
      <c r="F754" s="537"/>
      <c r="G754" s="537"/>
      <c r="H754" s="491"/>
      <c r="I754" s="494"/>
    </row>
    <row r="755" spans="1:9" hidden="1" x14ac:dyDescent="0.3">
      <c r="A755" s="495" t="str">
        <f>IF(ISBLANK($A$15),"",$A$15)</f>
        <v>Registered Dietitians - Hosp</v>
      </c>
      <c r="B755" s="490"/>
      <c r="C755" s="491"/>
      <c r="D755" s="492">
        <f>IF($B779="","",B755/($B779*52))</f>
        <v>0</v>
      </c>
      <c r="E755" s="492">
        <f>IF($B779="","",C755/($B779*52))</f>
        <v>0</v>
      </c>
      <c r="F755" s="537"/>
      <c r="G755" s="537"/>
      <c r="H755" s="491"/>
      <c r="I755" s="494"/>
    </row>
    <row r="756" spans="1:9" hidden="1" x14ac:dyDescent="0.3">
      <c r="A756" s="495" t="str">
        <f>IF(ISBLANK($A$16),"",$A$16)</f>
        <v>Registered Dietitians - Suppl</v>
      </c>
      <c r="B756" s="490"/>
      <c r="C756" s="491"/>
      <c r="D756" s="492">
        <f>IF($B779="","",B756/($B779*52))</f>
        <v>0</v>
      </c>
      <c r="E756" s="492">
        <f>IF($B779="","",C756/($B779*52))</f>
        <v>0</v>
      </c>
      <c r="F756" s="537"/>
      <c r="G756" s="537"/>
      <c r="H756" s="491"/>
      <c r="I756" s="494"/>
    </row>
    <row r="757" spans="1:9" hidden="1" x14ac:dyDescent="0.3">
      <c r="A757" s="495" t="str">
        <f>IF(ISBLANK($A$17),"",$A$17)</f>
        <v>Diet Tech</v>
      </c>
      <c r="B757" s="490"/>
      <c r="C757" s="491"/>
      <c r="D757" s="492">
        <f>IF($B779="","",B757/($B779*52))</f>
        <v>0</v>
      </c>
      <c r="E757" s="492">
        <f>IF($B779="","",C757/($B779*52))</f>
        <v>0</v>
      </c>
      <c r="F757" s="537"/>
      <c r="G757" s="537"/>
      <c r="H757" s="491"/>
      <c r="I757" s="494"/>
    </row>
    <row r="758" spans="1:9" hidden="1" x14ac:dyDescent="0.3">
      <c r="A758" s="495" t="str">
        <f>IF(ISBLANK($A$18),"",$A$18)</f>
        <v>Diet Clerk</v>
      </c>
      <c r="B758" s="490"/>
      <c r="C758" s="491"/>
      <c r="D758" s="492">
        <f>IF($B779="","",B758/($B779*52))</f>
        <v>0</v>
      </c>
      <c r="E758" s="492">
        <f>IF($B779="","",C758/($B779*52))</f>
        <v>0</v>
      </c>
      <c r="F758" s="537"/>
      <c r="G758" s="537"/>
      <c r="H758" s="491"/>
      <c r="I758" s="494"/>
    </row>
    <row r="759" spans="1:9" hidden="1" x14ac:dyDescent="0.3">
      <c r="A759" s="495" t="str">
        <f>IF(ISBLANK($A$19),"",$A$19)</f>
        <v>Admin</v>
      </c>
      <c r="B759" s="490"/>
      <c r="C759" s="491"/>
      <c r="D759" s="492">
        <f>IF($B779="","",B759/($B779*52))</f>
        <v>0</v>
      </c>
      <c r="E759" s="492">
        <f>IF($B779="","",C759/($B779*52))</f>
        <v>0</v>
      </c>
      <c r="F759" s="537"/>
      <c r="G759" s="537"/>
      <c r="H759" s="491"/>
      <c r="I759" s="494"/>
    </row>
    <row r="760" spans="1:9" hidden="1" x14ac:dyDescent="0.3">
      <c r="A760" s="495" t="str">
        <f>IF(ISBLANK($A$20),"",$A$20)</f>
        <v>System Analyst</v>
      </c>
      <c r="B760" s="491"/>
      <c r="C760" s="491"/>
      <c r="D760" s="492">
        <f>IF($B779="","",B760/($B779*52))</f>
        <v>0</v>
      </c>
      <c r="E760" s="492">
        <f>IF($B779="","",C760/($B779*52))</f>
        <v>0</v>
      </c>
      <c r="F760" s="537"/>
      <c r="G760" s="537"/>
      <c r="H760" s="491"/>
      <c r="I760" s="494"/>
    </row>
    <row r="761" spans="1:9" hidden="1" x14ac:dyDescent="0.3">
      <c r="A761" s="495" t="str">
        <f>IF(ISBLANK($A$21),"",$A$21)</f>
        <v>Formula Rm Tech</v>
      </c>
      <c r="B761" s="491"/>
      <c r="C761" s="491"/>
      <c r="D761" s="492">
        <f>IF($B779="","",B761/($B779*52))</f>
        <v>0</v>
      </c>
      <c r="E761" s="492">
        <f>IF($B779="","",C761/($B779*52))</f>
        <v>0</v>
      </c>
      <c r="F761" s="537"/>
      <c r="G761" s="537"/>
      <c r="H761" s="491"/>
      <c r="I761" s="494"/>
    </row>
    <row r="762" spans="1:9" hidden="1" x14ac:dyDescent="0.3">
      <c r="A762" s="495" t="str">
        <f>IF(ISBLANK($A$22),"",$A$22)</f>
        <v>Purchaser</v>
      </c>
      <c r="B762" s="491"/>
      <c r="C762" s="491"/>
      <c r="D762" s="492">
        <f>IF($B779="","",B762/($B779*52))</f>
        <v>0</v>
      </c>
      <c r="E762" s="492">
        <f>IF($B779="","",C762/($B779*52))</f>
        <v>0</v>
      </c>
      <c r="F762" s="537"/>
      <c r="G762" s="537"/>
      <c r="H762" s="491"/>
      <c r="I762" s="494"/>
    </row>
    <row r="763" spans="1:9" hidden="1" x14ac:dyDescent="0.3">
      <c r="A763" s="495" t="str">
        <f>IF(ISBLANK($A$23),"",$A$23)</f>
        <v>Salaried Supervision</v>
      </c>
      <c r="B763" s="490"/>
      <c r="C763" s="491"/>
      <c r="D763" s="492">
        <f>IF($B779="","",B763/($B779*52))</f>
        <v>0</v>
      </c>
      <c r="E763" s="492">
        <f>IF($B779="","",C763/($B779*52))</f>
        <v>0</v>
      </c>
      <c r="F763" s="537"/>
      <c r="G763" s="537"/>
      <c r="H763" s="491"/>
      <c r="I763" s="494"/>
    </row>
    <row r="764" spans="1:9" hidden="1" x14ac:dyDescent="0.3">
      <c r="A764" s="477" t="str">
        <f>IF(ISBLANK($A$24),"",$A$24)</f>
        <v>Other Labor</v>
      </c>
      <c r="B764" s="500"/>
      <c r="C764" s="501"/>
      <c r="D764" s="502">
        <v>0</v>
      </c>
      <c r="E764" s="502">
        <v>0</v>
      </c>
      <c r="F764" s="538">
        <v>0</v>
      </c>
      <c r="G764" s="538">
        <v>0</v>
      </c>
      <c r="H764" s="501"/>
      <c r="I764" s="504"/>
    </row>
    <row r="765" spans="1:9" hidden="1" x14ac:dyDescent="0.3">
      <c r="A765" s="477" t="str">
        <f>IF(ISBLANK($A$25),"",$A$25)</f>
        <v/>
      </c>
      <c r="B765" s="490"/>
      <c r="C765" s="491"/>
      <c r="D765" s="492">
        <f>IF($B779="","",B765/($B779*52))</f>
        <v>0</v>
      </c>
      <c r="E765" s="492">
        <f>IF($B779="","",C765/($B779*52))</f>
        <v>0</v>
      </c>
      <c r="F765" s="537"/>
      <c r="G765" s="537"/>
      <c r="H765" s="491"/>
      <c r="I765" s="494"/>
    </row>
    <row r="766" spans="1:9" hidden="1" x14ac:dyDescent="0.3">
      <c r="A766" s="477" t="str">
        <f>IF(ISBLANK($A$26),"",$A$26)</f>
        <v/>
      </c>
      <c r="B766" s="490"/>
      <c r="C766" s="491"/>
      <c r="D766" s="492">
        <f>IF($B779="","",B766/($B779*52))</f>
        <v>0</v>
      </c>
      <c r="E766" s="492">
        <f>IF($B779="","",C766/($B779*52))</f>
        <v>0</v>
      </c>
      <c r="F766" s="537"/>
      <c r="G766" s="537"/>
      <c r="H766" s="491"/>
      <c r="I766" s="494"/>
    </row>
    <row r="767" spans="1:9" hidden="1" x14ac:dyDescent="0.3">
      <c r="A767" s="477" t="str">
        <f>IF(ISBLANK($A$27),"",$A$27)</f>
        <v/>
      </c>
      <c r="B767" s="512"/>
      <c r="C767" s="491"/>
      <c r="D767" s="492">
        <f>IF($B779="","",B767/($B779*52))</f>
        <v>0</v>
      </c>
      <c r="E767" s="492">
        <f>IF($B779="","",C767/($B779*52))</f>
        <v>0</v>
      </c>
      <c r="F767" s="537"/>
      <c r="G767" s="537"/>
      <c r="H767" s="491"/>
      <c r="I767" s="494"/>
    </row>
    <row r="768" spans="1:9" hidden="1" x14ac:dyDescent="0.3">
      <c r="A768" s="477" t="str">
        <f>IF(ISBLANK($A$28),"",$A$28)</f>
        <v/>
      </c>
      <c r="B768" s="490"/>
      <c r="C768" s="491"/>
      <c r="D768" s="492">
        <f>IF($B779="","",B768/($B779*52))</f>
        <v>0</v>
      </c>
      <c r="E768" s="492">
        <f>IF($B779="","",C768/($B779*52))</f>
        <v>0</v>
      </c>
      <c r="F768" s="537"/>
      <c r="G768" s="537"/>
      <c r="H768" s="491"/>
      <c r="I768" s="494"/>
    </row>
    <row r="769" spans="1:9" hidden="1" x14ac:dyDescent="0.3">
      <c r="A769" s="477" t="str">
        <f>IF(ISBLANK($A$29),"",$A$29)</f>
        <v/>
      </c>
      <c r="B769" s="490"/>
      <c r="C769" s="491"/>
      <c r="D769" s="492">
        <f>IF($B779="","",B769/($B779*52))</f>
        <v>0</v>
      </c>
      <c r="E769" s="492">
        <f>IF($B779="","",C769/($B779*52))</f>
        <v>0</v>
      </c>
      <c r="F769" s="537"/>
      <c r="G769" s="537"/>
      <c r="H769" s="491"/>
      <c r="I769" s="494"/>
    </row>
    <row r="770" spans="1:9" hidden="1" x14ac:dyDescent="0.3">
      <c r="A770" s="477" t="str">
        <f>IF(ISBLANK($A$30),"",$A$30)</f>
        <v/>
      </c>
      <c r="B770" s="513"/>
      <c r="C770" s="514"/>
      <c r="D770" s="492">
        <f>IF($B779="","",B770/($B779*52))</f>
        <v>0</v>
      </c>
      <c r="E770" s="492">
        <f>IF($B779="","",C770/($B779*52))</f>
        <v>0</v>
      </c>
      <c r="F770" s="539"/>
      <c r="G770" s="539"/>
      <c r="H770" s="491"/>
      <c r="I770" s="494"/>
    </row>
    <row r="771" spans="1:9" hidden="1" x14ac:dyDescent="0.3">
      <c r="A771" s="516" t="s">
        <v>2065</v>
      </c>
      <c r="B771" s="517">
        <f t="shared" ref="B771:G771" si="90">SUM(B747:B770)</f>
        <v>0</v>
      </c>
      <c r="C771" s="517">
        <f t="shared" si="90"/>
        <v>0</v>
      </c>
      <c r="D771" s="492">
        <f t="shared" si="90"/>
        <v>0</v>
      </c>
      <c r="E771" s="492">
        <f t="shared" si="90"/>
        <v>0</v>
      </c>
      <c r="F771" s="518">
        <f t="shared" si="90"/>
        <v>0</v>
      </c>
      <c r="G771" s="518">
        <f t="shared" si="90"/>
        <v>0</v>
      </c>
      <c r="H771" s="491"/>
      <c r="I771" s="519"/>
    </row>
    <row r="772" spans="1:9" ht="18" hidden="1" x14ac:dyDescent="0.35">
      <c r="A772" s="526" t="s">
        <v>2066</v>
      </c>
      <c r="B772" s="527"/>
      <c r="C772" s="1124" t="s">
        <v>1655</v>
      </c>
      <c r="D772" s="1124"/>
      <c r="E772" s="1124"/>
      <c r="F772" s="1124"/>
      <c r="G772" s="1125"/>
      <c r="H772" s="528"/>
      <c r="I772" s="529"/>
    </row>
    <row r="773" spans="1:9" ht="46.8" hidden="1" x14ac:dyDescent="0.3">
      <c r="A773" s="530" t="s">
        <v>2067</v>
      </c>
      <c r="B773" s="531"/>
      <c r="C773" s="1121"/>
      <c r="D773" s="1121"/>
      <c r="E773" s="1121"/>
      <c r="F773" s="1121"/>
      <c r="G773" s="1121"/>
    </row>
    <row r="774" spans="1:9" ht="15.6" hidden="1" x14ac:dyDescent="0.3">
      <c r="A774" s="532" t="s">
        <v>2068</v>
      </c>
      <c r="B774" s="531"/>
      <c r="C774" s="1121"/>
      <c r="D774" s="1121"/>
      <c r="E774" s="1121"/>
      <c r="F774" s="1121"/>
      <c r="G774" s="1121"/>
    </row>
    <row r="775" spans="1:9" ht="15.6" hidden="1" x14ac:dyDescent="0.3">
      <c r="A775" s="532" t="s">
        <v>2069</v>
      </c>
      <c r="B775" s="531"/>
      <c r="C775" s="1121"/>
      <c r="D775" s="1121"/>
      <c r="E775" s="1121"/>
      <c r="F775" s="1121"/>
      <c r="G775" s="1121"/>
    </row>
    <row r="776" spans="1:9" ht="15.6" hidden="1" x14ac:dyDescent="0.3">
      <c r="A776" s="532" t="s">
        <v>2070</v>
      </c>
      <c r="B776" s="531"/>
      <c r="C776" s="1121"/>
      <c r="D776" s="1121"/>
      <c r="E776" s="1121"/>
      <c r="F776" s="1121"/>
      <c r="G776" s="1121"/>
    </row>
    <row r="777" spans="1:9" ht="15.6" hidden="1" x14ac:dyDescent="0.3">
      <c r="A777" s="532" t="s">
        <v>2071</v>
      </c>
      <c r="B777" s="531"/>
      <c r="C777" s="1121"/>
      <c r="D777" s="1121"/>
      <c r="E777" s="1121"/>
      <c r="F777" s="1121"/>
      <c r="G777" s="1121"/>
    </row>
    <row r="778" spans="1:9" ht="15.6" hidden="1" x14ac:dyDescent="0.3">
      <c r="A778" s="532" t="s">
        <v>2072</v>
      </c>
      <c r="B778" s="531"/>
      <c r="C778" s="1121"/>
      <c r="D778" s="1121"/>
      <c r="E778" s="1121"/>
      <c r="F778" s="1121"/>
      <c r="G778" s="1121"/>
    </row>
    <row r="779" spans="1:9" ht="15.6" hidden="1" collapsed="1" x14ac:dyDescent="0.3">
      <c r="A779" s="533" t="s">
        <v>1496</v>
      </c>
      <c r="B779" s="534">
        <v>40</v>
      </c>
      <c r="C779" s="1122" t="s">
        <v>2073</v>
      </c>
      <c r="D779" s="1122"/>
      <c r="E779" s="1122"/>
      <c r="F779" s="1122"/>
      <c r="G779" s="1122"/>
    </row>
    <row r="780" spans="1:9" ht="15.6" hidden="1" x14ac:dyDescent="0.3">
      <c r="A780" s="533" t="s">
        <v>2074</v>
      </c>
      <c r="B780" s="535"/>
      <c r="C780" s="1123"/>
      <c r="D780" s="1123"/>
      <c r="E780" s="1123"/>
      <c r="F780" s="1123"/>
      <c r="G780" s="1123"/>
    </row>
    <row r="781" spans="1:9" hidden="1" x14ac:dyDescent="0.3"/>
    <row r="782" spans="1:9" ht="18" hidden="1" x14ac:dyDescent="0.3">
      <c r="A782" s="1126" t="str">
        <f>'22-FANS Pricing Matrix'!X2</f>
        <v>FACILITY22</v>
      </c>
      <c r="B782" s="1127"/>
      <c r="C782" s="1127"/>
      <c r="D782" s="1127"/>
      <c r="E782" s="1127"/>
      <c r="F782" s="1127"/>
      <c r="G782" s="1127"/>
      <c r="H782" s="1127"/>
      <c r="I782" s="1127"/>
    </row>
    <row r="783" spans="1:9" ht="43.2" hidden="1" x14ac:dyDescent="0.3">
      <c r="A783" s="470" t="s">
        <v>2040</v>
      </c>
      <c r="B783" s="471" t="s">
        <v>2041</v>
      </c>
      <c r="C783" s="472" t="s">
        <v>2042</v>
      </c>
      <c r="D783" s="472" t="str">
        <f>"Productive FTEs ("&amp;B816*52&amp;")"</f>
        <v>Productive FTEs (2080)</v>
      </c>
      <c r="E783" s="472" t="str">
        <f>"Non-productive FTEs ("&amp;B816*52&amp;")"</f>
        <v>Non-productive FTEs (2080)</v>
      </c>
      <c r="F783" s="472" t="s">
        <v>2043</v>
      </c>
      <c r="G783" s="472" t="s">
        <v>2044</v>
      </c>
      <c r="H783" s="473" t="s">
        <v>2045</v>
      </c>
      <c r="I783" s="472" t="s">
        <v>1655</v>
      </c>
    </row>
    <row r="784" spans="1:9" hidden="1" x14ac:dyDescent="0.3">
      <c r="A784" s="477" t="str">
        <f>IF(ISBLANK($A$7),"",$A$7)</f>
        <v>Hourly Staff</v>
      </c>
      <c r="B784" s="478"/>
      <c r="C784" s="479"/>
      <c r="D784" s="480">
        <v>0</v>
      </c>
      <c r="E784" s="480">
        <v>0</v>
      </c>
      <c r="F784" s="536">
        <v>0</v>
      </c>
      <c r="G784" s="536">
        <v>0</v>
      </c>
      <c r="H784" s="479"/>
      <c r="I784" s="482"/>
    </row>
    <row r="785" spans="1:9" hidden="1" x14ac:dyDescent="0.3">
      <c r="A785" s="495" t="str">
        <f>IF(ISBLANK($A$8),"",$A$8)</f>
        <v>Hourly Staff</v>
      </c>
      <c r="B785" s="490"/>
      <c r="C785" s="491"/>
      <c r="D785" s="492">
        <f>IF($B816="","",B785/($B816*52))</f>
        <v>0</v>
      </c>
      <c r="E785" s="492">
        <f>IF($B816="","",C785/($B816*52))</f>
        <v>0</v>
      </c>
      <c r="F785" s="537"/>
      <c r="G785" s="537"/>
      <c r="H785" s="491"/>
      <c r="I785" s="494"/>
    </row>
    <row r="786" spans="1:9" hidden="1" x14ac:dyDescent="0.3">
      <c r="A786" s="495" t="str">
        <f>IF(ISBLANK($A$9),"",$A$9)</f>
        <v>General Service Worker</v>
      </c>
      <c r="B786" s="490"/>
      <c r="C786" s="491"/>
      <c r="D786" s="492">
        <f>IF($B816="","",B786/($B816*52))</f>
        <v>0</v>
      </c>
      <c r="E786" s="492">
        <f>IF($B816="","",C786/($B816*52))</f>
        <v>0</v>
      </c>
      <c r="F786" s="537"/>
      <c r="G786" s="537"/>
      <c r="H786" s="491"/>
      <c r="I786" s="494"/>
    </row>
    <row r="787" spans="1:9" hidden="1" x14ac:dyDescent="0.3">
      <c r="A787" s="495" t="str">
        <f>IF(ISBLANK($A$10),"",$A$10)</f>
        <v>Cook</v>
      </c>
      <c r="B787" s="490"/>
      <c r="C787" s="491"/>
      <c r="D787" s="492">
        <f>IF($B816="","",B787/($B816*52))</f>
        <v>0</v>
      </c>
      <c r="E787" s="492">
        <f>IF($B816="","",C787/($B816*52))</f>
        <v>0</v>
      </c>
      <c r="F787" s="537"/>
      <c r="G787" s="537"/>
      <c r="H787" s="491"/>
      <c r="I787" s="494"/>
    </row>
    <row r="788" spans="1:9" hidden="1" x14ac:dyDescent="0.3">
      <c r="A788" s="495" t="str">
        <f>IF(ISBLANK($A$11),"",$A$11)</f>
        <v>Supervisor</v>
      </c>
      <c r="B788" s="490"/>
      <c r="C788" s="491"/>
      <c r="D788" s="492">
        <f>IF($B816="","",B788/($B816*52))</f>
        <v>0</v>
      </c>
      <c r="E788" s="492">
        <f>IF($B816="","",C788/($B816*52))</f>
        <v>0</v>
      </c>
      <c r="F788" s="537"/>
      <c r="G788" s="537"/>
      <c r="H788" s="491"/>
      <c r="I788" s="494"/>
    </row>
    <row r="789" spans="1:9" hidden="1" x14ac:dyDescent="0.3">
      <c r="A789" s="477" t="str">
        <f>IF(ISBLANK($A$12),"",$A$12)</f>
        <v>Salaried Staff</v>
      </c>
      <c r="B789" s="500"/>
      <c r="C789" s="501"/>
      <c r="D789" s="502">
        <v>0</v>
      </c>
      <c r="E789" s="502">
        <v>0</v>
      </c>
      <c r="F789" s="538">
        <v>0</v>
      </c>
      <c r="G789" s="538">
        <v>0</v>
      </c>
      <c r="H789" s="501"/>
      <c r="I789" s="504"/>
    </row>
    <row r="790" spans="1:9" hidden="1" x14ac:dyDescent="0.3">
      <c r="A790" s="495" t="str">
        <f>IF(ISBLANK($A$13),"",$A$13)</f>
        <v>Director</v>
      </c>
      <c r="B790" s="490"/>
      <c r="C790" s="491"/>
      <c r="D790" s="492">
        <f>IF($B816="","",B790/($B816*52))</f>
        <v>0</v>
      </c>
      <c r="E790" s="492">
        <f>IF($B816="","",C790/($B816*52))</f>
        <v>0</v>
      </c>
      <c r="F790" s="537"/>
      <c r="G790" s="537"/>
      <c r="H790" s="491"/>
      <c r="I790" s="494"/>
    </row>
    <row r="791" spans="1:9" hidden="1" x14ac:dyDescent="0.3">
      <c r="A791" s="495" t="str">
        <f>IF(ISBLANK($A$14),"",$A$14)</f>
        <v>Management</v>
      </c>
      <c r="B791" s="490"/>
      <c r="C791" s="491"/>
      <c r="D791" s="492">
        <f>IF($B816="","",B791/($B816*52))</f>
        <v>0</v>
      </c>
      <c r="E791" s="492">
        <f>IF($B816="","",C791/($B816*52))</f>
        <v>0</v>
      </c>
      <c r="F791" s="537"/>
      <c r="G791" s="537"/>
      <c r="H791" s="491"/>
      <c r="I791" s="494"/>
    </row>
    <row r="792" spans="1:9" hidden="1" x14ac:dyDescent="0.3">
      <c r="A792" s="495" t="str">
        <f>IF(ISBLANK($A$15),"",$A$15)</f>
        <v>Registered Dietitians - Hosp</v>
      </c>
      <c r="B792" s="490"/>
      <c r="C792" s="491"/>
      <c r="D792" s="492">
        <f>IF($B816="","",B792/($B816*52))</f>
        <v>0</v>
      </c>
      <c r="E792" s="492">
        <f>IF($B816="","",C792/($B816*52))</f>
        <v>0</v>
      </c>
      <c r="F792" s="537"/>
      <c r="G792" s="537"/>
      <c r="H792" s="491"/>
      <c r="I792" s="494"/>
    </row>
    <row r="793" spans="1:9" hidden="1" x14ac:dyDescent="0.3">
      <c r="A793" s="495" t="str">
        <f>IF(ISBLANK($A$16),"",$A$16)</f>
        <v>Registered Dietitians - Suppl</v>
      </c>
      <c r="B793" s="490"/>
      <c r="C793" s="491"/>
      <c r="D793" s="492">
        <f>IF($B816="","",B793/($B816*52))</f>
        <v>0</v>
      </c>
      <c r="E793" s="492">
        <f>IF($B816="","",C793/($B816*52))</f>
        <v>0</v>
      </c>
      <c r="F793" s="537"/>
      <c r="G793" s="537"/>
      <c r="H793" s="491"/>
      <c r="I793" s="494"/>
    </row>
    <row r="794" spans="1:9" hidden="1" x14ac:dyDescent="0.3">
      <c r="A794" s="495" t="str">
        <f>IF(ISBLANK($A$17),"",$A$17)</f>
        <v>Diet Tech</v>
      </c>
      <c r="B794" s="490"/>
      <c r="C794" s="491"/>
      <c r="D794" s="492">
        <f>IF($B816="","",B794/($B816*52))</f>
        <v>0</v>
      </c>
      <c r="E794" s="492">
        <f>IF($B816="","",C794/($B816*52))</f>
        <v>0</v>
      </c>
      <c r="F794" s="537"/>
      <c r="G794" s="537"/>
      <c r="H794" s="491"/>
      <c r="I794" s="494"/>
    </row>
    <row r="795" spans="1:9" hidden="1" x14ac:dyDescent="0.3">
      <c r="A795" s="495" t="str">
        <f>IF(ISBLANK($A$18),"",$A$18)</f>
        <v>Diet Clerk</v>
      </c>
      <c r="B795" s="490"/>
      <c r="C795" s="491"/>
      <c r="D795" s="492">
        <f>IF($B816="","",B795/($B816*52))</f>
        <v>0</v>
      </c>
      <c r="E795" s="492">
        <f>IF($B816="","",C795/($B816*52))</f>
        <v>0</v>
      </c>
      <c r="F795" s="537"/>
      <c r="G795" s="537"/>
      <c r="H795" s="491"/>
      <c r="I795" s="494"/>
    </row>
    <row r="796" spans="1:9" hidden="1" x14ac:dyDescent="0.3">
      <c r="A796" s="495" t="str">
        <f>IF(ISBLANK($A$19),"",$A$19)</f>
        <v>Admin</v>
      </c>
      <c r="B796" s="490"/>
      <c r="C796" s="491"/>
      <c r="D796" s="492">
        <f>IF($B816="","",B796/($B816*52))</f>
        <v>0</v>
      </c>
      <c r="E796" s="492">
        <f>IF($B816="","",C796/($B816*52))</f>
        <v>0</v>
      </c>
      <c r="F796" s="537"/>
      <c r="G796" s="537"/>
      <c r="H796" s="491"/>
      <c r="I796" s="494"/>
    </row>
    <row r="797" spans="1:9" hidden="1" x14ac:dyDescent="0.3">
      <c r="A797" s="495" t="str">
        <f>IF(ISBLANK($A$20),"",$A$20)</f>
        <v>System Analyst</v>
      </c>
      <c r="B797" s="491"/>
      <c r="C797" s="491"/>
      <c r="D797" s="492">
        <f>IF($B816="","",B797/($B816*52))</f>
        <v>0</v>
      </c>
      <c r="E797" s="492">
        <f>IF($B816="","",C797/($B816*52))</f>
        <v>0</v>
      </c>
      <c r="F797" s="537"/>
      <c r="G797" s="537"/>
      <c r="H797" s="491"/>
      <c r="I797" s="494"/>
    </row>
    <row r="798" spans="1:9" hidden="1" x14ac:dyDescent="0.3">
      <c r="A798" s="495" t="str">
        <f>IF(ISBLANK($A$21),"",$A$21)</f>
        <v>Formula Rm Tech</v>
      </c>
      <c r="B798" s="491"/>
      <c r="C798" s="491"/>
      <c r="D798" s="492">
        <f>IF($B816="","",B798/($B816*52))</f>
        <v>0</v>
      </c>
      <c r="E798" s="492">
        <f>IF($B816="","",C798/($B816*52))</f>
        <v>0</v>
      </c>
      <c r="F798" s="537"/>
      <c r="G798" s="537"/>
      <c r="H798" s="491"/>
      <c r="I798" s="494"/>
    </row>
    <row r="799" spans="1:9" hidden="1" x14ac:dyDescent="0.3">
      <c r="A799" s="495" t="str">
        <f>IF(ISBLANK($A$22),"",$A$22)</f>
        <v>Purchaser</v>
      </c>
      <c r="B799" s="491"/>
      <c r="C799" s="491"/>
      <c r="D799" s="492">
        <f>IF($B816="","",B799/($B816*52))</f>
        <v>0</v>
      </c>
      <c r="E799" s="492">
        <f>IF($B816="","",C799/($B816*52))</f>
        <v>0</v>
      </c>
      <c r="F799" s="537"/>
      <c r="G799" s="537"/>
      <c r="H799" s="491"/>
      <c r="I799" s="494"/>
    </row>
    <row r="800" spans="1:9" hidden="1" x14ac:dyDescent="0.3">
      <c r="A800" s="495" t="str">
        <f>IF(ISBLANK($A$23),"",$A$23)</f>
        <v>Salaried Supervision</v>
      </c>
      <c r="B800" s="490"/>
      <c r="C800" s="491"/>
      <c r="D800" s="492">
        <f>IF($B816="","",B800/($B816*52))</f>
        <v>0</v>
      </c>
      <c r="E800" s="492">
        <f>IF($B816="","",C800/($B816*52))</f>
        <v>0</v>
      </c>
      <c r="F800" s="537"/>
      <c r="G800" s="537"/>
      <c r="H800" s="491"/>
      <c r="I800" s="494"/>
    </row>
    <row r="801" spans="1:9" hidden="1" x14ac:dyDescent="0.3">
      <c r="A801" s="477" t="str">
        <f>IF(ISBLANK($A$24),"",$A$24)</f>
        <v>Other Labor</v>
      </c>
      <c r="B801" s="500"/>
      <c r="C801" s="501"/>
      <c r="D801" s="502">
        <v>0</v>
      </c>
      <c r="E801" s="502">
        <v>0</v>
      </c>
      <c r="F801" s="538">
        <v>0</v>
      </c>
      <c r="G801" s="538">
        <v>0</v>
      </c>
      <c r="H801" s="501"/>
      <c r="I801" s="504"/>
    </row>
    <row r="802" spans="1:9" hidden="1" x14ac:dyDescent="0.3">
      <c r="A802" s="477" t="str">
        <f>IF(ISBLANK($A$25),"",$A$25)</f>
        <v/>
      </c>
      <c r="B802" s="490"/>
      <c r="C802" s="491"/>
      <c r="D802" s="492">
        <f>IF($B816="","",B802/($B816*52))</f>
        <v>0</v>
      </c>
      <c r="E802" s="492">
        <f>IF($B816="","",C802/($B816*52))</f>
        <v>0</v>
      </c>
      <c r="F802" s="537"/>
      <c r="G802" s="537"/>
      <c r="H802" s="491"/>
      <c r="I802" s="494"/>
    </row>
    <row r="803" spans="1:9" hidden="1" x14ac:dyDescent="0.3">
      <c r="A803" s="477" t="str">
        <f>IF(ISBLANK($A$26),"",$A$26)</f>
        <v/>
      </c>
      <c r="B803" s="490"/>
      <c r="C803" s="491"/>
      <c r="D803" s="492">
        <f>IF($B816="","",B803/($B816*52))</f>
        <v>0</v>
      </c>
      <c r="E803" s="492">
        <f>IF($B816="","",C803/($B816*52))</f>
        <v>0</v>
      </c>
      <c r="F803" s="537"/>
      <c r="G803" s="537"/>
      <c r="H803" s="491"/>
      <c r="I803" s="494"/>
    </row>
    <row r="804" spans="1:9" hidden="1" x14ac:dyDescent="0.3">
      <c r="A804" s="477" t="str">
        <f>IF(ISBLANK($A$27),"",$A$27)</f>
        <v/>
      </c>
      <c r="B804" s="512"/>
      <c r="C804" s="491"/>
      <c r="D804" s="492">
        <f>IF($B816="","",B804/($B816*52))</f>
        <v>0</v>
      </c>
      <c r="E804" s="492">
        <f>IF($B816="","",C804/($B816*52))</f>
        <v>0</v>
      </c>
      <c r="F804" s="537"/>
      <c r="G804" s="537"/>
      <c r="H804" s="491"/>
      <c r="I804" s="494"/>
    </row>
    <row r="805" spans="1:9" hidden="1" x14ac:dyDescent="0.3">
      <c r="A805" s="477" t="str">
        <f>IF(ISBLANK($A$28),"",$A$28)</f>
        <v/>
      </c>
      <c r="B805" s="490"/>
      <c r="C805" s="491"/>
      <c r="D805" s="492">
        <f>IF($B816="","",B805/($B816*52))</f>
        <v>0</v>
      </c>
      <c r="E805" s="492">
        <f>IF($B816="","",C805/($B816*52))</f>
        <v>0</v>
      </c>
      <c r="F805" s="537"/>
      <c r="G805" s="537"/>
      <c r="H805" s="491"/>
      <c r="I805" s="494"/>
    </row>
    <row r="806" spans="1:9" hidden="1" x14ac:dyDescent="0.3">
      <c r="A806" s="477" t="str">
        <f>IF(ISBLANK($A$29),"",$A$29)</f>
        <v/>
      </c>
      <c r="B806" s="490"/>
      <c r="C806" s="491"/>
      <c r="D806" s="492">
        <f>IF($B816="","",B806/($B816*52))</f>
        <v>0</v>
      </c>
      <c r="E806" s="492">
        <f>IF($B816="","",C806/($B816*52))</f>
        <v>0</v>
      </c>
      <c r="F806" s="537"/>
      <c r="G806" s="537"/>
      <c r="H806" s="491"/>
      <c r="I806" s="494"/>
    </row>
    <row r="807" spans="1:9" hidden="1" x14ac:dyDescent="0.3">
      <c r="A807" s="477" t="str">
        <f>IF(ISBLANK($A$30),"",$A$30)</f>
        <v/>
      </c>
      <c r="B807" s="513"/>
      <c r="C807" s="514"/>
      <c r="D807" s="492">
        <f>IF($B816="","",B807/($B816*52))</f>
        <v>0</v>
      </c>
      <c r="E807" s="492">
        <f>IF($B816="","",C807/($B816*52))</f>
        <v>0</v>
      </c>
      <c r="F807" s="539"/>
      <c r="G807" s="539"/>
      <c r="H807" s="491"/>
      <c r="I807" s="494"/>
    </row>
    <row r="808" spans="1:9" hidden="1" x14ac:dyDescent="0.3">
      <c r="A808" s="516" t="s">
        <v>2065</v>
      </c>
      <c r="B808" s="517">
        <f t="shared" ref="B808:G808" si="91">SUM(B784:B807)</f>
        <v>0</v>
      </c>
      <c r="C808" s="517">
        <f t="shared" si="91"/>
        <v>0</v>
      </c>
      <c r="D808" s="492">
        <f t="shared" si="91"/>
        <v>0</v>
      </c>
      <c r="E808" s="492">
        <f t="shared" si="91"/>
        <v>0</v>
      </c>
      <c r="F808" s="518">
        <f t="shared" si="91"/>
        <v>0</v>
      </c>
      <c r="G808" s="518">
        <f t="shared" si="91"/>
        <v>0</v>
      </c>
      <c r="H808" s="491"/>
      <c r="I808" s="519"/>
    </row>
    <row r="809" spans="1:9" ht="18" hidden="1" x14ac:dyDescent="0.35">
      <c r="A809" s="526" t="s">
        <v>2066</v>
      </c>
      <c r="B809" s="527"/>
      <c r="C809" s="1124" t="s">
        <v>1655</v>
      </c>
      <c r="D809" s="1124"/>
      <c r="E809" s="1124"/>
      <c r="F809" s="1124"/>
      <c r="G809" s="1125"/>
      <c r="H809" s="528"/>
      <c r="I809" s="529"/>
    </row>
    <row r="810" spans="1:9" ht="46.8" hidden="1" x14ac:dyDescent="0.3">
      <c r="A810" s="530" t="s">
        <v>2067</v>
      </c>
      <c r="B810" s="531"/>
      <c r="C810" s="1121"/>
      <c r="D810" s="1121"/>
      <c r="E810" s="1121"/>
      <c r="F810" s="1121"/>
      <c r="G810" s="1121"/>
    </row>
    <row r="811" spans="1:9" ht="15.6" hidden="1" x14ac:dyDescent="0.3">
      <c r="A811" s="532" t="s">
        <v>2068</v>
      </c>
      <c r="B811" s="531"/>
      <c r="C811" s="1121"/>
      <c r="D811" s="1121"/>
      <c r="E811" s="1121"/>
      <c r="F811" s="1121"/>
      <c r="G811" s="1121"/>
    </row>
    <row r="812" spans="1:9" ht="15.6" hidden="1" x14ac:dyDescent="0.3">
      <c r="A812" s="532" t="s">
        <v>2069</v>
      </c>
      <c r="B812" s="531"/>
      <c r="C812" s="1121"/>
      <c r="D812" s="1121"/>
      <c r="E812" s="1121"/>
      <c r="F812" s="1121"/>
      <c r="G812" s="1121"/>
    </row>
    <row r="813" spans="1:9" ht="15.6" hidden="1" x14ac:dyDescent="0.3">
      <c r="A813" s="532" t="s">
        <v>2070</v>
      </c>
      <c r="B813" s="531"/>
      <c r="C813" s="1121"/>
      <c r="D813" s="1121"/>
      <c r="E813" s="1121"/>
      <c r="F813" s="1121"/>
      <c r="G813" s="1121"/>
    </row>
    <row r="814" spans="1:9" ht="15.6" hidden="1" x14ac:dyDescent="0.3">
      <c r="A814" s="532" t="s">
        <v>2071</v>
      </c>
      <c r="B814" s="531"/>
      <c r="C814" s="1121"/>
      <c r="D814" s="1121"/>
      <c r="E814" s="1121"/>
      <c r="F814" s="1121"/>
      <c r="G814" s="1121"/>
    </row>
    <row r="815" spans="1:9" ht="15.6" hidden="1" x14ac:dyDescent="0.3">
      <c r="A815" s="532" t="s">
        <v>2072</v>
      </c>
      <c r="B815" s="531"/>
      <c r="C815" s="1121"/>
      <c r="D815" s="1121"/>
      <c r="E815" s="1121"/>
      <c r="F815" s="1121"/>
      <c r="G815" s="1121"/>
    </row>
    <row r="816" spans="1:9" ht="15.6" hidden="1" collapsed="1" x14ac:dyDescent="0.3">
      <c r="A816" s="533" t="s">
        <v>1496</v>
      </c>
      <c r="B816" s="534">
        <v>40</v>
      </c>
      <c r="C816" s="1122" t="s">
        <v>2073</v>
      </c>
      <c r="D816" s="1122"/>
      <c r="E816" s="1122"/>
      <c r="F816" s="1122"/>
      <c r="G816" s="1122"/>
    </row>
    <row r="817" spans="1:9" ht="15.6" hidden="1" x14ac:dyDescent="0.3">
      <c r="A817" s="533" t="s">
        <v>2074</v>
      </c>
      <c r="B817" s="535"/>
      <c r="C817" s="1123"/>
      <c r="D817" s="1123"/>
      <c r="E817" s="1123"/>
      <c r="F817" s="1123"/>
      <c r="G817" s="1123"/>
    </row>
    <row r="818" spans="1:9" hidden="1" x14ac:dyDescent="0.3"/>
    <row r="819" spans="1:9" ht="18" hidden="1" x14ac:dyDescent="0.3">
      <c r="A819" s="1126" t="str">
        <f>'22-FANS Pricing Matrix'!Y2</f>
        <v>FACILITY23</v>
      </c>
      <c r="B819" s="1127"/>
      <c r="C819" s="1127"/>
      <c r="D819" s="1127"/>
      <c r="E819" s="1127"/>
      <c r="F819" s="1127"/>
      <c r="G819" s="1127"/>
      <c r="H819" s="1127"/>
      <c r="I819" s="1127"/>
    </row>
    <row r="820" spans="1:9" ht="43.2" hidden="1" x14ac:dyDescent="0.3">
      <c r="A820" s="470" t="s">
        <v>2040</v>
      </c>
      <c r="B820" s="471" t="s">
        <v>2041</v>
      </c>
      <c r="C820" s="472" t="s">
        <v>2042</v>
      </c>
      <c r="D820" s="472" t="str">
        <f>"Productive FTEs ("&amp;B853*52&amp;")"</f>
        <v>Productive FTEs (2080)</v>
      </c>
      <c r="E820" s="472" t="str">
        <f>"Non-productive FTEs ("&amp;B853*52&amp;")"</f>
        <v>Non-productive FTEs (2080)</v>
      </c>
      <c r="F820" s="472" t="s">
        <v>2043</v>
      </c>
      <c r="G820" s="472" t="s">
        <v>2044</v>
      </c>
      <c r="H820" s="473" t="s">
        <v>2045</v>
      </c>
      <c r="I820" s="472" t="s">
        <v>1655</v>
      </c>
    </row>
    <row r="821" spans="1:9" hidden="1" x14ac:dyDescent="0.3">
      <c r="A821" s="477" t="str">
        <f>IF(ISBLANK($A$7),"",$A$7)</f>
        <v>Hourly Staff</v>
      </c>
      <c r="B821" s="478"/>
      <c r="C821" s="479"/>
      <c r="D821" s="480">
        <v>0</v>
      </c>
      <c r="E821" s="480">
        <v>0</v>
      </c>
      <c r="F821" s="536">
        <v>0</v>
      </c>
      <c r="G821" s="536">
        <v>0</v>
      </c>
      <c r="H821" s="479"/>
      <c r="I821" s="482"/>
    </row>
    <row r="822" spans="1:9" hidden="1" x14ac:dyDescent="0.3">
      <c r="A822" s="495" t="str">
        <f>IF(ISBLANK($A$8),"",$A$8)</f>
        <v>Hourly Staff</v>
      </c>
      <c r="B822" s="490"/>
      <c r="C822" s="491"/>
      <c r="D822" s="492">
        <f>IF($B853="","",B822/($B853*52))</f>
        <v>0</v>
      </c>
      <c r="E822" s="492">
        <f>IF($B853="","",C822/($B853*52))</f>
        <v>0</v>
      </c>
      <c r="F822" s="537"/>
      <c r="G822" s="537"/>
      <c r="H822" s="491"/>
      <c r="I822" s="494"/>
    </row>
    <row r="823" spans="1:9" hidden="1" x14ac:dyDescent="0.3">
      <c r="A823" s="495" t="str">
        <f>IF(ISBLANK($A$9),"",$A$9)</f>
        <v>General Service Worker</v>
      </c>
      <c r="B823" s="490"/>
      <c r="C823" s="491"/>
      <c r="D823" s="492">
        <f>IF($B853="","",B823/($B853*52))</f>
        <v>0</v>
      </c>
      <c r="E823" s="492">
        <f>IF($B853="","",C823/($B853*52))</f>
        <v>0</v>
      </c>
      <c r="F823" s="537"/>
      <c r="G823" s="537"/>
      <c r="H823" s="491"/>
      <c r="I823" s="494"/>
    </row>
    <row r="824" spans="1:9" hidden="1" x14ac:dyDescent="0.3">
      <c r="A824" s="495" t="str">
        <f>IF(ISBLANK($A$10),"",$A$10)</f>
        <v>Cook</v>
      </c>
      <c r="B824" s="490"/>
      <c r="C824" s="491"/>
      <c r="D824" s="492">
        <f>IF($B853="","",B824/($B853*52))</f>
        <v>0</v>
      </c>
      <c r="E824" s="492">
        <f>IF($B853="","",C824/($B853*52))</f>
        <v>0</v>
      </c>
      <c r="F824" s="537"/>
      <c r="G824" s="537"/>
      <c r="H824" s="491"/>
      <c r="I824" s="494"/>
    </row>
    <row r="825" spans="1:9" hidden="1" x14ac:dyDescent="0.3">
      <c r="A825" s="495" t="str">
        <f>IF(ISBLANK($A$11),"",$A$11)</f>
        <v>Supervisor</v>
      </c>
      <c r="B825" s="490"/>
      <c r="C825" s="491"/>
      <c r="D825" s="492">
        <f>IF($B853="","",B825/($B853*52))</f>
        <v>0</v>
      </c>
      <c r="E825" s="492">
        <f>IF($B853="","",C825/($B853*52))</f>
        <v>0</v>
      </c>
      <c r="F825" s="537"/>
      <c r="G825" s="537"/>
      <c r="H825" s="491"/>
      <c r="I825" s="494"/>
    </row>
    <row r="826" spans="1:9" hidden="1" x14ac:dyDescent="0.3">
      <c r="A826" s="477" t="str">
        <f>IF(ISBLANK($A$12),"",$A$12)</f>
        <v>Salaried Staff</v>
      </c>
      <c r="B826" s="500"/>
      <c r="C826" s="501"/>
      <c r="D826" s="502">
        <v>0</v>
      </c>
      <c r="E826" s="502">
        <v>0</v>
      </c>
      <c r="F826" s="538">
        <v>0</v>
      </c>
      <c r="G826" s="538">
        <v>0</v>
      </c>
      <c r="H826" s="501"/>
      <c r="I826" s="504"/>
    </row>
    <row r="827" spans="1:9" hidden="1" x14ac:dyDescent="0.3">
      <c r="A827" s="495" t="str">
        <f>IF(ISBLANK($A$13),"",$A$13)</f>
        <v>Director</v>
      </c>
      <c r="B827" s="490"/>
      <c r="C827" s="491"/>
      <c r="D827" s="492">
        <f>IF($B853="","",B827/($B853*52))</f>
        <v>0</v>
      </c>
      <c r="E827" s="492">
        <f>IF($B853="","",C827/($B853*52))</f>
        <v>0</v>
      </c>
      <c r="F827" s="537"/>
      <c r="G827" s="537"/>
      <c r="H827" s="491"/>
      <c r="I827" s="494"/>
    </row>
    <row r="828" spans="1:9" hidden="1" x14ac:dyDescent="0.3">
      <c r="A828" s="495" t="str">
        <f>IF(ISBLANK($A$14),"",$A$14)</f>
        <v>Management</v>
      </c>
      <c r="B828" s="490"/>
      <c r="C828" s="491"/>
      <c r="D828" s="492">
        <f>IF($B853="","",B828/($B853*52))</f>
        <v>0</v>
      </c>
      <c r="E828" s="492">
        <f>IF($B853="","",C828/($B853*52))</f>
        <v>0</v>
      </c>
      <c r="F828" s="537"/>
      <c r="G828" s="537"/>
      <c r="H828" s="491"/>
      <c r="I828" s="494"/>
    </row>
    <row r="829" spans="1:9" hidden="1" x14ac:dyDescent="0.3">
      <c r="A829" s="495" t="str">
        <f>IF(ISBLANK($A$15),"",$A$15)</f>
        <v>Registered Dietitians - Hosp</v>
      </c>
      <c r="B829" s="490"/>
      <c r="C829" s="491"/>
      <c r="D829" s="492">
        <f>IF($B853="","",B829/($B853*52))</f>
        <v>0</v>
      </c>
      <c r="E829" s="492">
        <f>IF($B853="","",C829/($B853*52))</f>
        <v>0</v>
      </c>
      <c r="F829" s="537"/>
      <c r="G829" s="537"/>
      <c r="H829" s="491"/>
      <c r="I829" s="494"/>
    </row>
    <row r="830" spans="1:9" hidden="1" x14ac:dyDescent="0.3">
      <c r="A830" s="495" t="str">
        <f>IF(ISBLANK($A$16),"",$A$16)</f>
        <v>Registered Dietitians - Suppl</v>
      </c>
      <c r="B830" s="490"/>
      <c r="C830" s="491"/>
      <c r="D830" s="492">
        <f>IF($B853="","",B830/($B853*52))</f>
        <v>0</v>
      </c>
      <c r="E830" s="492">
        <f>IF($B853="","",C830/($B853*52))</f>
        <v>0</v>
      </c>
      <c r="F830" s="537"/>
      <c r="G830" s="537"/>
      <c r="H830" s="491"/>
      <c r="I830" s="494"/>
    </row>
    <row r="831" spans="1:9" hidden="1" x14ac:dyDescent="0.3">
      <c r="A831" s="495" t="str">
        <f>IF(ISBLANK($A$17),"",$A$17)</f>
        <v>Diet Tech</v>
      </c>
      <c r="B831" s="490"/>
      <c r="C831" s="491"/>
      <c r="D831" s="492">
        <f>IF($B853="","",B831/($B853*52))</f>
        <v>0</v>
      </c>
      <c r="E831" s="492">
        <f>IF($B853="","",C831/($B853*52))</f>
        <v>0</v>
      </c>
      <c r="F831" s="537"/>
      <c r="G831" s="537"/>
      <c r="H831" s="491"/>
      <c r="I831" s="494"/>
    </row>
    <row r="832" spans="1:9" hidden="1" x14ac:dyDescent="0.3">
      <c r="A832" s="495" t="str">
        <f>IF(ISBLANK($A$18),"",$A$18)</f>
        <v>Diet Clerk</v>
      </c>
      <c r="B832" s="490"/>
      <c r="C832" s="491"/>
      <c r="D832" s="492">
        <f>IF($B853="","",B832/($B853*52))</f>
        <v>0</v>
      </c>
      <c r="E832" s="492">
        <f>IF($B853="","",C832/($B853*52))</f>
        <v>0</v>
      </c>
      <c r="F832" s="537"/>
      <c r="G832" s="537"/>
      <c r="H832" s="491"/>
      <c r="I832" s="494"/>
    </row>
    <row r="833" spans="1:9" hidden="1" x14ac:dyDescent="0.3">
      <c r="A833" s="495" t="str">
        <f>IF(ISBLANK($A$19),"",$A$19)</f>
        <v>Admin</v>
      </c>
      <c r="B833" s="490"/>
      <c r="C833" s="491"/>
      <c r="D833" s="492">
        <f>IF($B853="","",B833/($B853*52))</f>
        <v>0</v>
      </c>
      <c r="E833" s="492">
        <f>IF($B853="","",C833/($B853*52))</f>
        <v>0</v>
      </c>
      <c r="F833" s="537"/>
      <c r="G833" s="537"/>
      <c r="H833" s="491"/>
      <c r="I833" s="494"/>
    </row>
    <row r="834" spans="1:9" hidden="1" x14ac:dyDescent="0.3">
      <c r="A834" s="495" t="str">
        <f>IF(ISBLANK($A$20),"",$A$20)</f>
        <v>System Analyst</v>
      </c>
      <c r="B834" s="491"/>
      <c r="C834" s="491"/>
      <c r="D834" s="492">
        <f>IF($B853="","",B834/($B853*52))</f>
        <v>0</v>
      </c>
      <c r="E834" s="492">
        <f>IF($B853="","",C834/($B853*52))</f>
        <v>0</v>
      </c>
      <c r="F834" s="537"/>
      <c r="G834" s="537"/>
      <c r="H834" s="491"/>
      <c r="I834" s="494"/>
    </row>
    <row r="835" spans="1:9" hidden="1" x14ac:dyDescent="0.3">
      <c r="A835" s="495" t="str">
        <f>IF(ISBLANK($A$21),"",$A$21)</f>
        <v>Formula Rm Tech</v>
      </c>
      <c r="B835" s="491"/>
      <c r="C835" s="491"/>
      <c r="D835" s="492">
        <f>IF($B853="","",B835/($B853*52))</f>
        <v>0</v>
      </c>
      <c r="E835" s="492">
        <f>IF($B853="","",C835/($B853*52))</f>
        <v>0</v>
      </c>
      <c r="F835" s="537"/>
      <c r="G835" s="537"/>
      <c r="H835" s="491"/>
      <c r="I835" s="494"/>
    </row>
    <row r="836" spans="1:9" hidden="1" x14ac:dyDescent="0.3">
      <c r="A836" s="495" t="str">
        <f>IF(ISBLANK($A$22),"",$A$22)</f>
        <v>Purchaser</v>
      </c>
      <c r="B836" s="491"/>
      <c r="C836" s="491"/>
      <c r="D836" s="492">
        <f>IF($B853="","",B836/($B853*52))</f>
        <v>0</v>
      </c>
      <c r="E836" s="492">
        <f>IF($B853="","",C836/($B853*52))</f>
        <v>0</v>
      </c>
      <c r="F836" s="537"/>
      <c r="G836" s="537"/>
      <c r="H836" s="491"/>
      <c r="I836" s="494"/>
    </row>
    <row r="837" spans="1:9" hidden="1" x14ac:dyDescent="0.3">
      <c r="A837" s="495" t="str">
        <f>IF(ISBLANK($A$23),"",$A$23)</f>
        <v>Salaried Supervision</v>
      </c>
      <c r="B837" s="490"/>
      <c r="C837" s="491"/>
      <c r="D837" s="492">
        <f>IF($B853="","",B837/($B853*52))</f>
        <v>0</v>
      </c>
      <c r="E837" s="492">
        <f>IF($B853="","",C837/($B853*52))</f>
        <v>0</v>
      </c>
      <c r="F837" s="537"/>
      <c r="G837" s="537"/>
      <c r="H837" s="491"/>
      <c r="I837" s="494"/>
    </row>
    <row r="838" spans="1:9" hidden="1" x14ac:dyDescent="0.3">
      <c r="A838" s="477" t="str">
        <f>IF(ISBLANK($A$24),"",$A$24)</f>
        <v>Other Labor</v>
      </c>
      <c r="B838" s="500"/>
      <c r="C838" s="501"/>
      <c r="D838" s="502">
        <v>0</v>
      </c>
      <c r="E838" s="502">
        <v>0</v>
      </c>
      <c r="F838" s="538">
        <v>0</v>
      </c>
      <c r="G838" s="538">
        <v>0</v>
      </c>
      <c r="H838" s="501"/>
      <c r="I838" s="504"/>
    </row>
    <row r="839" spans="1:9" hidden="1" x14ac:dyDescent="0.3">
      <c r="A839" s="477" t="str">
        <f>IF(ISBLANK($A$25),"",$A$25)</f>
        <v/>
      </c>
      <c r="B839" s="490"/>
      <c r="C839" s="491"/>
      <c r="D839" s="492">
        <f>IF($B853="","",B839/($B853*52))</f>
        <v>0</v>
      </c>
      <c r="E839" s="492">
        <f>IF($B853="","",C839/($B853*52))</f>
        <v>0</v>
      </c>
      <c r="F839" s="537"/>
      <c r="G839" s="537"/>
      <c r="H839" s="491"/>
      <c r="I839" s="494"/>
    </row>
    <row r="840" spans="1:9" hidden="1" x14ac:dyDescent="0.3">
      <c r="A840" s="477" t="str">
        <f>IF(ISBLANK($A$26),"",$A$26)</f>
        <v/>
      </c>
      <c r="B840" s="490"/>
      <c r="C840" s="491"/>
      <c r="D840" s="492">
        <f>IF($B853="","",B840/($B853*52))</f>
        <v>0</v>
      </c>
      <c r="E840" s="492">
        <f>IF($B853="","",C840/($B853*52))</f>
        <v>0</v>
      </c>
      <c r="F840" s="537"/>
      <c r="G840" s="537"/>
      <c r="H840" s="491"/>
      <c r="I840" s="494"/>
    </row>
    <row r="841" spans="1:9" hidden="1" x14ac:dyDescent="0.3">
      <c r="A841" s="477" t="str">
        <f>IF(ISBLANK($A$27),"",$A$27)</f>
        <v/>
      </c>
      <c r="B841" s="512"/>
      <c r="C841" s="491"/>
      <c r="D841" s="492">
        <f>IF($B853="","",B841/($B853*52))</f>
        <v>0</v>
      </c>
      <c r="E841" s="492">
        <f>IF($B853="","",C841/($B853*52))</f>
        <v>0</v>
      </c>
      <c r="F841" s="537"/>
      <c r="G841" s="537"/>
      <c r="H841" s="491"/>
      <c r="I841" s="494"/>
    </row>
    <row r="842" spans="1:9" hidden="1" x14ac:dyDescent="0.3">
      <c r="A842" s="477" t="str">
        <f>IF(ISBLANK($A$28),"",$A$28)</f>
        <v/>
      </c>
      <c r="B842" s="490"/>
      <c r="C842" s="491"/>
      <c r="D842" s="492">
        <f>IF($B853="","",B842/($B853*52))</f>
        <v>0</v>
      </c>
      <c r="E842" s="492">
        <f>IF($B853="","",C842/($B853*52))</f>
        <v>0</v>
      </c>
      <c r="F842" s="537"/>
      <c r="G842" s="537"/>
      <c r="H842" s="491"/>
      <c r="I842" s="494"/>
    </row>
    <row r="843" spans="1:9" hidden="1" x14ac:dyDescent="0.3">
      <c r="A843" s="477" t="str">
        <f>IF(ISBLANK($A$29),"",$A$29)</f>
        <v/>
      </c>
      <c r="B843" s="490"/>
      <c r="C843" s="491"/>
      <c r="D843" s="492">
        <f>IF($B853="","",B843/($B853*52))</f>
        <v>0</v>
      </c>
      <c r="E843" s="492">
        <f>IF($B853="","",C843/($B853*52))</f>
        <v>0</v>
      </c>
      <c r="F843" s="537"/>
      <c r="G843" s="537"/>
      <c r="H843" s="491"/>
      <c r="I843" s="494"/>
    </row>
    <row r="844" spans="1:9" hidden="1" x14ac:dyDescent="0.3">
      <c r="A844" s="477" t="str">
        <f>IF(ISBLANK($A$30),"",$A$30)</f>
        <v/>
      </c>
      <c r="B844" s="513"/>
      <c r="C844" s="514"/>
      <c r="D844" s="492">
        <f>IF($B853="","",B844/($B853*52))</f>
        <v>0</v>
      </c>
      <c r="E844" s="492">
        <f>IF($B853="","",C844/($B853*52))</f>
        <v>0</v>
      </c>
      <c r="F844" s="539"/>
      <c r="G844" s="539"/>
      <c r="H844" s="491"/>
      <c r="I844" s="494"/>
    </row>
    <row r="845" spans="1:9" hidden="1" x14ac:dyDescent="0.3">
      <c r="A845" s="516" t="s">
        <v>2065</v>
      </c>
      <c r="B845" s="517">
        <f t="shared" ref="B845:G845" si="92">SUM(B821:B844)</f>
        <v>0</v>
      </c>
      <c r="C845" s="517">
        <f t="shared" si="92"/>
        <v>0</v>
      </c>
      <c r="D845" s="492">
        <f t="shared" si="92"/>
        <v>0</v>
      </c>
      <c r="E845" s="492">
        <f t="shared" si="92"/>
        <v>0</v>
      </c>
      <c r="F845" s="518">
        <f t="shared" si="92"/>
        <v>0</v>
      </c>
      <c r="G845" s="518">
        <f t="shared" si="92"/>
        <v>0</v>
      </c>
      <c r="H845" s="491"/>
      <c r="I845" s="519"/>
    </row>
    <row r="846" spans="1:9" ht="18" hidden="1" x14ac:dyDescent="0.35">
      <c r="A846" s="526" t="s">
        <v>2066</v>
      </c>
      <c r="B846" s="527"/>
      <c r="C846" s="1124" t="s">
        <v>1655</v>
      </c>
      <c r="D846" s="1124"/>
      <c r="E846" s="1124"/>
      <c r="F846" s="1124"/>
      <c r="G846" s="1125"/>
      <c r="H846" s="528"/>
      <c r="I846" s="529"/>
    </row>
    <row r="847" spans="1:9" ht="46.8" hidden="1" x14ac:dyDescent="0.3">
      <c r="A847" s="530" t="s">
        <v>2067</v>
      </c>
      <c r="B847" s="531"/>
      <c r="C847" s="1121"/>
      <c r="D847" s="1121"/>
      <c r="E847" s="1121"/>
      <c r="F847" s="1121"/>
      <c r="G847" s="1121"/>
    </row>
    <row r="848" spans="1:9" ht="15.6" hidden="1" x14ac:dyDescent="0.3">
      <c r="A848" s="532" t="s">
        <v>2068</v>
      </c>
      <c r="B848" s="531"/>
      <c r="C848" s="1121"/>
      <c r="D848" s="1121"/>
      <c r="E848" s="1121"/>
      <c r="F848" s="1121"/>
      <c r="G848" s="1121"/>
    </row>
    <row r="849" spans="1:9" ht="15.6" hidden="1" x14ac:dyDescent="0.3">
      <c r="A849" s="532" t="s">
        <v>2069</v>
      </c>
      <c r="B849" s="531"/>
      <c r="C849" s="1121"/>
      <c r="D849" s="1121"/>
      <c r="E849" s="1121"/>
      <c r="F849" s="1121"/>
      <c r="G849" s="1121"/>
    </row>
    <row r="850" spans="1:9" ht="15.6" hidden="1" x14ac:dyDescent="0.3">
      <c r="A850" s="532" t="s">
        <v>2070</v>
      </c>
      <c r="B850" s="531"/>
      <c r="C850" s="1121"/>
      <c r="D850" s="1121"/>
      <c r="E850" s="1121"/>
      <c r="F850" s="1121"/>
      <c r="G850" s="1121"/>
    </row>
    <row r="851" spans="1:9" ht="15.6" hidden="1" x14ac:dyDescent="0.3">
      <c r="A851" s="532" t="s">
        <v>2071</v>
      </c>
      <c r="B851" s="531"/>
      <c r="C851" s="1121"/>
      <c r="D851" s="1121"/>
      <c r="E851" s="1121"/>
      <c r="F851" s="1121"/>
      <c r="G851" s="1121"/>
    </row>
    <row r="852" spans="1:9" ht="15.6" hidden="1" x14ac:dyDescent="0.3">
      <c r="A852" s="532" t="s">
        <v>2072</v>
      </c>
      <c r="B852" s="531"/>
      <c r="C852" s="1121"/>
      <c r="D852" s="1121"/>
      <c r="E852" s="1121"/>
      <c r="F852" s="1121"/>
      <c r="G852" s="1121"/>
    </row>
    <row r="853" spans="1:9" ht="15.6" hidden="1" collapsed="1" x14ac:dyDescent="0.3">
      <c r="A853" s="533" t="s">
        <v>1496</v>
      </c>
      <c r="B853" s="534">
        <v>40</v>
      </c>
      <c r="C853" s="1122" t="s">
        <v>2073</v>
      </c>
      <c r="D853" s="1122"/>
      <c r="E853" s="1122"/>
      <c r="F853" s="1122"/>
      <c r="G853" s="1122"/>
    </row>
    <row r="854" spans="1:9" ht="15.6" hidden="1" x14ac:dyDescent="0.3">
      <c r="A854" s="533" t="s">
        <v>2074</v>
      </c>
      <c r="B854" s="535"/>
      <c r="C854" s="1123"/>
      <c r="D854" s="1123"/>
      <c r="E854" s="1123"/>
      <c r="F854" s="1123"/>
      <c r="G854" s="1123"/>
    </row>
    <row r="855" spans="1:9" hidden="1" x14ac:dyDescent="0.3"/>
    <row r="856" spans="1:9" ht="18" hidden="1" x14ac:dyDescent="0.3">
      <c r="A856" s="1126" t="str">
        <f>'22-FANS Pricing Matrix'!Z2</f>
        <v>FACILITY24</v>
      </c>
      <c r="B856" s="1127"/>
      <c r="C856" s="1127"/>
      <c r="D856" s="1127"/>
      <c r="E856" s="1127"/>
      <c r="F856" s="1127"/>
      <c r="G856" s="1127"/>
      <c r="H856" s="1127"/>
      <c r="I856" s="1127"/>
    </row>
    <row r="857" spans="1:9" ht="43.2" hidden="1" x14ac:dyDescent="0.3">
      <c r="A857" s="470" t="s">
        <v>2040</v>
      </c>
      <c r="B857" s="471" t="s">
        <v>2041</v>
      </c>
      <c r="C857" s="472" t="s">
        <v>2042</v>
      </c>
      <c r="D857" s="472" t="str">
        <f>"Productive FTEs ("&amp;B890*52&amp;")"</f>
        <v>Productive FTEs (2080)</v>
      </c>
      <c r="E857" s="472" t="str">
        <f>"Non-productive FTEs ("&amp;B890*52&amp;")"</f>
        <v>Non-productive FTEs (2080)</v>
      </c>
      <c r="F857" s="472" t="s">
        <v>2043</v>
      </c>
      <c r="G857" s="472" t="s">
        <v>2044</v>
      </c>
      <c r="H857" s="473" t="s">
        <v>2045</v>
      </c>
      <c r="I857" s="472" t="s">
        <v>1655</v>
      </c>
    </row>
    <row r="858" spans="1:9" hidden="1" x14ac:dyDescent="0.3">
      <c r="A858" s="477" t="str">
        <f>IF(ISBLANK($A$7),"",$A$7)</f>
        <v>Hourly Staff</v>
      </c>
      <c r="B858" s="478"/>
      <c r="C858" s="479"/>
      <c r="D858" s="480">
        <v>0</v>
      </c>
      <c r="E858" s="480">
        <v>0</v>
      </c>
      <c r="F858" s="536">
        <v>0</v>
      </c>
      <c r="G858" s="536">
        <v>0</v>
      </c>
      <c r="H858" s="479"/>
      <c r="I858" s="482"/>
    </row>
    <row r="859" spans="1:9" hidden="1" x14ac:dyDescent="0.3">
      <c r="A859" s="495" t="str">
        <f>IF(ISBLANK($A$8),"",$A$8)</f>
        <v>Hourly Staff</v>
      </c>
      <c r="B859" s="490"/>
      <c r="C859" s="491"/>
      <c r="D859" s="492">
        <f>IF($B890="","",B859/($B890*52))</f>
        <v>0</v>
      </c>
      <c r="E859" s="492">
        <f>IF($B890="","",C859/($B890*52))</f>
        <v>0</v>
      </c>
      <c r="F859" s="537"/>
      <c r="G859" s="537"/>
      <c r="H859" s="491"/>
      <c r="I859" s="494"/>
    </row>
    <row r="860" spans="1:9" hidden="1" x14ac:dyDescent="0.3">
      <c r="A860" s="495" t="str">
        <f>IF(ISBLANK($A$9),"",$A$9)</f>
        <v>General Service Worker</v>
      </c>
      <c r="B860" s="490"/>
      <c r="C860" s="491"/>
      <c r="D860" s="492">
        <f>IF($B890="","",B860/($B890*52))</f>
        <v>0</v>
      </c>
      <c r="E860" s="492">
        <f>IF($B890="","",C860/($B890*52))</f>
        <v>0</v>
      </c>
      <c r="F860" s="537"/>
      <c r="G860" s="537"/>
      <c r="H860" s="491"/>
      <c r="I860" s="494"/>
    </row>
    <row r="861" spans="1:9" hidden="1" x14ac:dyDescent="0.3">
      <c r="A861" s="495" t="str">
        <f>IF(ISBLANK($A$10),"",$A$10)</f>
        <v>Cook</v>
      </c>
      <c r="B861" s="490"/>
      <c r="C861" s="491"/>
      <c r="D861" s="492">
        <f>IF($B890="","",B861/($B890*52))</f>
        <v>0</v>
      </c>
      <c r="E861" s="492">
        <f>IF($B890="","",C861/($B890*52))</f>
        <v>0</v>
      </c>
      <c r="F861" s="537"/>
      <c r="G861" s="537"/>
      <c r="H861" s="491"/>
      <c r="I861" s="494"/>
    </row>
    <row r="862" spans="1:9" hidden="1" x14ac:dyDescent="0.3">
      <c r="A862" s="495" t="str">
        <f>IF(ISBLANK($A$11),"",$A$11)</f>
        <v>Supervisor</v>
      </c>
      <c r="B862" s="490"/>
      <c r="C862" s="491"/>
      <c r="D862" s="492">
        <f>IF($B890="","",B862/($B890*52))</f>
        <v>0</v>
      </c>
      <c r="E862" s="492">
        <f>IF($B890="","",C862/($B890*52))</f>
        <v>0</v>
      </c>
      <c r="F862" s="537"/>
      <c r="G862" s="537"/>
      <c r="H862" s="491"/>
      <c r="I862" s="494"/>
    </row>
    <row r="863" spans="1:9" hidden="1" x14ac:dyDescent="0.3">
      <c r="A863" s="477" t="str">
        <f>IF(ISBLANK($A$12),"",$A$12)</f>
        <v>Salaried Staff</v>
      </c>
      <c r="B863" s="500"/>
      <c r="C863" s="501"/>
      <c r="D863" s="502">
        <v>0</v>
      </c>
      <c r="E863" s="502">
        <v>0</v>
      </c>
      <c r="F863" s="538">
        <v>0</v>
      </c>
      <c r="G863" s="538">
        <v>0</v>
      </c>
      <c r="H863" s="501"/>
      <c r="I863" s="504"/>
    </row>
    <row r="864" spans="1:9" hidden="1" x14ac:dyDescent="0.3">
      <c r="A864" s="495" t="str">
        <f>IF(ISBLANK($A$13),"",$A$13)</f>
        <v>Director</v>
      </c>
      <c r="B864" s="490"/>
      <c r="C864" s="491"/>
      <c r="D864" s="492">
        <f>IF($B890="","",B864/($B890*52))</f>
        <v>0</v>
      </c>
      <c r="E864" s="492">
        <f>IF($B890="","",C864/($B890*52))</f>
        <v>0</v>
      </c>
      <c r="F864" s="537"/>
      <c r="G864" s="537"/>
      <c r="H864" s="491"/>
      <c r="I864" s="494"/>
    </row>
    <row r="865" spans="1:9" hidden="1" x14ac:dyDescent="0.3">
      <c r="A865" s="495" t="str">
        <f>IF(ISBLANK($A$14),"",$A$14)</f>
        <v>Management</v>
      </c>
      <c r="B865" s="490"/>
      <c r="C865" s="491"/>
      <c r="D865" s="492">
        <f>IF($B890="","",B865/($B890*52))</f>
        <v>0</v>
      </c>
      <c r="E865" s="492">
        <f>IF($B890="","",C865/($B890*52))</f>
        <v>0</v>
      </c>
      <c r="F865" s="537"/>
      <c r="G865" s="537"/>
      <c r="H865" s="491"/>
      <c r="I865" s="494"/>
    </row>
    <row r="866" spans="1:9" hidden="1" x14ac:dyDescent="0.3">
      <c r="A866" s="495" t="str">
        <f>IF(ISBLANK($A$15),"",$A$15)</f>
        <v>Registered Dietitians - Hosp</v>
      </c>
      <c r="B866" s="490"/>
      <c r="C866" s="491"/>
      <c r="D866" s="492">
        <f>IF($B890="","",B866/($B890*52))</f>
        <v>0</v>
      </c>
      <c r="E866" s="492">
        <f>IF($B890="","",C866/($B890*52))</f>
        <v>0</v>
      </c>
      <c r="F866" s="537"/>
      <c r="G866" s="537"/>
      <c r="H866" s="491"/>
      <c r="I866" s="494"/>
    </row>
    <row r="867" spans="1:9" hidden="1" x14ac:dyDescent="0.3">
      <c r="A867" s="495" t="str">
        <f>IF(ISBLANK($A$16),"",$A$16)</f>
        <v>Registered Dietitians - Suppl</v>
      </c>
      <c r="B867" s="490"/>
      <c r="C867" s="491"/>
      <c r="D867" s="492">
        <f>IF($B890="","",B867/($B890*52))</f>
        <v>0</v>
      </c>
      <c r="E867" s="492">
        <f>IF($B890="","",C867/($B890*52))</f>
        <v>0</v>
      </c>
      <c r="F867" s="537"/>
      <c r="G867" s="537"/>
      <c r="H867" s="491"/>
      <c r="I867" s="494"/>
    </row>
    <row r="868" spans="1:9" hidden="1" x14ac:dyDescent="0.3">
      <c r="A868" s="495" t="str">
        <f>IF(ISBLANK($A$17),"",$A$17)</f>
        <v>Diet Tech</v>
      </c>
      <c r="B868" s="490"/>
      <c r="C868" s="491"/>
      <c r="D868" s="492">
        <f>IF($B890="","",B868/($B890*52))</f>
        <v>0</v>
      </c>
      <c r="E868" s="492">
        <f>IF($B890="","",C868/($B890*52))</f>
        <v>0</v>
      </c>
      <c r="F868" s="537"/>
      <c r="G868" s="537"/>
      <c r="H868" s="491"/>
      <c r="I868" s="494"/>
    </row>
    <row r="869" spans="1:9" hidden="1" x14ac:dyDescent="0.3">
      <c r="A869" s="495" t="str">
        <f>IF(ISBLANK($A$18),"",$A$18)</f>
        <v>Diet Clerk</v>
      </c>
      <c r="B869" s="490"/>
      <c r="C869" s="491"/>
      <c r="D869" s="492">
        <f>IF($B890="","",B869/($B890*52))</f>
        <v>0</v>
      </c>
      <c r="E869" s="492">
        <f>IF($B890="","",C869/($B890*52))</f>
        <v>0</v>
      </c>
      <c r="F869" s="537"/>
      <c r="G869" s="537"/>
      <c r="H869" s="491"/>
      <c r="I869" s="494"/>
    </row>
    <row r="870" spans="1:9" hidden="1" x14ac:dyDescent="0.3">
      <c r="A870" s="495" t="str">
        <f>IF(ISBLANK($A$19),"",$A$19)</f>
        <v>Admin</v>
      </c>
      <c r="B870" s="490"/>
      <c r="C870" s="491"/>
      <c r="D870" s="492">
        <f>IF($B890="","",B870/($B890*52))</f>
        <v>0</v>
      </c>
      <c r="E870" s="492">
        <f>IF($B890="","",C870/($B890*52))</f>
        <v>0</v>
      </c>
      <c r="F870" s="537"/>
      <c r="G870" s="537"/>
      <c r="H870" s="491"/>
      <c r="I870" s="494"/>
    </row>
    <row r="871" spans="1:9" hidden="1" x14ac:dyDescent="0.3">
      <c r="A871" s="495" t="str">
        <f>IF(ISBLANK($A$20),"",$A$20)</f>
        <v>System Analyst</v>
      </c>
      <c r="B871" s="491"/>
      <c r="C871" s="491"/>
      <c r="D871" s="492">
        <f>IF($B890="","",B871/($B890*52))</f>
        <v>0</v>
      </c>
      <c r="E871" s="492">
        <f>IF($B890="","",C871/($B890*52))</f>
        <v>0</v>
      </c>
      <c r="F871" s="537"/>
      <c r="G871" s="537"/>
      <c r="H871" s="491"/>
      <c r="I871" s="494"/>
    </row>
    <row r="872" spans="1:9" hidden="1" x14ac:dyDescent="0.3">
      <c r="A872" s="495" t="str">
        <f>IF(ISBLANK($A$21),"",$A$21)</f>
        <v>Formula Rm Tech</v>
      </c>
      <c r="B872" s="491"/>
      <c r="C872" s="491"/>
      <c r="D872" s="492">
        <f>IF($B890="","",B872/($B890*52))</f>
        <v>0</v>
      </c>
      <c r="E872" s="492">
        <f>IF($B890="","",C872/($B890*52))</f>
        <v>0</v>
      </c>
      <c r="F872" s="537"/>
      <c r="G872" s="537"/>
      <c r="H872" s="491"/>
      <c r="I872" s="494"/>
    </row>
    <row r="873" spans="1:9" hidden="1" x14ac:dyDescent="0.3">
      <c r="A873" s="495" t="str">
        <f>IF(ISBLANK($A$22),"",$A$22)</f>
        <v>Purchaser</v>
      </c>
      <c r="B873" s="491"/>
      <c r="C873" s="491"/>
      <c r="D873" s="492">
        <f>IF($B890="","",B873/($B890*52))</f>
        <v>0</v>
      </c>
      <c r="E873" s="492">
        <f>IF($B890="","",C873/($B890*52))</f>
        <v>0</v>
      </c>
      <c r="F873" s="537"/>
      <c r="G873" s="537"/>
      <c r="H873" s="491"/>
      <c r="I873" s="494"/>
    </row>
    <row r="874" spans="1:9" hidden="1" x14ac:dyDescent="0.3">
      <c r="A874" s="495" t="str">
        <f>IF(ISBLANK($A$23),"",$A$23)</f>
        <v>Salaried Supervision</v>
      </c>
      <c r="B874" s="490"/>
      <c r="C874" s="491"/>
      <c r="D874" s="492">
        <f>IF($B890="","",B874/($B890*52))</f>
        <v>0</v>
      </c>
      <c r="E874" s="492">
        <f>IF($B890="","",C874/($B890*52))</f>
        <v>0</v>
      </c>
      <c r="F874" s="537"/>
      <c r="G874" s="537"/>
      <c r="H874" s="491"/>
      <c r="I874" s="494"/>
    </row>
    <row r="875" spans="1:9" hidden="1" x14ac:dyDescent="0.3">
      <c r="A875" s="477" t="str">
        <f>IF(ISBLANK($A$24),"",$A$24)</f>
        <v>Other Labor</v>
      </c>
      <c r="B875" s="500"/>
      <c r="C875" s="501"/>
      <c r="D875" s="502">
        <v>0</v>
      </c>
      <c r="E875" s="502">
        <v>0</v>
      </c>
      <c r="F875" s="538">
        <v>0</v>
      </c>
      <c r="G875" s="538">
        <v>0</v>
      </c>
      <c r="H875" s="501"/>
      <c r="I875" s="504"/>
    </row>
    <row r="876" spans="1:9" hidden="1" x14ac:dyDescent="0.3">
      <c r="A876" s="477" t="str">
        <f>IF(ISBLANK($A$25),"",$A$25)</f>
        <v/>
      </c>
      <c r="B876" s="490"/>
      <c r="C876" s="491"/>
      <c r="D876" s="492">
        <f>IF($B890="","",B876/($B890*52))</f>
        <v>0</v>
      </c>
      <c r="E876" s="492">
        <f>IF($B890="","",C876/($B890*52))</f>
        <v>0</v>
      </c>
      <c r="F876" s="537"/>
      <c r="G876" s="537"/>
      <c r="H876" s="491"/>
      <c r="I876" s="494"/>
    </row>
    <row r="877" spans="1:9" hidden="1" x14ac:dyDescent="0.3">
      <c r="A877" s="477" t="str">
        <f>IF(ISBLANK($A$26),"",$A$26)</f>
        <v/>
      </c>
      <c r="B877" s="490"/>
      <c r="C877" s="491"/>
      <c r="D877" s="492">
        <f>IF($B890="","",B877/($B890*52))</f>
        <v>0</v>
      </c>
      <c r="E877" s="492">
        <f>IF($B890="","",C877/($B890*52))</f>
        <v>0</v>
      </c>
      <c r="F877" s="537"/>
      <c r="G877" s="537"/>
      <c r="H877" s="491"/>
      <c r="I877" s="494"/>
    </row>
    <row r="878" spans="1:9" hidden="1" x14ac:dyDescent="0.3">
      <c r="A878" s="477" t="str">
        <f>IF(ISBLANK($A$27),"",$A$27)</f>
        <v/>
      </c>
      <c r="B878" s="512"/>
      <c r="C878" s="491"/>
      <c r="D878" s="492">
        <f>IF($B890="","",B878/($B890*52))</f>
        <v>0</v>
      </c>
      <c r="E878" s="492">
        <f>IF($B890="","",C878/($B890*52))</f>
        <v>0</v>
      </c>
      <c r="F878" s="537"/>
      <c r="G878" s="537"/>
      <c r="H878" s="491"/>
      <c r="I878" s="494"/>
    </row>
    <row r="879" spans="1:9" hidden="1" x14ac:dyDescent="0.3">
      <c r="A879" s="477" t="str">
        <f>IF(ISBLANK($A$28),"",$A$28)</f>
        <v/>
      </c>
      <c r="B879" s="490"/>
      <c r="C879" s="491"/>
      <c r="D879" s="492">
        <f>IF($B890="","",B879/($B890*52))</f>
        <v>0</v>
      </c>
      <c r="E879" s="492">
        <f>IF($B890="","",C879/($B890*52))</f>
        <v>0</v>
      </c>
      <c r="F879" s="537"/>
      <c r="G879" s="537"/>
      <c r="H879" s="491"/>
      <c r="I879" s="494"/>
    </row>
    <row r="880" spans="1:9" hidden="1" x14ac:dyDescent="0.3">
      <c r="A880" s="477" t="str">
        <f>IF(ISBLANK($A$29),"",$A$29)</f>
        <v/>
      </c>
      <c r="B880" s="490"/>
      <c r="C880" s="491"/>
      <c r="D880" s="492">
        <f>IF($B890="","",B880/($B890*52))</f>
        <v>0</v>
      </c>
      <c r="E880" s="492">
        <f>IF($B890="","",C880/($B890*52))</f>
        <v>0</v>
      </c>
      <c r="F880" s="537"/>
      <c r="G880" s="537"/>
      <c r="H880" s="491"/>
      <c r="I880" s="494"/>
    </row>
    <row r="881" spans="1:9" hidden="1" x14ac:dyDescent="0.3">
      <c r="A881" s="477" t="str">
        <f>IF(ISBLANK($A$30),"",$A$30)</f>
        <v/>
      </c>
      <c r="B881" s="513"/>
      <c r="C881" s="514"/>
      <c r="D881" s="492">
        <f>IF($B890="","",B881/($B890*52))</f>
        <v>0</v>
      </c>
      <c r="E881" s="492">
        <f>IF($B890="","",C881/($B890*52))</f>
        <v>0</v>
      </c>
      <c r="F881" s="539"/>
      <c r="G881" s="539"/>
      <c r="H881" s="491"/>
      <c r="I881" s="494"/>
    </row>
    <row r="882" spans="1:9" hidden="1" x14ac:dyDescent="0.3">
      <c r="A882" s="516" t="s">
        <v>2065</v>
      </c>
      <c r="B882" s="517">
        <f t="shared" ref="B882:G882" si="93">SUM(B858:B881)</f>
        <v>0</v>
      </c>
      <c r="C882" s="517">
        <f t="shared" si="93"/>
        <v>0</v>
      </c>
      <c r="D882" s="492">
        <f t="shared" si="93"/>
        <v>0</v>
      </c>
      <c r="E882" s="492">
        <f t="shared" si="93"/>
        <v>0</v>
      </c>
      <c r="F882" s="518">
        <f t="shared" si="93"/>
        <v>0</v>
      </c>
      <c r="G882" s="518">
        <f t="shared" si="93"/>
        <v>0</v>
      </c>
      <c r="H882" s="491"/>
      <c r="I882" s="519"/>
    </row>
    <row r="883" spans="1:9" ht="18" hidden="1" x14ac:dyDescent="0.35">
      <c r="A883" s="526" t="s">
        <v>2066</v>
      </c>
      <c r="B883" s="527"/>
      <c r="C883" s="1124" t="s">
        <v>1655</v>
      </c>
      <c r="D883" s="1124"/>
      <c r="E883" s="1124"/>
      <c r="F883" s="1124"/>
      <c r="G883" s="1125"/>
      <c r="H883" s="528"/>
      <c r="I883" s="529"/>
    </row>
    <row r="884" spans="1:9" ht="46.8" hidden="1" x14ac:dyDescent="0.3">
      <c r="A884" s="530" t="s">
        <v>2067</v>
      </c>
      <c r="B884" s="531"/>
      <c r="C884" s="1121"/>
      <c r="D884" s="1121"/>
      <c r="E884" s="1121"/>
      <c r="F884" s="1121"/>
      <c r="G884" s="1121"/>
    </row>
    <row r="885" spans="1:9" ht="15.6" hidden="1" x14ac:dyDescent="0.3">
      <c r="A885" s="532" t="s">
        <v>2068</v>
      </c>
      <c r="B885" s="531"/>
      <c r="C885" s="1121"/>
      <c r="D885" s="1121"/>
      <c r="E885" s="1121"/>
      <c r="F885" s="1121"/>
      <c r="G885" s="1121"/>
    </row>
    <row r="886" spans="1:9" ht="15.6" hidden="1" x14ac:dyDescent="0.3">
      <c r="A886" s="532" t="s">
        <v>2069</v>
      </c>
      <c r="B886" s="531"/>
      <c r="C886" s="1121"/>
      <c r="D886" s="1121"/>
      <c r="E886" s="1121"/>
      <c r="F886" s="1121"/>
      <c r="G886" s="1121"/>
    </row>
    <row r="887" spans="1:9" ht="15.6" hidden="1" x14ac:dyDescent="0.3">
      <c r="A887" s="532" t="s">
        <v>2070</v>
      </c>
      <c r="B887" s="531"/>
      <c r="C887" s="1121"/>
      <c r="D887" s="1121"/>
      <c r="E887" s="1121"/>
      <c r="F887" s="1121"/>
      <c r="G887" s="1121"/>
    </row>
    <row r="888" spans="1:9" ht="15.6" hidden="1" x14ac:dyDescent="0.3">
      <c r="A888" s="532" t="s">
        <v>2071</v>
      </c>
      <c r="B888" s="531"/>
      <c r="C888" s="1121"/>
      <c r="D888" s="1121"/>
      <c r="E888" s="1121"/>
      <c r="F888" s="1121"/>
      <c r="G888" s="1121"/>
    </row>
    <row r="889" spans="1:9" ht="15.6" hidden="1" x14ac:dyDescent="0.3">
      <c r="A889" s="532" t="s">
        <v>2072</v>
      </c>
      <c r="B889" s="531"/>
      <c r="C889" s="1121"/>
      <c r="D889" s="1121"/>
      <c r="E889" s="1121"/>
      <c r="F889" s="1121"/>
      <c r="G889" s="1121"/>
    </row>
    <row r="890" spans="1:9" ht="15.6" hidden="1" collapsed="1" x14ac:dyDescent="0.3">
      <c r="A890" s="533" t="s">
        <v>1496</v>
      </c>
      <c r="B890" s="534">
        <v>40</v>
      </c>
      <c r="C890" s="1122" t="s">
        <v>2073</v>
      </c>
      <c r="D890" s="1122"/>
      <c r="E890" s="1122"/>
      <c r="F890" s="1122"/>
      <c r="G890" s="1122"/>
    </row>
    <row r="891" spans="1:9" ht="15.6" hidden="1" x14ac:dyDescent="0.3">
      <c r="A891" s="533" t="s">
        <v>2074</v>
      </c>
      <c r="B891" s="535"/>
      <c r="C891" s="1123"/>
      <c r="D891" s="1123"/>
      <c r="E891" s="1123"/>
      <c r="F891" s="1123"/>
      <c r="G891" s="1123"/>
    </row>
    <row r="892" spans="1:9" hidden="1" x14ac:dyDescent="0.3"/>
    <row r="893" spans="1:9" ht="18" hidden="1" x14ac:dyDescent="0.3">
      <c r="A893" s="1126" t="str">
        <f>'22-FANS Pricing Matrix'!AA2</f>
        <v>FACILITY25</v>
      </c>
      <c r="B893" s="1127"/>
      <c r="C893" s="1127"/>
      <c r="D893" s="1127"/>
      <c r="E893" s="1127"/>
      <c r="F893" s="1127"/>
      <c r="G893" s="1127"/>
      <c r="H893" s="1127"/>
      <c r="I893" s="1127"/>
    </row>
    <row r="894" spans="1:9" ht="43.2" hidden="1" x14ac:dyDescent="0.3">
      <c r="A894" s="470" t="s">
        <v>2040</v>
      </c>
      <c r="B894" s="471" t="s">
        <v>2041</v>
      </c>
      <c r="C894" s="472" t="s">
        <v>2042</v>
      </c>
      <c r="D894" s="472" t="str">
        <f>"Productive FTEs ("&amp;B927*52&amp;")"</f>
        <v>Productive FTEs (2080)</v>
      </c>
      <c r="E894" s="472" t="str">
        <f>"Non-productive FTEs ("&amp;B927*52&amp;")"</f>
        <v>Non-productive FTEs (2080)</v>
      </c>
      <c r="F894" s="472" t="s">
        <v>2043</v>
      </c>
      <c r="G894" s="472" t="s">
        <v>2044</v>
      </c>
      <c r="H894" s="473" t="s">
        <v>2045</v>
      </c>
      <c r="I894" s="472" t="s">
        <v>1655</v>
      </c>
    </row>
    <row r="895" spans="1:9" hidden="1" x14ac:dyDescent="0.3">
      <c r="A895" s="477" t="str">
        <f>IF(ISBLANK($A$7),"",$A$7)</f>
        <v>Hourly Staff</v>
      </c>
      <c r="B895" s="478"/>
      <c r="C895" s="479"/>
      <c r="D895" s="480">
        <v>0</v>
      </c>
      <c r="E895" s="480">
        <v>0</v>
      </c>
      <c r="F895" s="536">
        <v>0</v>
      </c>
      <c r="G895" s="536">
        <v>0</v>
      </c>
      <c r="H895" s="479"/>
      <c r="I895" s="482"/>
    </row>
    <row r="896" spans="1:9" hidden="1" x14ac:dyDescent="0.3">
      <c r="A896" s="495" t="str">
        <f>IF(ISBLANK($A$8),"",$A$8)</f>
        <v>Hourly Staff</v>
      </c>
      <c r="B896" s="490"/>
      <c r="C896" s="491"/>
      <c r="D896" s="492">
        <f>IF($B927="","",B896/($B927*52))</f>
        <v>0</v>
      </c>
      <c r="E896" s="492">
        <f>IF($B927="","",C896/($B927*52))</f>
        <v>0</v>
      </c>
      <c r="F896" s="537"/>
      <c r="G896" s="537"/>
      <c r="H896" s="491"/>
      <c r="I896" s="494"/>
    </row>
    <row r="897" spans="1:9" hidden="1" x14ac:dyDescent="0.3">
      <c r="A897" s="495" t="str">
        <f>IF(ISBLANK($A$9),"",$A$9)</f>
        <v>General Service Worker</v>
      </c>
      <c r="B897" s="490"/>
      <c r="C897" s="491"/>
      <c r="D897" s="492">
        <f>IF($B927="","",B897/($B927*52))</f>
        <v>0</v>
      </c>
      <c r="E897" s="492">
        <f>IF($B927="","",C897/($B927*52))</f>
        <v>0</v>
      </c>
      <c r="F897" s="537"/>
      <c r="G897" s="537"/>
      <c r="H897" s="491"/>
      <c r="I897" s="494"/>
    </row>
    <row r="898" spans="1:9" hidden="1" x14ac:dyDescent="0.3">
      <c r="A898" s="495" t="str">
        <f>IF(ISBLANK($A$10),"",$A$10)</f>
        <v>Cook</v>
      </c>
      <c r="B898" s="490"/>
      <c r="C898" s="491"/>
      <c r="D898" s="492">
        <f>IF($B927="","",B898/($B927*52))</f>
        <v>0</v>
      </c>
      <c r="E898" s="492">
        <f>IF($B927="","",C898/($B927*52))</f>
        <v>0</v>
      </c>
      <c r="F898" s="537"/>
      <c r="G898" s="537"/>
      <c r="H898" s="491"/>
      <c r="I898" s="494"/>
    </row>
    <row r="899" spans="1:9" hidden="1" x14ac:dyDescent="0.3">
      <c r="A899" s="495" t="str">
        <f>IF(ISBLANK($A$11),"",$A$11)</f>
        <v>Supervisor</v>
      </c>
      <c r="B899" s="490"/>
      <c r="C899" s="491"/>
      <c r="D899" s="492">
        <f>IF($B927="","",B899/($B927*52))</f>
        <v>0</v>
      </c>
      <c r="E899" s="492">
        <f>IF($B927="","",C899/($B927*52))</f>
        <v>0</v>
      </c>
      <c r="F899" s="537"/>
      <c r="G899" s="537"/>
      <c r="H899" s="491"/>
      <c r="I899" s="494"/>
    </row>
    <row r="900" spans="1:9" hidden="1" x14ac:dyDescent="0.3">
      <c r="A900" s="477" t="str">
        <f>IF(ISBLANK($A$12),"",$A$12)</f>
        <v>Salaried Staff</v>
      </c>
      <c r="B900" s="500"/>
      <c r="C900" s="501"/>
      <c r="D900" s="502">
        <v>0</v>
      </c>
      <c r="E900" s="502">
        <v>0</v>
      </c>
      <c r="F900" s="538">
        <v>0</v>
      </c>
      <c r="G900" s="538">
        <v>0</v>
      </c>
      <c r="H900" s="501"/>
      <c r="I900" s="504"/>
    </row>
    <row r="901" spans="1:9" hidden="1" x14ac:dyDescent="0.3">
      <c r="A901" s="495" t="str">
        <f>IF(ISBLANK($A$13),"",$A$13)</f>
        <v>Director</v>
      </c>
      <c r="B901" s="490"/>
      <c r="C901" s="491"/>
      <c r="D901" s="492">
        <f>IF($B927="","",B901/($B927*52))</f>
        <v>0</v>
      </c>
      <c r="E901" s="492">
        <f>IF($B927="","",C901/($B927*52))</f>
        <v>0</v>
      </c>
      <c r="F901" s="537"/>
      <c r="G901" s="537"/>
      <c r="H901" s="491"/>
      <c r="I901" s="494"/>
    </row>
    <row r="902" spans="1:9" hidden="1" x14ac:dyDescent="0.3">
      <c r="A902" s="495" t="str">
        <f>IF(ISBLANK($A$14),"",$A$14)</f>
        <v>Management</v>
      </c>
      <c r="B902" s="490"/>
      <c r="C902" s="491"/>
      <c r="D902" s="492">
        <f>IF($B927="","",B902/($B927*52))</f>
        <v>0</v>
      </c>
      <c r="E902" s="492">
        <f>IF($B927="","",C902/($B927*52))</f>
        <v>0</v>
      </c>
      <c r="F902" s="537"/>
      <c r="G902" s="537"/>
      <c r="H902" s="491"/>
      <c r="I902" s="494"/>
    </row>
    <row r="903" spans="1:9" hidden="1" x14ac:dyDescent="0.3">
      <c r="A903" s="495" t="str">
        <f>IF(ISBLANK($A$15),"",$A$15)</f>
        <v>Registered Dietitians - Hosp</v>
      </c>
      <c r="B903" s="490"/>
      <c r="C903" s="491"/>
      <c r="D903" s="492">
        <f>IF($B927="","",B903/($B927*52))</f>
        <v>0</v>
      </c>
      <c r="E903" s="492">
        <f>IF($B927="","",C903/($B927*52))</f>
        <v>0</v>
      </c>
      <c r="F903" s="537"/>
      <c r="G903" s="537"/>
      <c r="H903" s="491"/>
      <c r="I903" s="494"/>
    </row>
    <row r="904" spans="1:9" hidden="1" x14ac:dyDescent="0.3">
      <c r="A904" s="495" t="str">
        <f>IF(ISBLANK($A$16),"",$A$16)</f>
        <v>Registered Dietitians - Suppl</v>
      </c>
      <c r="B904" s="490"/>
      <c r="C904" s="491"/>
      <c r="D904" s="492">
        <f>IF($B927="","",B904/($B927*52))</f>
        <v>0</v>
      </c>
      <c r="E904" s="492">
        <f>IF($B927="","",C904/($B927*52))</f>
        <v>0</v>
      </c>
      <c r="F904" s="537"/>
      <c r="G904" s="537"/>
      <c r="H904" s="491"/>
      <c r="I904" s="494"/>
    </row>
    <row r="905" spans="1:9" hidden="1" x14ac:dyDescent="0.3">
      <c r="A905" s="495" t="str">
        <f>IF(ISBLANK($A$17),"",$A$17)</f>
        <v>Diet Tech</v>
      </c>
      <c r="B905" s="490"/>
      <c r="C905" s="491"/>
      <c r="D905" s="492">
        <f>IF($B927="","",B905/($B927*52))</f>
        <v>0</v>
      </c>
      <c r="E905" s="492">
        <f>IF($B927="","",C905/($B927*52))</f>
        <v>0</v>
      </c>
      <c r="F905" s="537"/>
      <c r="G905" s="537"/>
      <c r="H905" s="491"/>
      <c r="I905" s="494"/>
    </row>
    <row r="906" spans="1:9" hidden="1" x14ac:dyDescent="0.3">
      <c r="A906" s="495" t="str">
        <f>IF(ISBLANK($A$18),"",$A$18)</f>
        <v>Diet Clerk</v>
      </c>
      <c r="B906" s="490"/>
      <c r="C906" s="491"/>
      <c r="D906" s="492">
        <f>IF($B927="","",B906/($B927*52))</f>
        <v>0</v>
      </c>
      <c r="E906" s="492">
        <f>IF($B927="","",C906/($B927*52))</f>
        <v>0</v>
      </c>
      <c r="F906" s="537"/>
      <c r="G906" s="537"/>
      <c r="H906" s="491"/>
      <c r="I906" s="494"/>
    </row>
    <row r="907" spans="1:9" hidden="1" x14ac:dyDescent="0.3">
      <c r="A907" s="495" t="str">
        <f>IF(ISBLANK($A$19),"",$A$19)</f>
        <v>Admin</v>
      </c>
      <c r="B907" s="490"/>
      <c r="C907" s="491"/>
      <c r="D907" s="492">
        <f>IF($B927="","",B907/($B927*52))</f>
        <v>0</v>
      </c>
      <c r="E907" s="492">
        <f>IF($B927="","",C907/($B927*52))</f>
        <v>0</v>
      </c>
      <c r="F907" s="537"/>
      <c r="G907" s="537"/>
      <c r="H907" s="491"/>
      <c r="I907" s="494"/>
    </row>
    <row r="908" spans="1:9" hidden="1" x14ac:dyDescent="0.3">
      <c r="A908" s="495" t="str">
        <f>IF(ISBLANK($A$20),"",$A$20)</f>
        <v>System Analyst</v>
      </c>
      <c r="B908" s="491"/>
      <c r="C908" s="491"/>
      <c r="D908" s="492">
        <f>IF($B927="","",B908/($B927*52))</f>
        <v>0</v>
      </c>
      <c r="E908" s="492">
        <f>IF($B927="","",C908/($B927*52))</f>
        <v>0</v>
      </c>
      <c r="F908" s="537"/>
      <c r="G908" s="537"/>
      <c r="H908" s="491"/>
      <c r="I908" s="494"/>
    </row>
    <row r="909" spans="1:9" hidden="1" x14ac:dyDescent="0.3">
      <c r="A909" s="495" t="str">
        <f>IF(ISBLANK($A$21),"",$A$21)</f>
        <v>Formula Rm Tech</v>
      </c>
      <c r="B909" s="491"/>
      <c r="C909" s="491"/>
      <c r="D909" s="492">
        <f>IF($B927="","",B909/($B927*52))</f>
        <v>0</v>
      </c>
      <c r="E909" s="492">
        <f>IF($B927="","",C909/($B927*52))</f>
        <v>0</v>
      </c>
      <c r="F909" s="537"/>
      <c r="G909" s="537"/>
      <c r="H909" s="491"/>
      <c r="I909" s="494"/>
    </row>
    <row r="910" spans="1:9" hidden="1" x14ac:dyDescent="0.3">
      <c r="A910" s="495" t="str">
        <f>IF(ISBLANK($A$22),"",$A$22)</f>
        <v>Purchaser</v>
      </c>
      <c r="B910" s="491"/>
      <c r="C910" s="491"/>
      <c r="D910" s="492">
        <f>IF($B927="","",B910/($B927*52))</f>
        <v>0</v>
      </c>
      <c r="E910" s="492">
        <f>IF($B927="","",C910/($B927*52))</f>
        <v>0</v>
      </c>
      <c r="F910" s="537"/>
      <c r="G910" s="537"/>
      <c r="H910" s="491"/>
      <c r="I910" s="494"/>
    </row>
    <row r="911" spans="1:9" hidden="1" x14ac:dyDescent="0.3">
      <c r="A911" s="495" t="str">
        <f>IF(ISBLANK($A$23),"",$A$23)</f>
        <v>Salaried Supervision</v>
      </c>
      <c r="B911" s="490"/>
      <c r="C911" s="491"/>
      <c r="D911" s="492">
        <f>IF($B927="","",B911/($B927*52))</f>
        <v>0</v>
      </c>
      <c r="E911" s="492">
        <f>IF($B927="","",C911/($B927*52))</f>
        <v>0</v>
      </c>
      <c r="F911" s="537"/>
      <c r="G911" s="537"/>
      <c r="H911" s="491"/>
      <c r="I911" s="494"/>
    </row>
    <row r="912" spans="1:9" hidden="1" x14ac:dyDescent="0.3">
      <c r="A912" s="477" t="str">
        <f>IF(ISBLANK($A$24),"",$A$24)</f>
        <v>Other Labor</v>
      </c>
      <c r="B912" s="500"/>
      <c r="C912" s="501"/>
      <c r="D912" s="502">
        <v>0</v>
      </c>
      <c r="E912" s="502">
        <v>0</v>
      </c>
      <c r="F912" s="538">
        <v>0</v>
      </c>
      <c r="G912" s="538">
        <v>0</v>
      </c>
      <c r="H912" s="501"/>
      <c r="I912" s="504"/>
    </row>
    <row r="913" spans="1:9" hidden="1" x14ac:dyDescent="0.3">
      <c r="A913" s="477" t="str">
        <f>IF(ISBLANK($A$25),"",$A$25)</f>
        <v/>
      </c>
      <c r="B913" s="490"/>
      <c r="C913" s="491"/>
      <c r="D913" s="492">
        <f>IF($B927="","",B913/($B927*52))</f>
        <v>0</v>
      </c>
      <c r="E913" s="492">
        <f>IF($B927="","",C913/($B927*52))</f>
        <v>0</v>
      </c>
      <c r="F913" s="537"/>
      <c r="G913" s="537"/>
      <c r="H913" s="491"/>
      <c r="I913" s="494"/>
    </row>
    <row r="914" spans="1:9" hidden="1" x14ac:dyDescent="0.3">
      <c r="A914" s="477" t="str">
        <f>IF(ISBLANK($A$26),"",$A$26)</f>
        <v/>
      </c>
      <c r="B914" s="490"/>
      <c r="C914" s="491"/>
      <c r="D914" s="492">
        <f>IF($B927="","",B914/($B927*52))</f>
        <v>0</v>
      </c>
      <c r="E914" s="492">
        <f>IF($B927="","",C914/($B927*52))</f>
        <v>0</v>
      </c>
      <c r="F914" s="537"/>
      <c r="G914" s="537"/>
      <c r="H914" s="491"/>
      <c r="I914" s="494"/>
    </row>
    <row r="915" spans="1:9" hidden="1" x14ac:dyDescent="0.3">
      <c r="A915" s="477" t="str">
        <f>IF(ISBLANK($A$27),"",$A$27)</f>
        <v/>
      </c>
      <c r="B915" s="512"/>
      <c r="C915" s="491"/>
      <c r="D915" s="492">
        <f>IF($B927="","",B915/($B927*52))</f>
        <v>0</v>
      </c>
      <c r="E915" s="492">
        <f>IF($B927="","",C915/($B927*52))</f>
        <v>0</v>
      </c>
      <c r="F915" s="537"/>
      <c r="G915" s="537"/>
      <c r="H915" s="491"/>
      <c r="I915" s="494"/>
    </row>
    <row r="916" spans="1:9" hidden="1" x14ac:dyDescent="0.3">
      <c r="A916" s="477" t="str">
        <f>IF(ISBLANK($A$28),"",$A$28)</f>
        <v/>
      </c>
      <c r="B916" s="490"/>
      <c r="C916" s="491"/>
      <c r="D916" s="492">
        <f>IF($B927="","",B916/($B927*52))</f>
        <v>0</v>
      </c>
      <c r="E916" s="492">
        <f>IF($B927="","",C916/($B927*52))</f>
        <v>0</v>
      </c>
      <c r="F916" s="537"/>
      <c r="G916" s="537"/>
      <c r="H916" s="491"/>
      <c r="I916" s="494"/>
    </row>
    <row r="917" spans="1:9" hidden="1" x14ac:dyDescent="0.3">
      <c r="A917" s="477" t="str">
        <f>IF(ISBLANK($A$29),"",$A$29)</f>
        <v/>
      </c>
      <c r="B917" s="490"/>
      <c r="C917" s="491"/>
      <c r="D917" s="492">
        <f>IF($B927="","",B917/($B927*52))</f>
        <v>0</v>
      </c>
      <c r="E917" s="492">
        <f>IF($B927="","",C917/($B927*52))</f>
        <v>0</v>
      </c>
      <c r="F917" s="537"/>
      <c r="G917" s="537"/>
      <c r="H917" s="491"/>
      <c r="I917" s="494"/>
    </row>
    <row r="918" spans="1:9" hidden="1" x14ac:dyDescent="0.3">
      <c r="A918" s="477" t="str">
        <f>IF(ISBLANK($A$30),"",$A$30)</f>
        <v/>
      </c>
      <c r="B918" s="513"/>
      <c r="C918" s="514"/>
      <c r="D918" s="492">
        <f>IF($B927="","",B918/($B927*52))</f>
        <v>0</v>
      </c>
      <c r="E918" s="492">
        <f>IF($B927="","",C918/($B927*52))</f>
        <v>0</v>
      </c>
      <c r="F918" s="539"/>
      <c r="G918" s="539"/>
      <c r="H918" s="491"/>
      <c r="I918" s="494"/>
    </row>
    <row r="919" spans="1:9" hidden="1" x14ac:dyDescent="0.3">
      <c r="A919" s="516" t="s">
        <v>2065</v>
      </c>
      <c r="B919" s="517">
        <f t="shared" ref="B919:G919" si="94">SUM(B895:B918)</f>
        <v>0</v>
      </c>
      <c r="C919" s="517">
        <f t="shared" si="94"/>
        <v>0</v>
      </c>
      <c r="D919" s="492">
        <f t="shared" si="94"/>
        <v>0</v>
      </c>
      <c r="E919" s="492">
        <f t="shared" si="94"/>
        <v>0</v>
      </c>
      <c r="F919" s="518">
        <f t="shared" si="94"/>
        <v>0</v>
      </c>
      <c r="G919" s="518">
        <f t="shared" si="94"/>
        <v>0</v>
      </c>
      <c r="H919" s="491"/>
      <c r="I919" s="519"/>
    </row>
    <row r="920" spans="1:9" ht="18" hidden="1" x14ac:dyDescent="0.35">
      <c r="A920" s="526" t="s">
        <v>2066</v>
      </c>
      <c r="B920" s="527"/>
      <c r="C920" s="1124" t="s">
        <v>1655</v>
      </c>
      <c r="D920" s="1124"/>
      <c r="E920" s="1124"/>
      <c r="F920" s="1124"/>
      <c r="G920" s="1125"/>
      <c r="H920" s="528"/>
      <c r="I920" s="529"/>
    </row>
    <row r="921" spans="1:9" ht="46.8" hidden="1" x14ac:dyDescent="0.3">
      <c r="A921" s="530" t="s">
        <v>2067</v>
      </c>
      <c r="B921" s="531"/>
      <c r="C921" s="1121"/>
      <c r="D921" s="1121"/>
      <c r="E921" s="1121"/>
      <c r="F921" s="1121"/>
      <c r="G921" s="1121"/>
    </row>
    <row r="922" spans="1:9" ht="15.6" hidden="1" x14ac:dyDescent="0.3">
      <c r="A922" s="532" t="s">
        <v>2068</v>
      </c>
      <c r="B922" s="531"/>
      <c r="C922" s="1121"/>
      <c r="D922" s="1121"/>
      <c r="E922" s="1121"/>
      <c r="F922" s="1121"/>
      <c r="G922" s="1121"/>
    </row>
    <row r="923" spans="1:9" ht="15.6" hidden="1" x14ac:dyDescent="0.3">
      <c r="A923" s="532" t="s">
        <v>2069</v>
      </c>
      <c r="B923" s="531"/>
      <c r="C923" s="1121"/>
      <c r="D923" s="1121"/>
      <c r="E923" s="1121"/>
      <c r="F923" s="1121"/>
      <c r="G923" s="1121"/>
    </row>
    <row r="924" spans="1:9" ht="15.6" hidden="1" x14ac:dyDescent="0.3">
      <c r="A924" s="532" t="s">
        <v>2070</v>
      </c>
      <c r="B924" s="531"/>
      <c r="C924" s="1121"/>
      <c r="D924" s="1121"/>
      <c r="E924" s="1121"/>
      <c r="F924" s="1121"/>
      <c r="G924" s="1121"/>
    </row>
    <row r="925" spans="1:9" ht="15.6" hidden="1" x14ac:dyDescent="0.3">
      <c r="A925" s="532" t="s">
        <v>2071</v>
      </c>
      <c r="B925" s="531"/>
      <c r="C925" s="1121"/>
      <c r="D925" s="1121"/>
      <c r="E925" s="1121"/>
      <c r="F925" s="1121"/>
      <c r="G925" s="1121"/>
    </row>
    <row r="926" spans="1:9" ht="15.6" hidden="1" x14ac:dyDescent="0.3">
      <c r="A926" s="532" t="s">
        <v>2072</v>
      </c>
      <c r="B926" s="531"/>
      <c r="C926" s="1121"/>
      <c r="D926" s="1121"/>
      <c r="E926" s="1121"/>
      <c r="F926" s="1121"/>
      <c r="G926" s="1121"/>
    </row>
    <row r="927" spans="1:9" ht="15.6" hidden="1" collapsed="1" x14ac:dyDescent="0.3">
      <c r="A927" s="533" t="s">
        <v>1496</v>
      </c>
      <c r="B927" s="534">
        <v>40</v>
      </c>
      <c r="C927" s="1122" t="s">
        <v>2073</v>
      </c>
      <c r="D927" s="1122"/>
      <c r="E927" s="1122"/>
      <c r="F927" s="1122"/>
      <c r="G927" s="1122"/>
    </row>
    <row r="928" spans="1:9" ht="15.6" hidden="1" x14ac:dyDescent="0.3">
      <c r="A928" s="533" t="s">
        <v>2074</v>
      </c>
      <c r="B928" s="535"/>
      <c r="C928" s="1123"/>
      <c r="D928" s="1123"/>
      <c r="E928" s="1123"/>
      <c r="F928" s="1123"/>
      <c r="G928" s="1123"/>
    </row>
    <row r="929" spans="1:9" hidden="1" x14ac:dyDescent="0.3"/>
    <row r="930" spans="1:9" ht="18" hidden="1" x14ac:dyDescent="0.3">
      <c r="A930" s="1126" t="str">
        <f>'22-FANS Pricing Matrix'!AB2</f>
        <v>FACILITY26</v>
      </c>
      <c r="B930" s="1127"/>
      <c r="C930" s="1127"/>
      <c r="D930" s="1127"/>
      <c r="E930" s="1127"/>
      <c r="F930" s="1127"/>
      <c r="G930" s="1127"/>
      <c r="H930" s="1127"/>
      <c r="I930" s="1127"/>
    </row>
    <row r="931" spans="1:9" ht="43.2" hidden="1" x14ac:dyDescent="0.3">
      <c r="A931" s="470" t="s">
        <v>2040</v>
      </c>
      <c r="B931" s="471" t="s">
        <v>2041</v>
      </c>
      <c r="C931" s="472" t="s">
        <v>2042</v>
      </c>
      <c r="D931" s="472" t="str">
        <f>"Productive FTEs ("&amp;B964*52&amp;")"</f>
        <v>Productive FTEs (2080)</v>
      </c>
      <c r="E931" s="472" t="str">
        <f>"Non-productive FTEs ("&amp;B964*52&amp;")"</f>
        <v>Non-productive FTEs (2080)</v>
      </c>
      <c r="F931" s="472" t="s">
        <v>2043</v>
      </c>
      <c r="G931" s="472" t="s">
        <v>2044</v>
      </c>
      <c r="H931" s="473" t="s">
        <v>2045</v>
      </c>
      <c r="I931" s="472" t="s">
        <v>1655</v>
      </c>
    </row>
    <row r="932" spans="1:9" hidden="1" x14ac:dyDescent="0.3">
      <c r="A932" s="477" t="str">
        <f>IF(ISBLANK($A$7),"",$A$7)</f>
        <v>Hourly Staff</v>
      </c>
      <c r="B932" s="478"/>
      <c r="C932" s="479"/>
      <c r="D932" s="480">
        <v>0</v>
      </c>
      <c r="E932" s="480">
        <v>0</v>
      </c>
      <c r="F932" s="536">
        <v>0</v>
      </c>
      <c r="G932" s="536">
        <v>0</v>
      </c>
      <c r="H932" s="479"/>
      <c r="I932" s="482"/>
    </row>
    <row r="933" spans="1:9" hidden="1" x14ac:dyDescent="0.3">
      <c r="A933" s="495" t="str">
        <f>IF(ISBLANK($A$8),"",$A$8)</f>
        <v>Hourly Staff</v>
      </c>
      <c r="B933" s="490"/>
      <c r="C933" s="491"/>
      <c r="D933" s="492">
        <f>IF($B964="","",B933/($B964*52))</f>
        <v>0</v>
      </c>
      <c r="E933" s="492">
        <f>IF($B964="","",C933/($B964*52))</f>
        <v>0</v>
      </c>
      <c r="F933" s="537"/>
      <c r="G933" s="537"/>
      <c r="H933" s="491"/>
      <c r="I933" s="494"/>
    </row>
    <row r="934" spans="1:9" hidden="1" x14ac:dyDescent="0.3">
      <c r="A934" s="495" t="str">
        <f>IF(ISBLANK($A$9),"",$A$9)</f>
        <v>General Service Worker</v>
      </c>
      <c r="B934" s="490"/>
      <c r="C934" s="491"/>
      <c r="D934" s="492">
        <f>IF($B964="","",B934/($B964*52))</f>
        <v>0</v>
      </c>
      <c r="E934" s="492">
        <f>IF($B964="","",C934/($B964*52))</f>
        <v>0</v>
      </c>
      <c r="F934" s="537"/>
      <c r="G934" s="537"/>
      <c r="H934" s="491"/>
      <c r="I934" s="494"/>
    </row>
    <row r="935" spans="1:9" hidden="1" x14ac:dyDescent="0.3">
      <c r="A935" s="495" t="str">
        <f>IF(ISBLANK($A$10),"",$A$10)</f>
        <v>Cook</v>
      </c>
      <c r="B935" s="490"/>
      <c r="C935" s="491"/>
      <c r="D935" s="492">
        <f>IF($B964="","",B935/($B964*52))</f>
        <v>0</v>
      </c>
      <c r="E935" s="492">
        <f>IF($B964="","",C935/($B964*52))</f>
        <v>0</v>
      </c>
      <c r="F935" s="537"/>
      <c r="G935" s="537"/>
      <c r="H935" s="491"/>
      <c r="I935" s="494"/>
    </row>
    <row r="936" spans="1:9" hidden="1" x14ac:dyDescent="0.3">
      <c r="A936" s="495" t="str">
        <f>IF(ISBLANK($A$11),"",$A$11)</f>
        <v>Supervisor</v>
      </c>
      <c r="B936" s="490"/>
      <c r="C936" s="491"/>
      <c r="D936" s="492">
        <f>IF($B964="","",B936/($B964*52))</f>
        <v>0</v>
      </c>
      <c r="E936" s="492">
        <f>IF($B964="","",C936/($B964*52))</f>
        <v>0</v>
      </c>
      <c r="F936" s="537"/>
      <c r="G936" s="537"/>
      <c r="H936" s="491"/>
      <c r="I936" s="494"/>
    </row>
    <row r="937" spans="1:9" hidden="1" x14ac:dyDescent="0.3">
      <c r="A937" s="477" t="str">
        <f>IF(ISBLANK($A$12),"",$A$12)</f>
        <v>Salaried Staff</v>
      </c>
      <c r="B937" s="500"/>
      <c r="C937" s="501"/>
      <c r="D937" s="502">
        <v>0</v>
      </c>
      <c r="E937" s="502">
        <v>0</v>
      </c>
      <c r="F937" s="538">
        <v>0</v>
      </c>
      <c r="G937" s="538">
        <v>0</v>
      </c>
      <c r="H937" s="501"/>
      <c r="I937" s="504"/>
    </row>
    <row r="938" spans="1:9" hidden="1" x14ac:dyDescent="0.3">
      <c r="A938" s="495" t="str">
        <f>IF(ISBLANK($A$13),"",$A$13)</f>
        <v>Director</v>
      </c>
      <c r="B938" s="490"/>
      <c r="C938" s="491"/>
      <c r="D938" s="492">
        <f>IF($B964="","",B938/($B964*52))</f>
        <v>0</v>
      </c>
      <c r="E938" s="492">
        <f>IF($B964="","",C938/($B964*52))</f>
        <v>0</v>
      </c>
      <c r="F938" s="537"/>
      <c r="G938" s="537"/>
      <c r="H938" s="491"/>
      <c r="I938" s="494"/>
    </row>
    <row r="939" spans="1:9" hidden="1" x14ac:dyDescent="0.3">
      <c r="A939" s="495" t="str">
        <f>IF(ISBLANK($A$14),"",$A$14)</f>
        <v>Management</v>
      </c>
      <c r="B939" s="490"/>
      <c r="C939" s="491"/>
      <c r="D939" s="492">
        <f>IF($B964="","",B939/($B964*52))</f>
        <v>0</v>
      </c>
      <c r="E939" s="492">
        <f>IF($B964="","",C939/($B964*52))</f>
        <v>0</v>
      </c>
      <c r="F939" s="537"/>
      <c r="G939" s="537"/>
      <c r="H939" s="491"/>
      <c r="I939" s="494"/>
    </row>
    <row r="940" spans="1:9" hidden="1" x14ac:dyDescent="0.3">
      <c r="A940" s="495" t="str">
        <f>IF(ISBLANK($A$15),"",$A$15)</f>
        <v>Registered Dietitians - Hosp</v>
      </c>
      <c r="B940" s="490"/>
      <c r="C940" s="491"/>
      <c r="D940" s="492">
        <f>IF($B964="","",B940/($B964*52))</f>
        <v>0</v>
      </c>
      <c r="E940" s="492">
        <f>IF($B964="","",C940/($B964*52))</f>
        <v>0</v>
      </c>
      <c r="F940" s="537"/>
      <c r="G940" s="537"/>
      <c r="H940" s="491"/>
      <c r="I940" s="494"/>
    </row>
    <row r="941" spans="1:9" hidden="1" x14ac:dyDescent="0.3">
      <c r="A941" s="495" t="str">
        <f>IF(ISBLANK($A$16),"",$A$16)</f>
        <v>Registered Dietitians - Suppl</v>
      </c>
      <c r="B941" s="490"/>
      <c r="C941" s="491"/>
      <c r="D941" s="492">
        <f>IF($B964="","",B941/($B964*52))</f>
        <v>0</v>
      </c>
      <c r="E941" s="492">
        <f>IF($B964="","",C941/($B964*52))</f>
        <v>0</v>
      </c>
      <c r="F941" s="537"/>
      <c r="G941" s="537"/>
      <c r="H941" s="491"/>
      <c r="I941" s="494"/>
    </row>
    <row r="942" spans="1:9" hidden="1" x14ac:dyDescent="0.3">
      <c r="A942" s="495" t="str">
        <f>IF(ISBLANK($A$17),"",$A$17)</f>
        <v>Diet Tech</v>
      </c>
      <c r="B942" s="490"/>
      <c r="C942" s="491"/>
      <c r="D942" s="492">
        <f>IF($B964="","",B942/($B964*52))</f>
        <v>0</v>
      </c>
      <c r="E942" s="492">
        <f>IF($B964="","",C942/($B964*52))</f>
        <v>0</v>
      </c>
      <c r="F942" s="537"/>
      <c r="G942" s="537"/>
      <c r="H942" s="491"/>
      <c r="I942" s="494"/>
    </row>
    <row r="943" spans="1:9" hidden="1" x14ac:dyDescent="0.3">
      <c r="A943" s="495" t="str">
        <f>IF(ISBLANK($A$18),"",$A$18)</f>
        <v>Diet Clerk</v>
      </c>
      <c r="B943" s="490"/>
      <c r="C943" s="491"/>
      <c r="D943" s="492">
        <f>IF($B964="","",B943/($B964*52))</f>
        <v>0</v>
      </c>
      <c r="E943" s="492">
        <f>IF($B964="","",C943/($B964*52))</f>
        <v>0</v>
      </c>
      <c r="F943" s="537"/>
      <c r="G943" s="537"/>
      <c r="H943" s="491"/>
      <c r="I943" s="494"/>
    </row>
    <row r="944" spans="1:9" hidden="1" x14ac:dyDescent="0.3">
      <c r="A944" s="495" t="str">
        <f>IF(ISBLANK($A$19),"",$A$19)</f>
        <v>Admin</v>
      </c>
      <c r="B944" s="490"/>
      <c r="C944" s="491"/>
      <c r="D944" s="492">
        <f>IF($B964="","",B944/($B964*52))</f>
        <v>0</v>
      </c>
      <c r="E944" s="492">
        <f>IF($B964="","",C944/($B964*52))</f>
        <v>0</v>
      </c>
      <c r="F944" s="537"/>
      <c r="G944" s="537"/>
      <c r="H944" s="491"/>
      <c r="I944" s="494"/>
    </row>
    <row r="945" spans="1:9" hidden="1" x14ac:dyDescent="0.3">
      <c r="A945" s="495" t="str">
        <f>IF(ISBLANK($A$20),"",$A$20)</f>
        <v>System Analyst</v>
      </c>
      <c r="B945" s="491"/>
      <c r="C945" s="491"/>
      <c r="D945" s="492">
        <f>IF($B964="","",B945/($B964*52))</f>
        <v>0</v>
      </c>
      <c r="E945" s="492">
        <f>IF($B964="","",C945/($B964*52))</f>
        <v>0</v>
      </c>
      <c r="F945" s="537"/>
      <c r="G945" s="537"/>
      <c r="H945" s="491"/>
      <c r="I945" s="494"/>
    </row>
    <row r="946" spans="1:9" hidden="1" x14ac:dyDescent="0.3">
      <c r="A946" s="495" t="str">
        <f>IF(ISBLANK($A$21),"",$A$21)</f>
        <v>Formula Rm Tech</v>
      </c>
      <c r="B946" s="491"/>
      <c r="C946" s="491"/>
      <c r="D946" s="492">
        <f>IF($B964="","",B946/($B964*52))</f>
        <v>0</v>
      </c>
      <c r="E946" s="492">
        <f>IF($B964="","",C946/($B964*52))</f>
        <v>0</v>
      </c>
      <c r="F946" s="537"/>
      <c r="G946" s="537"/>
      <c r="H946" s="491"/>
      <c r="I946" s="494"/>
    </row>
    <row r="947" spans="1:9" hidden="1" x14ac:dyDescent="0.3">
      <c r="A947" s="495" t="str">
        <f>IF(ISBLANK($A$22),"",$A$22)</f>
        <v>Purchaser</v>
      </c>
      <c r="B947" s="491"/>
      <c r="C947" s="491"/>
      <c r="D947" s="492">
        <f>IF($B964="","",B947/($B964*52))</f>
        <v>0</v>
      </c>
      <c r="E947" s="492">
        <f>IF($B964="","",C947/($B964*52))</f>
        <v>0</v>
      </c>
      <c r="F947" s="537"/>
      <c r="G947" s="537"/>
      <c r="H947" s="491"/>
      <c r="I947" s="494"/>
    </row>
    <row r="948" spans="1:9" hidden="1" x14ac:dyDescent="0.3">
      <c r="A948" s="495" t="str">
        <f>IF(ISBLANK($A$23),"",$A$23)</f>
        <v>Salaried Supervision</v>
      </c>
      <c r="B948" s="490"/>
      <c r="C948" s="491"/>
      <c r="D948" s="492">
        <f>IF($B964="","",B948/($B964*52))</f>
        <v>0</v>
      </c>
      <c r="E948" s="492">
        <f>IF($B964="","",C948/($B964*52))</f>
        <v>0</v>
      </c>
      <c r="F948" s="537"/>
      <c r="G948" s="537"/>
      <c r="H948" s="491"/>
      <c r="I948" s="494"/>
    </row>
    <row r="949" spans="1:9" hidden="1" x14ac:dyDescent="0.3">
      <c r="A949" s="477" t="str">
        <f>IF(ISBLANK($A$24),"",$A$24)</f>
        <v>Other Labor</v>
      </c>
      <c r="B949" s="500"/>
      <c r="C949" s="501"/>
      <c r="D949" s="502">
        <v>0</v>
      </c>
      <c r="E949" s="502">
        <v>0</v>
      </c>
      <c r="F949" s="538">
        <v>0</v>
      </c>
      <c r="G949" s="538">
        <v>0</v>
      </c>
      <c r="H949" s="501"/>
      <c r="I949" s="504"/>
    </row>
    <row r="950" spans="1:9" hidden="1" x14ac:dyDescent="0.3">
      <c r="A950" s="477" t="str">
        <f>IF(ISBLANK($A$25),"",$A$25)</f>
        <v/>
      </c>
      <c r="B950" s="490"/>
      <c r="C950" s="491"/>
      <c r="D950" s="492">
        <f>IF($B964="","",B950/($B964*52))</f>
        <v>0</v>
      </c>
      <c r="E950" s="492">
        <f>IF($B964="","",C950/($B964*52))</f>
        <v>0</v>
      </c>
      <c r="F950" s="537"/>
      <c r="G950" s="537"/>
      <c r="H950" s="491"/>
      <c r="I950" s="494"/>
    </row>
    <row r="951" spans="1:9" hidden="1" x14ac:dyDescent="0.3">
      <c r="A951" s="477" t="str">
        <f>IF(ISBLANK($A$26),"",$A$26)</f>
        <v/>
      </c>
      <c r="B951" s="490"/>
      <c r="C951" s="491"/>
      <c r="D951" s="492">
        <f>IF($B964="","",B951/($B964*52))</f>
        <v>0</v>
      </c>
      <c r="E951" s="492">
        <f>IF($B964="","",C951/($B964*52))</f>
        <v>0</v>
      </c>
      <c r="F951" s="537"/>
      <c r="G951" s="537"/>
      <c r="H951" s="491"/>
      <c r="I951" s="494"/>
    </row>
    <row r="952" spans="1:9" hidden="1" x14ac:dyDescent="0.3">
      <c r="A952" s="477" t="str">
        <f>IF(ISBLANK($A$27),"",$A$27)</f>
        <v/>
      </c>
      <c r="B952" s="512"/>
      <c r="C952" s="491"/>
      <c r="D952" s="492">
        <f>IF($B964="","",B952/($B964*52))</f>
        <v>0</v>
      </c>
      <c r="E952" s="492">
        <f>IF($B964="","",C952/($B964*52))</f>
        <v>0</v>
      </c>
      <c r="F952" s="537"/>
      <c r="G952" s="537"/>
      <c r="H952" s="491"/>
      <c r="I952" s="494"/>
    </row>
    <row r="953" spans="1:9" hidden="1" x14ac:dyDescent="0.3">
      <c r="A953" s="477" t="str">
        <f>IF(ISBLANK($A$28),"",$A$28)</f>
        <v/>
      </c>
      <c r="B953" s="490"/>
      <c r="C953" s="491"/>
      <c r="D953" s="492">
        <f>IF($B964="","",B953/($B964*52))</f>
        <v>0</v>
      </c>
      <c r="E953" s="492">
        <f>IF($B964="","",C953/($B964*52))</f>
        <v>0</v>
      </c>
      <c r="F953" s="537"/>
      <c r="G953" s="537"/>
      <c r="H953" s="491"/>
      <c r="I953" s="494"/>
    </row>
    <row r="954" spans="1:9" hidden="1" x14ac:dyDescent="0.3">
      <c r="A954" s="477" t="str">
        <f>IF(ISBLANK($A$29),"",$A$29)</f>
        <v/>
      </c>
      <c r="B954" s="490"/>
      <c r="C954" s="491"/>
      <c r="D954" s="492">
        <f>IF($B964="","",B954/($B964*52))</f>
        <v>0</v>
      </c>
      <c r="E954" s="492">
        <f>IF($B964="","",C954/($B964*52))</f>
        <v>0</v>
      </c>
      <c r="F954" s="537"/>
      <c r="G954" s="537"/>
      <c r="H954" s="491"/>
      <c r="I954" s="494"/>
    </row>
    <row r="955" spans="1:9" hidden="1" x14ac:dyDescent="0.3">
      <c r="A955" s="477" t="str">
        <f>IF(ISBLANK($A$30),"",$A$30)</f>
        <v/>
      </c>
      <c r="B955" s="513"/>
      <c r="C955" s="514"/>
      <c r="D955" s="492">
        <f>IF($B964="","",B955/($B964*52))</f>
        <v>0</v>
      </c>
      <c r="E955" s="492">
        <f>IF($B964="","",C955/($B964*52))</f>
        <v>0</v>
      </c>
      <c r="F955" s="539"/>
      <c r="G955" s="539"/>
      <c r="H955" s="491"/>
      <c r="I955" s="494"/>
    </row>
    <row r="956" spans="1:9" hidden="1" x14ac:dyDescent="0.3">
      <c r="A956" s="516" t="s">
        <v>2065</v>
      </c>
      <c r="B956" s="517">
        <f t="shared" ref="B956:G956" si="95">SUM(B932:B955)</f>
        <v>0</v>
      </c>
      <c r="C956" s="517">
        <f t="shared" si="95"/>
        <v>0</v>
      </c>
      <c r="D956" s="492">
        <f t="shared" si="95"/>
        <v>0</v>
      </c>
      <c r="E956" s="492">
        <f t="shared" si="95"/>
        <v>0</v>
      </c>
      <c r="F956" s="518">
        <f t="shared" si="95"/>
        <v>0</v>
      </c>
      <c r="G956" s="518">
        <f t="shared" si="95"/>
        <v>0</v>
      </c>
      <c r="H956" s="491"/>
      <c r="I956" s="519"/>
    </row>
    <row r="957" spans="1:9" ht="18" hidden="1" x14ac:dyDescent="0.35">
      <c r="A957" s="526" t="s">
        <v>2066</v>
      </c>
      <c r="B957" s="527"/>
      <c r="C957" s="1124" t="s">
        <v>1655</v>
      </c>
      <c r="D957" s="1124"/>
      <c r="E957" s="1124"/>
      <c r="F957" s="1124"/>
      <c r="G957" s="1125"/>
      <c r="H957" s="528"/>
      <c r="I957" s="529"/>
    </row>
    <row r="958" spans="1:9" ht="46.8" hidden="1" x14ac:dyDescent="0.3">
      <c r="A958" s="530" t="s">
        <v>2067</v>
      </c>
      <c r="B958" s="531"/>
      <c r="C958" s="1121"/>
      <c r="D958" s="1121"/>
      <c r="E958" s="1121"/>
      <c r="F958" s="1121"/>
      <c r="G958" s="1121"/>
    </row>
    <row r="959" spans="1:9" ht="15.6" hidden="1" x14ac:dyDescent="0.3">
      <c r="A959" s="532" t="s">
        <v>2068</v>
      </c>
      <c r="B959" s="531"/>
      <c r="C959" s="1121"/>
      <c r="D959" s="1121"/>
      <c r="E959" s="1121"/>
      <c r="F959" s="1121"/>
      <c r="G959" s="1121"/>
    </row>
    <row r="960" spans="1:9" ht="15.6" hidden="1" x14ac:dyDescent="0.3">
      <c r="A960" s="532" t="s">
        <v>2069</v>
      </c>
      <c r="B960" s="531"/>
      <c r="C960" s="1121"/>
      <c r="D960" s="1121"/>
      <c r="E960" s="1121"/>
      <c r="F960" s="1121"/>
      <c r="G960" s="1121"/>
    </row>
    <row r="961" spans="1:9" ht="15.6" hidden="1" x14ac:dyDescent="0.3">
      <c r="A961" s="532" t="s">
        <v>2070</v>
      </c>
      <c r="B961" s="531"/>
      <c r="C961" s="1121"/>
      <c r="D961" s="1121"/>
      <c r="E961" s="1121"/>
      <c r="F961" s="1121"/>
      <c r="G961" s="1121"/>
    </row>
    <row r="962" spans="1:9" ht="15.6" hidden="1" x14ac:dyDescent="0.3">
      <c r="A962" s="532" t="s">
        <v>2071</v>
      </c>
      <c r="B962" s="531"/>
      <c r="C962" s="1121"/>
      <c r="D962" s="1121"/>
      <c r="E962" s="1121"/>
      <c r="F962" s="1121"/>
      <c r="G962" s="1121"/>
    </row>
    <row r="963" spans="1:9" ht="15.6" hidden="1" x14ac:dyDescent="0.3">
      <c r="A963" s="532" t="s">
        <v>2072</v>
      </c>
      <c r="B963" s="531"/>
      <c r="C963" s="1121"/>
      <c r="D963" s="1121"/>
      <c r="E963" s="1121"/>
      <c r="F963" s="1121"/>
      <c r="G963" s="1121"/>
    </row>
    <row r="964" spans="1:9" ht="15.6" hidden="1" collapsed="1" x14ac:dyDescent="0.3">
      <c r="A964" s="533" t="s">
        <v>1496</v>
      </c>
      <c r="B964" s="534">
        <v>40</v>
      </c>
      <c r="C964" s="1122" t="s">
        <v>2073</v>
      </c>
      <c r="D964" s="1122"/>
      <c r="E964" s="1122"/>
      <c r="F964" s="1122"/>
      <c r="G964" s="1122"/>
    </row>
    <row r="965" spans="1:9" ht="15.6" hidden="1" x14ac:dyDescent="0.3">
      <c r="A965" s="533" t="s">
        <v>2074</v>
      </c>
      <c r="B965" s="535"/>
      <c r="C965" s="1123"/>
      <c r="D965" s="1123"/>
      <c r="E965" s="1123"/>
      <c r="F965" s="1123"/>
      <c r="G965" s="1123"/>
    </row>
    <row r="966" spans="1:9" hidden="1" x14ac:dyDescent="0.3"/>
    <row r="967" spans="1:9" ht="18" hidden="1" x14ac:dyDescent="0.3">
      <c r="A967" s="1126" t="str">
        <f>'22-FANS Pricing Matrix'!AC2</f>
        <v>FACILITY27</v>
      </c>
      <c r="B967" s="1127"/>
      <c r="C967" s="1127"/>
      <c r="D967" s="1127"/>
      <c r="E967" s="1127"/>
      <c r="F967" s="1127"/>
      <c r="G967" s="1127"/>
      <c r="H967" s="1127"/>
      <c r="I967" s="1127"/>
    </row>
    <row r="968" spans="1:9" ht="43.2" hidden="1" x14ac:dyDescent="0.3">
      <c r="A968" s="470" t="s">
        <v>2040</v>
      </c>
      <c r="B968" s="471" t="s">
        <v>2041</v>
      </c>
      <c r="C968" s="472" t="s">
        <v>2042</v>
      </c>
      <c r="D968" s="472" t="str">
        <f>"Productive FTEs ("&amp;B1001*52&amp;")"</f>
        <v>Productive FTEs (2080)</v>
      </c>
      <c r="E968" s="472" t="str">
        <f>"Non-productive FTEs ("&amp;B1001*52&amp;")"</f>
        <v>Non-productive FTEs (2080)</v>
      </c>
      <c r="F968" s="472" t="s">
        <v>2043</v>
      </c>
      <c r="G968" s="472" t="s">
        <v>2044</v>
      </c>
      <c r="H968" s="473" t="s">
        <v>2045</v>
      </c>
      <c r="I968" s="472" t="s">
        <v>1655</v>
      </c>
    </row>
    <row r="969" spans="1:9" hidden="1" x14ac:dyDescent="0.3">
      <c r="A969" s="477" t="str">
        <f>IF(ISBLANK($A$7),"",$A$7)</f>
        <v>Hourly Staff</v>
      </c>
      <c r="B969" s="478"/>
      <c r="C969" s="479"/>
      <c r="D969" s="480">
        <v>0</v>
      </c>
      <c r="E969" s="480">
        <v>0</v>
      </c>
      <c r="F969" s="536">
        <v>0</v>
      </c>
      <c r="G969" s="536">
        <v>0</v>
      </c>
      <c r="H969" s="479"/>
      <c r="I969" s="482"/>
    </row>
    <row r="970" spans="1:9" hidden="1" x14ac:dyDescent="0.3">
      <c r="A970" s="495" t="str">
        <f>IF(ISBLANK($A$8),"",$A$8)</f>
        <v>Hourly Staff</v>
      </c>
      <c r="B970" s="490"/>
      <c r="C970" s="491"/>
      <c r="D970" s="492">
        <f>IF($B1001="","",B970/($B1001*52))</f>
        <v>0</v>
      </c>
      <c r="E970" s="492">
        <f>IF($B1001="","",C970/($B1001*52))</f>
        <v>0</v>
      </c>
      <c r="F970" s="537"/>
      <c r="G970" s="537"/>
      <c r="H970" s="491"/>
      <c r="I970" s="494"/>
    </row>
    <row r="971" spans="1:9" hidden="1" x14ac:dyDescent="0.3">
      <c r="A971" s="495" t="str">
        <f>IF(ISBLANK($A$9),"",$A$9)</f>
        <v>General Service Worker</v>
      </c>
      <c r="B971" s="490"/>
      <c r="C971" s="491"/>
      <c r="D971" s="492">
        <f>IF($B1001="","",B971/($B1001*52))</f>
        <v>0</v>
      </c>
      <c r="E971" s="492">
        <f>IF($B1001="","",C971/($B1001*52))</f>
        <v>0</v>
      </c>
      <c r="F971" s="537"/>
      <c r="G971" s="537"/>
      <c r="H971" s="491"/>
      <c r="I971" s="494"/>
    </row>
    <row r="972" spans="1:9" hidden="1" x14ac:dyDescent="0.3">
      <c r="A972" s="495" t="str">
        <f>IF(ISBLANK($A$10),"",$A$10)</f>
        <v>Cook</v>
      </c>
      <c r="B972" s="490"/>
      <c r="C972" s="491"/>
      <c r="D972" s="492">
        <f>IF($B1001="","",B972/($B1001*52))</f>
        <v>0</v>
      </c>
      <c r="E972" s="492">
        <f>IF($B1001="","",C972/($B1001*52))</f>
        <v>0</v>
      </c>
      <c r="F972" s="537"/>
      <c r="G972" s="537"/>
      <c r="H972" s="491"/>
      <c r="I972" s="494"/>
    </row>
    <row r="973" spans="1:9" hidden="1" x14ac:dyDescent="0.3">
      <c r="A973" s="495" t="str">
        <f>IF(ISBLANK($A$11),"",$A$11)</f>
        <v>Supervisor</v>
      </c>
      <c r="B973" s="490"/>
      <c r="C973" s="491"/>
      <c r="D973" s="492">
        <f>IF($B1001="","",B973/($B1001*52))</f>
        <v>0</v>
      </c>
      <c r="E973" s="492">
        <f>IF($B1001="","",C973/($B1001*52))</f>
        <v>0</v>
      </c>
      <c r="F973" s="537"/>
      <c r="G973" s="537"/>
      <c r="H973" s="491"/>
      <c r="I973" s="494"/>
    </row>
    <row r="974" spans="1:9" hidden="1" x14ac:dyDescent="0.3">
      <c r="A974" s="477" t="str">
        <f>IF(ISBLANK($A$12),"",$A$12)</f>
        <v>Salaried Staff</v>
      </c>
      <c r="B974" s="500"/>
      <c r="C974" s="501"/>
      <c r="D974" s="502">
        <v>0</v>
      </c>
      <c r="E974" s="502">
        <v>0</v>
      </c>
      <c r="F974" s="538">
        <v>0</v>
      </c>
      <c r="G974" s="538">
        <v>0</v>
      </c>
      <c r="H974" s="501"/>
      <c r="I974" s="504"/>
    </row>
    <row r="975" spans="1:9" hidden="1" x14ac:dyDescent="0.3">
      <c r="A975" s="495" t="str">
        <f>IF(ISBLANK($A$13),"",$A$13)</f>
        <v>Director</v>
      </c>
      <c r="B975" s="490"/>
      <c r="C975" s="491"/>
      <c r="D975" s="492">
        <f>IF($B1001="","",B975/($B1001*52))</f>
        <v>0</v>
      </c>
      <c r="E975" s="492">
        <f>IF($B1001="","",C975/($B1001*52))</f>
        <v>0</v>
      </c>
      <c r="F975" s="537"/>
      <c r="G975" s="537"/>
      <c r="H975" s="491"/>
      <c r="I975" s="494"/>
    </row>
    <row r="976" spans="1:9" hidden="1" x14ac:dyDescent="0.3">
      <c r="A976" s="495" t="str">
        <f>IF(ISBLANK($A$14),"",$A$14)</f>
        <v>Management</v>
      </c>
      <c r="B976" s="490"/>
      <c r="C976" s="491"/>
      <c r="D976" s="492">
        <f>IF($B1001="","",B976/($B1001*52))</f>
        <v>0</v>
      </c>
      <c r="E976" s="492">
        <f>IF($B1001="","",C976/($B1001*52))</f>
        <v>0</v>
      </c>
      <c r="F976" s="537"/>
      <c r="G976" s="537"/>
      <c r="H976" s="491"/>
      <c r="I976" s="494"/>
    </row>
    <row r="977" spans="1:9" hidden="1" x14ac:dyDescent="0.3">
      <c r="A977" s="495" t="str">
        <f>IF(ISBLANK($A$15),"",$A$15)</f>
        <v>Registered Dietitians - Hosp</v>
      </c>
      <c r="B977" s="490"/>
      <c r="C977" s="491"/>
      <c r="D977" s="492">
        <f>IF($B1001="","",B977/($B1001*52))</f>
        <v>0</v>
      </c>
      <c r="E977" s="492">
        <f>IF($B1001="","",C977/($B1001*52))</f>
        <v>0</v>
      </c>
      <c r="F977" s="537"/>
      <c r="G977" s="537"/>
      <c r="H977" s="491"/>
      <c r="I977" s="494"/>
    </row>
    <row r="978" spans="1:9" hidden="1" x14ac:dyDescent="0.3">
      <c r="A978" s="495" t="str">
        <f>IF(ISBLANK($A$16),"",$A$16)</f>
        <v>Registered Dietitians - Suppl</v>
      </c>
      <c r="B978" s="490"/>
      <c r="C978" s="491"/>
      <c r="D978" s="492">
        <f>IF($B1001="","",B978/($B1001*52))</f>
        <v>0</v>
      </c>
      <c r="E978" s="492">
        <f>IF($B1001="","",C978/($B1001*52))</f>
        <v>0</v>
      </c>
      <c r="F978" s="537"/>
      <c r="G978" s="537"/>
      <c r="H978" s="491"/>
      <c r="I978" s="494"/>
    </row>
    <row r="979" spans="1:9" hidden="1" x14ac:dyDescent="0.3">
      <c r="A979" s="495" t="str">
        <f>IF(ISBLANK($A$17),"",$A$17)</f>
        <v>Diet Tech</v>
      </c>
      <c r="B979" s="490"/>
      <c r="C979" s="491"/>
      <c r="D979" s="492">
        <f>IF($B1001="","",B979/($B1001*52))</f>
        <v>0</v>
      </c>
      <c r="E979" s="492">
        <f>IF($B1001="","",C979/($B1001*52))</f>
        <v>0</v>
      </c>
      <c r="F979" s="537"/>
      <c r="G979" s="537"/>
      <c r="H979" s="491"/>
      <c r="I979" s="494"/>
    </row>
    <row r="980" spans="1:9" hidden="1" x14ac:dyDescent="0.3">
      <c r="A980" s="495" t="str">
        <f>IF(ISBLANK($A$18),"",$A$18)</f>
        <v>Diet Clerk</v>
      </c>
      <c r="B980" s="490"/>
      <c r="C980" s="491"/>
      <c r="D980" s="492">
        <f>IF($B1001="","",B980/($B1001*52))</f>
        <v>0</v>
      </c>
      <c r="E980" s="492">
        <f>IF($B1001="","",C980/($B1001*52))</f>
        <v>0</v>
      </c>
      <c r="F980" s="537"/>
      <c r="G980" s="537"/>
      <c r="H980" s="491"/>
      <c r="I980" s="494"/>
    </row>
    <row r="981" spans="1:9" hidden="1" x14ac:dyDescent="0.3">
      <c r="A981" s="495" t="str">
        <f>IF(ISBLANK($A$19),"",$A$19)</f>
        <v>Admin</v>
      </c>
      <c r="B981" s="490"/>
      <c r="C981" s="491"/>
      <c r="D981" s="492">
        <f>IF($B1001="","",B981/($B1001*52))</f>
        <v>0</v>
      </c>
      <c r="E981" s="492">
        <f>IF($B1001="","",C981/($B1001*52))</f>
        <v>0</v>
      </c>
      <c r="F981" s="537"/>
      <c r="G981" s="537"/>
      <c r="H981" s="491"/>
      <c r="I981" s="494"/>
    </row>
    <row r="982" spans="1:9" hidden="1" x14ac:dyDescent="0.3">
      <c r="A982" s="495" t="str">
        <f>IF(ISBLANK($A$20),"",$A$20)</f>
        <v>System Analyst</v>
      </c>
      <c r="B982" s="491"/>
      <c r="C982" s="491"/>
      <c r="D982" s="492">
        <f>IF($B1001="","",B982/($B1001*52))</f>
        <v>0</v>
      </c>
      <c r="E982" s="492">
        <f>IF($B1001="","",C982/($B1001*52))</f>
        <v>0</v>
      </c>
      <c r="F982" s="537"/>
      <c r="G982" s="537"/>
      <c r="H982" s="491"/>
      <c r="I982" s="494"/>
    </row>
    <row r="983" spans="1:9" hidden="1" x14ac:dyDescent="0.3">
      <c r="A983" s="495" t="str">
        <f>IF(ISBLANK($A$21),"",$A$21)</f>
        <v>Formula Rm Tech</v>
      </c>
      <c r="B983" s="491"/>
      <c r="C983" s="491"/>
      <c r="D983" s="492">
        <f>IF($B1001="","",B983/($B1001*52))</f>
        <v>0</v>
      </c>
      <c r="E983" s="492">
        <f>IF($B1001="","",C983/($B1001*52))</f>
        <v>0</v>
      </c>
      <c r="F983" s="537"/>
      <c r="G983" s="537"/>
      <c r="H983" s="491"/>
      <c r="I983" s="494"/>
    </row>
    <row r="984" spans="1:9" hidden="1" x14ac:dyDescent="0.3">
      <c r="A984" s="495" t="str">
        <f>IF(ISBLANK($A$22),"",$A$22)</f>
        <v>Purchaser</v>
      </c>
      <c r="B984" s="491"/>
      <c r="C984" s="491"/>
      <c r="D984" s="492">
        <f>IF($B1001="","",B984/($B1001*52))</f>
        <v>0</v>
      </c>
      <c r="E984" s="492">
        <f>IF($B1001="","",C984/($B1001*52))</f>
        <v>0</v>
      </c>
      <c r="F984" s="537"/>
      <c r="G984" s="537"/>
      <c r="H984" s="491"/>
      <c r="I984" s="494"/>
    </row>
    <row r="985" spans="1:9" hidden="1" x14ac:dyDescent="0.3">
      <c r="A985" s="495" t="str">
        <f>IF(ISBLANK($A$23),"",$A$23)</f>
        <v>Salaried Supervision</v>
      </c>
      <c r="B985" s="490"/>
      <c r="C985" s="491"/>
      <c r="D985" s="492">
        <f>IF($B1001="","",B985/($B1001*52))</f>
        <v>0</v>
      </c>
      <c r="E985" s="492">
        <f>IF($B1001="","",C985/($B1001*52))</f>
        <v>0</v>
      </c>
      <c r="F985" s="537"/>
      <c r="G985" s="537"/>
      <c r="H985" s="491"/>
      <c r="I985" s="494"/>
    </row>
    <row r="986" spans="1:9" hidden="1" x14ac:dyDescent="0.3">
      <c r="A986" s="477" t="str">
        <f>IF(ISBLANK($A$24),"",$A$24)</f>
        <v>Other Labor</v>
      </c>
      <c r="B986" s="500"/>
      <c r="C986" s="501"/>
      <c r="D986" s="502">
        <v>0</v>
      </c>
      <c r="E986" s="502">
        <v>0</v>
      </c>
      <c r="F986" s="538">
        <v>0</v>
      </c>
      <c r="G986" s="538">
        <v>0</v>
      </c>
      <c r="H986" s="501"/>
      <c r="I986" s="504"/>
    </row>
    <row r="987" spans="1:9" hidden="1" x14ac:dyDescent="0.3">
      <c r="A987" s="477" t="str">
        <f>IF(ISBLANK($A$25),"",$A$25)</f>
        <v/>
      </c>
      <c r="B987" s="490"/>
      <c r="C987" s="491"/>
      <c r="D987" s="492">
        <f>IF($B1001="","",B987/($B1001*52))</f>
        <v>0</v>
      </c>
      <c r="E987" s="492">
        <f>IF($B1001="","",C987/($B1001*52))</f>
        <v>0</v>
      </c>
      <c r="F987" s="537"/>
      <c r="G987" s="537"/>
      <c r="H987" s="491"/>
      <c r="I987" s="494"/>
    </row>
    <row r="988" spans="1:9" hidden="1" x14ac:dyDescent="0.3">
      <c r="A988" s="477" t="str">
        <f>IF(ISBLANK($A$26),"",$A$26)</f>
        <v/>
      </c>
      <c r="B988" s="490"/>
      <c r="C988" s="491"/>
      <c r="D988" s="492">
        <f>IF($B1001="","",B988/($B1001*52))</f>
        <v>0</v>
      </c>
      <c r="E988" s="492">
        <f>IF($B1001="","",C988/($B1001*52))</f>
        <v>0</v>
      </c>
      <c r="F988" s="537"/>
      <c r="G988" s="537"/>
      <c r="H988" s="491"/>
      <c r="I988" s="494"/>
    </row>
    <row r="989" spans="1:9" hidden="1" x14ac:dyDescent="0.3">
      <c r="A989" s="477" t="str">
        <f>IF(ISBLANK($A$27),"",$A$27)</f>
        <v/>
      </c>
      <c r="B989" s="512"/>
      <c r="C989" s="491"/>
      <c r="D989" s="492">
        <f>IF($B1001="","",B989/($B1001*52))</f>
        <v>0</v>
      </c>
      <c r="E989" s="492">
        <f>IF($B1001="","",C989/($B1001*52))</f>
        <v>0</v>
      </c>
      <c r="F989" s="537"/>
      <c r="G989" s="537"/>
      <c r="H989" s="491"/>
      <c r="I989" s="494"/>
    </row>
    <row r="990" spans="1:9" hidden="1" x14ac:dyDescent="0.3">
      <c r="A990" s="477" t="str">
        <f>IF(ISBLANK($A$28),"",$A$28)</f>
        <v/>
      </c>
      <c r="B990" s="490"/>
      <c r="C990" s="491"/>
      <c r="D990" s="492">
        <f>IF($B1001="","",B990/($B1001*52))</f>
        <v>0</v>
      </c>
      <c r="E990" s="492">
        <f>IF($B1001="","",C990/($B1001*52))</f>
        <v>0</v>
      </c>
      <c r="F990" s="537"/>
      <c r="G990" s="537"/>
      <c r="H990" s="491"/>
      <c r="I990" s="494"/>
    </row>
    <row r="991" spans="1:9" hidden="1" x14ac:dyDescent="0.3">
      <c r="A991" s="477" t="str">
        <f>IF(ISBLANK($A$29),"",$A$29)</f>
        <v/>
      </c>
      <c r="B991" s="490"/>
      <c r="C991" s="491"/>
      <c r="D991" s="492">
        <f>IF($B1001="","",B991/($B1001*52))</f>
        <v>0</v>
      </c>
      <c r="E991" s="492">
        <f>IF($B1001="","",C991/($B1001*52))</f>
        <v>0</v>
      </c>
      <c r="F991" s="537"/>
      <c r="G991" s="537"/>
      <c r="H991" s="491"/>
      <c r="I991" s="494"/>
    </row>
    <row r="992" spans="1:9" hidden="1" x14ac:dyDescent="0.3">
      <c r="A992" s="477" t="str">
        <f>IF(ISBLANK($A$30),"",$A$30)</f>
        <v/>
      </c>
      <c r="B992" s="513"/>
      <c r="C992" s="514"/>
      <c r="D992" s="492">
        <f>IF($B1001="","",B992/($B1001*52))</f>
        <v>0</v>
      </c>
      <c r="E992" s="492">
        <f>IF($B1001="","",C992/($B1001*52))</f>
        <v>0</v>
      </c>
      <c r="F992" s="539"/>
      <c r="G992" s="539"/>
      <c r="H992" s="491"/>
      <c r="I992" s="494"/>
    </row>
    <row r="993" spans="1:9" hidden="1" x14ac:dyDescent="0.3">
      <c r="A993" s="516" t="s">
        <v>2065</v>
      </c>
      <c r="B993" s="517">
        <f t="shared" ref="B993:G993" si="96">SUM(B969:B992)</f>
        <v>0</v>
      </c>
      <c r="C993" s="517">
        <f t="shared" si="96"/>
        <v>0</v>
      </c>
      <c r="D993" s="492">
        <f t="shared" si="96"/>
        <v>0</v>
      </c>
      <c r="E993" s="492">
        <f t="shared" si="96"/>
        <v>0</v>
      </c>
      <c r="F993" s="518">
        <f t="shared" si="96"/>
        <v>0</v>
      </c>
      <c r="G993" s="518">
        <f t="shared" si="96"/>
        <v>0</v>
      </c>
      <c r="H993" s="491"/>
      <c r="I993" s="519"/>
    </row>
    <row r="994" spans="1:9" ht="18" hidden="1" x14ac:dyDescent="0.35">
      <c r="A994" s="526" t="s">
        <v>2066</v>
      </c>
      <c r="B994" s="527"/>
      <c r="C994" s="1124" t="s">
        <v>1655</v>
      </c>
      <c r="D994" s="1124"/>
      <c r="E994" s="1124"/>
      <c r="F994" s="1124"/>
      <c r="G994" s="1125"/>
      <c r="H994" s="528"/>
      <c r="I994" s="529"/>
    </row>
    <row r="995" spans="1:9" ht="46.8" hidden="1" x14ac:dyDescent="0.3">
      <c r="A995" s="530" t="s">
        <v>2067</v>
      </c>
      <c r="B995" s="531"/>
      <c r="C995" s="1121"/>
      <c r="D995" s="1121"/>
      <c r="E995" s="1121"/>
      <c r="F995" s="1121"/>
      <c r="G995" s="1121"/>
    </row>
    <row r="996" spans="1:9" ht="15.6" hidden="1" x14ac:dyDescent="0.3">
      <c r="A996" s="532" t="s">
        <v>2068</v>
      </c>
      <c r="B996" s="531"/>
      <c r="C996" s="1121"/>
      <c r="D996" s="1121"/>
      <c r="E996" s="1121"/>
      <c r="F996" s="1121"/>
      <c r="G996" s="1121"/>
    </row>
    <row r="997" spans="1:9" ht="15.6" hidden="1" x14ac:dyDescent="0.3">
      <c r="A997" s="532" t="s">
        <v>2069</v>
      </c>
      <c r="B997" s="531"/>
      <c r="C997" s="1121"/>
      <c r="D997" s="1121"/>
      <c r="E997" s="1121"/>
      <c r="F997" s="1121"/>
      <c r="G997" s="1121"/>
    </row>
    <row r="998" spans="1:9" ht="15.6" hidden="1" x14ac:dyDescent="0.3">
      <c r="A998" s="532" t="s">
        <v>2070</v>
      </c>
      <c r="B998" s="531"/>
      <c r="C998" s="1121"/>
      <c r="D998" s="1121"/>
      <c r="E998" s="1121"/>
      <c r="F998" s="1121"/>
      <c r="G998" s="1121"/>
    </row>
    <row r="999" spans="1:9" ht="15.6" hidden="1" x14ac:dyDescent="0.3">
      <c r="A999" s="532" t="s">
        <v>2071</v>
      </c>
      <c r="B999" s="531"/>
      <c r="C999" s="1121"/>
      <c r="D999" s="1121"/>
      <c r="E999" s="1121"/>
      <c r="F999" s="1121"/>
      <c r="G999" s="1121"/>
    </row>
    <row r="1000" spans="1:9" ht="15.6" hidden="1" x14ac:dyDescent="0.3">
      <c r="A1000" s="532" t="s">
        <v>2072</v>
      </c>
      <c r="B1000" s="531"/>
      <c r="C1000" s="1121"/>
      <c r="D1000" s="1121"/>
      <c r="E1000" s="1121"/>
      <c r="F1000" s="1121"/>
      <c r="G1000" s="1121"/>
    </row>
    <row r="1001" spans="1:9" ht="15.6" hidden="1" collapsed="1" x14ac:dyDescent="0.3">
      <c r="A1001" s="533" t="s">
        <v>1496</v>
      </c>
      <c r="B1001" s="534">
        <v>40</v>
      </c>
      <c r="C1001" s="1122" t="s">
        <v>2073</v>
      </c>
      <c r="D1001" s="1122"/>
      <c r="E1001" s="1122"/>
      <c r="F1001" s="1122"/>
      <c r="G1001" s="1122"/>
    </row>
    <row r="1002" spans="1:9" ht="15.6" hidden="1" x14ac:dyDescent="0.3">
      <c r="A1002" s="533" t="s">
        <v>2074</v>
      </c>
      <c r="B1002" s="535"/>
      <c r="C1002" s="1123"/>
      <c r="D1002" s="1123"/>
      <c r="E1002" s="1123"/>
      <c r="F1002" s="1123"/>
      <c r="G1002" s="1123"/>
    </row>
    <row r="1003" spans="1:9" hidden="1" x14ac:dyDescent="0.3"/>
    <row r="1004" spans="1:9" ht="18" hidden="1" x14ac:dyDescent="0.3">
      <c r="A1004" s="1126" t="str">
        <f>'22-FANS Pricing Matrix'!AD2</f>
        <v>FACILITY28</v>
      </c>
      <c r="B1004" s="1127"/>
      <c r="C1004" s="1127"/>
      <c r="D1004" s="1127"/>
      <c r="E1004" s="1127"/>
      <c r="F1004" s="1127"/>
      <c r="G1004" s="1127"/>
      <c r="H1004" s="1127"/>
      <c r="I1004" s="1127"/>
    </row>
    <row r="1005" spans="1:9" ht="43.2" hidden="1" x14ac:dyDescent="0.3">
      <c r="A1005" s="470" t="s">
        <v>2040</v>
      </c>
      <c r="B1005" s="471" t="s">
        <v>2041</v>
      </c>
      <c r="C1005" s="472" t="s">
        <v>2042</v>
      </c>
      <c r="D1005" s="472" t="str">
        <f>"Productive FTEs ("&amp;B1038*52&amp;")"</f>
        <v>Productive FTEs (2080)</v>
      </c>
      <c r="E1005" s="472" t="str">
        <f>"Non-productive FTEs ("&amp;B1038*52&amp;")"</f>
        <v>Non-productive FTEs (2080)</v>
      </c>
      <c r="F1005" s="472" t="s">
        <v>2043</v>
      </c>
      <c r="G1005" s="472" t="s">
        <v>2044</v>
      </c>
      <c r="H1005" s="473" t="s">
        <v>2045</v>
      </c>
      <c r="I1005" s="472" t="s">
        <v>1655</v>
      </c>
    </row>
    <row r="1006" spans="1:9" hidden="1" x14ac:dyDescent="0.3">
      <c r="A1006" s="477" t="str">
        <f>IF(ISBLANK($A$7),"",$A$7)</f>
        <v>Hourly Staff</v>
      </c>
      <c r="B1006" s="478"/>
      <c r="C1006" s="479"/>
      <c r="D1006" s="480">
        <v>0</v>
      </c>
      <c r="E1006" s="480">
        <v>0</v>
      </c>
      <c r="F1006" s="536">
        <v>0</v>
      </c>
      <c r="G1006" s="536">
        <v>0</v>
      </c>
      <c r="H1006" s="479"/>
      <c r="I1006" s="482"/>
    </row>
    <row r="1007" spans="1:9" hidden="1" x14ac:dyDescent="0.3">
      <c r="A1007" s="495" t="str">
        <f>IF(ISBLANK($A$8),"",$A$8)</f>
        <v>Hourly Staff</v>
      </c>
      <c r="B1007" s="490"/>
      <c r="C1007" s="491"/>
      <c r="D1007" s="492">
        <f>IF($B1038="","",B1007/($B1038*52))</f>
        <v>0</v>
      </c>
      <c r="E1007" s="492">
        <f>IF($B1038="","",C1007/($B1038*52))</f>
        <v>0</v>
      </c>
      <c r="F1007" s="537"/>
      <c r="G1007" s="537"/>
      <c r="H1007" s="491"/>
      <c r="I1007" s="494"/>
    </row>
    <row r="1008" spans="1:9" hidden="1" x14ac:dyDescent="0.3">
      <c r="A1008" s="495" t="str">
        <f>IF(ISBLANK($A$9),"",$A$9)</f>
        <v>General Service Worker</v>
      </c>
      <c r="B1008" s="490"/>
      <c r="C1008" s="491"/>
      <c r="D1008" s="492">
        <f>IF($B1038="","",B1008/($B1038*52))</f>
        <v>0</v>
      </c>
      <c r="E1008" s="492">
        <f>IF($B1038="","",C1008/($B1038*52))</f>
        <v>0</v>
      </c>
      <c r="F1008" s="537"/>
      <c r="G1008" s="537"/>
      <c r="H1008" s="491"/>
      <c r="I1008" s="494"/>
    </row>
    <row r="1009" spans="1:9" hidden="1" x14ac:dyDescent="0.3">
      <c r="A1009" s="495" t="str">
        <f>IF(ISBLANK($A$10),"",$A$10)</f>
        <v>Cook</v>
      </c>
      <c r="B1009" s="490"/>
      <c r="C1009" s="491"/>
      <c r="D1009" s="492">
        <f>IF($B1038="","",B1009/($B1038*52))</f>
        <v>0</v>
      </c>
      <c r="E1009" s="492">
        <f>IF($B1038="","",C1009/($B1038*52))</f>
        <v>0</v>
      </c>
      <c r="F1009" s="537"/>
      <c r="G1009" s="537"/>
      <c r="H1009" s="491"/>
      <c r="I1009" s="494"/>
    </row>
    <row r="1010" spans="1:9" hidden="1" x14ac:dyDescent="0.3">
      <c r="A1010" s="495" t="str">
        <f>IF(ISBLANK($A$11),"",$A$11)</f>
        <v>Supervisor</v>
      </c>
      <c r="B1010" s="490"/>
      <c r="C1010" s="491"/>
      <c r="D1010" s="492">
        <f>IF($B1038="","",B1010/($B1038*52))</f>
        <v>0</v>
      </c>
      <c r="E1010" s="492">
        <f>IF($B1038="","",C1010/($B1038*52))</f>
        <v>0</v>
      </c>
      <c r="F1010" s="537"/>
      <c r="G1010" s="537"/>
      <c r="H1010" s="491"/>
      <c r="I1010" s="494"/>
    </row>
    <row r="1011" spans="1:9" hidden="1" x14ac:dyDescent="0.3">
      <c r="A1011" s="477" t="str">
        <f>IF(ISBLANK($A$12),"",$A$12)</f>
        <v>Salaried Staff</v>
      </c>
      <c r="B1011" s="500"/>
      <c r="C1011" s="501"/>
      <c r="D1011" s="502">
        <v>0</v>
      </c>
      <c r="E1011" s="502">
        <v>0</v>
      </c>
      <c r="F1011" s="538">
        <v>0</v>
      </c>
      <c r="G1011" s="538">
        <v>0</v>
      </c>
      <c r="H1011" s="501"/>
      <c r="I1011" s="504"/>
    </row>
    <row r="1012" spans="1:9" hidden="1" x14ac:dyDescent="0.3">
      <c r="A1012" s="495" t="str">
        <f>IF(ISBLANK($A$13),"",$A$13)</f>
        <v>Director</v>
      </c>
      <c r="B1012" s="490"/>
      <c r="C1012" s="491"/>
      <c r="D1012" s="492">
        <f>IF($B1038="","",B1012/($B1038*52))</f>
        <v>0</v>
      </c>
      <c r="E1012" s="492">
        <f>IF($B1038="","",C1012/($B1038*52))</f>
        <v>0</v>
      </c>
      <c r="F1012" s="537"/>
      <c r="G1012" s="537"/>
      <c r="H1012" s="491"/>
      <c r="I1012" s="494"/>
    </row>
    <row r="1013" spans="1:9" hidden="1" x14ac:dyDescent="0.3">
      <c r="A1013" s="495" t="str">
        <f>IF(ISBLANK($A$14),"",$A$14)</f>
        <v>Management</v>
      </c>
      <c r="B1013" s="490"/>
      <c r="C1013" s="491"/>
      <c r="D1013" s="492">
        <f>IF($B1038="","",B1013/($B1038*52))</f>
        <v>0</v>
      </c>
      <c r="E1013" s="492">
        <f>IF($B1038="","",C1013/($B1038*52))</f>
        <v>0</v>
      </c>
      <c r="F1013" s="537"/>
      <c r="G1013" s="537"/>
      <c r="H1013" s="491"/>
      <c r="I1013" s="494"/>
    </row>
    <row r="1014" spans="1:9" hidden="1" x14ac:dyDescent="0.3">
      <c r="A1014" s="495" t="str">
        <f>IF(ISBLANK($A$15),"",$A$15)</f>
        <v>Registered Dietitians - Hosp</v>
      </c>
      <c r="B1014" s="490"/>
      <c r="C1014" s="491"/>
      <c r="D1014" s="492">
        <f>IF($B1038="","",B1014/($B1038*52))</f>
        <v>0</v>
      </c>
      <c r="E1014" s="492">
        <f>IF($B1038="","",C1014/($B1038*52))</f>
        <v>0</v>
      </c>
      <c r="F1014" s="537"/>
      <c r="G1014" s="537"/>
      <c r="H1014" s="491"/>
      <c r="I1014" s="494"/>
    </row>
    <row r="1015" spans="1:9" hidden="1" x14ac:dyDescent="0.3">
      <c r="A1015" s="495" t="str">
        <f>IF(ISBLANK($A$16),"",$A$16)</f>
        <v>Registered Dietitians - Suppl</v>
      </c>
      <c r="B1015" s="490"/>
      <c r="C1015" s="491"/>
      <c r="D1015" s="492">
        <f>IF($B1038="","",B1015/($B1038*52))</f>
        <v>0</v>
      </c>
      <c r="E1015" s="492">
        <f>IF($B1038="","",C1015/($B1038*52))</f>
        <v>0</v>
      </c>
      <c r="F1015" s="537"/>
      <c r="G1015" s="537"/>
      <c r="H1015" s="491"/>
      <c r="I1015" s="494"/>
    </row>
    <row r="1016" spans="1:9" hidden="1" x14ac:dyDescent="0.3">
      <c r="A1016" s="495" t="str">
        <f>IF(ISBLANK($A$17),"",$A$17)</f>
        <v>Diet Tech</v>
      </c>
      <c r="B1016" s="490"/>
      <c r="C1016" s="491"/>
      <c r="D1016" s="492">
        <f>IF($B1038="","",B1016/($B1038*52))</f>
        <v>0</v>
      </c>
      <c r="E1016" s="492">
        <f>IF($B1038="","",C1016/($B1038*52))</f>
        <v>0</v>
      </c>
      <c r="F1016" s="537"/>
      <c r="G1016" s="537"/>
      <c r="H1016" s="491"/>
      <c r="I1016" s="494"/>
    </row>
    <row r="1017" spans="1:9" hidden="1" x14ac:dyDescent="0.3">
      <c r="A1017" s="495" t="str">
        <f>IF(ISBLANK($A$18),"",$A$18)</f>
        <v>Diet Clerk</v>
      </c>
      <c r="B1017" s="490"/>
      <c r="C1017" s="491"/>
      <c r="D1017" s="492">
        <f>IF($B1038="","",B1017/($B1038*52))</f>
        <v>0</v>
      </c>
      <c r="E1017" s="492">
        <f>IF($B1038="","",C1017/($B1038*52))</f>
        <v>0</v>
      </c>
      <c r="F1017" s="537"/>
      <c r="G1017" s="537"/>
      <c r="H1017" s="491"/>
      <c r="I1017" s="494"/>
    </row>
    <row r="1018" spans="1:9" hidden="1" x14ac:dyDescent="0.3">
      <c r="A1018" s="495" t="str">
        <f>IF(ISBLANK($A$19),"",$A$19)</f>
        <v>Admin</v>
      </c>
      <c r="B1018" s="490"/>
      <c r="C1018" s="491"/>
      <c r="D1018" s="492">
        <f>IF($B1038="","",B1018/($B1038*52))</f>
        <v>0</v>
      </c>
      <c r="E1018" s="492">
        <f>IF($B1038="","",C1018/($B1038*52))</f>
        <v>0</v>
      </c>
      <c r="F1018" s="537"/>
      <c r="G1018" s="537"/>
      <c r="H1018" s="491"/>
      <c r="I1018" s="494"/>
    </row>
    <row r="1019" spans="1:9" hidden="1" x14ac:dyDescent="0.3">
      <c r="A1019" s="495" t="str">
        <f>IF(ISBLANK($A$20),"",$A$20)</f>
        <v>System Analyst</v>
      </c>
      <c r="B1019" s="491"/>
      <c r="C1019" s="491"/>
      <c r="D1019" s="492">
        <f>IF($B1038="","",B1019/($B1038*52))</f>
        <v>0</v>
      </c>
      <c r="E1019" s="492">
        <f>IF($B1038="","",C1019/($B1038*52))</f>
        <v>0</v>
      </c>
      <c r="F1019" s="537"/>
      <c r="G1019" s="537"/>
      <c r="H1019" s="491"/>
      <c r="I1019" s="494"/>
    </row>
    <row r="1020" spans="1:9" hidden="1" x14ac:dyDescent="0.3">
      <c r="A1020" s="495" t="str">
        <f>IF(ISBLANK($A$21),"",$A$21)</f>
        <v>Formula Rm Tech</v>
      </c>
      <c r="B1020" s="491"/>
      <c r="C1020" s="491"/>
      <c r="D1020" s="492">
        <f>IF($B1038="","",B1020/($B1038*52))</f>
        <v>0</v>
      </c>
      <c r="E1020" s="492">
        <f>IF($B1038="","",C1020/($B1038*52))</f>
        <v>0</v>
      </c>
      <c r="F1020" s="537"/>
      <c r="G1020" s="537"/>
      <c r="H1020" s="491"/>
      <c r="I1020" s="494"/>
    </row>
    <row r="1021" spans="1:9" hidden="1" x14ac:dyDescent="0.3">
      <c r="A1021" s="495" t="str">
        <f>IF(ISBLANK($A$22),"",$A$22)</f>
        <v>Purchaser</v>
      </c>
      <c r="B1021" s="491"/>
      <c r="C1021" s="491"/>
      <c r="D1021" s="492">
        <f>IF($B1038="","",B1021/($B1038*52))</f>
        <v>0</v>
      </c>
      <c r="E1021" s="492">
        <f>IF($B1038="","",C1021/($B1038*52))</f>
        <v>0</v>
      </c>
      <c r="F1021" s="537"/>
      <c r="G1021" s="537"/>
      <c r="H1021" s="491"/>
      <c r="I1021" s="494"/>
    </row>
    <row r="1022" spans="1:9" hidden="1" x14ac:dyDescent="0.3">
      <c r="A1022" s="495" t="str">
        <f>IF(ISBLANK($A$23),"",$A$23)</f>
        <v>Salaried Supervision</v>
      </c>
      <c r="B1022" s="490"/>
      <c r="C1022" s="491"/>
      <c r="D1022" s="492">
        <f>IF($B1038="","",B1022/($B1038*52))</f>
        <v>0</v>
      </c>
      <c r="E1022" s="492">
        <f>IF($B1038="","",C1022/($B1038*52))</f>
        <v>0</v>
      </c>
      <c r="F1022" s="537"/>
      <c r="G1022" s="537"/>
      <c r="H1022" s="491"/>
      <c r="I1022" s="494"/>
    </row>
    <row r="1023" spans="1:9" hidden="1" x14ac:dyDescent="0.3">
      <c r="A1023" s="477" t="str">
        <f>IF(ISBLANK($A$24),"",$A$24)</f>
        <v>Other Labor</v>
      </c>
      <c r="B1023" s="500"/>
      <c r="C1023" s="501"/>
      <c r="D1023" s="502">
        <v>0</v>
      </c>
      <c r="E1023" s="502">
        <v>0</v>
      </c>
      <c r="F1023" s="538">
        <v>0</v>
      </c>
      <c r="G1023" s="538">
        <v>0</v>
      </c>
      <c r="H1023" s="501"/>
      <c r="I1023" s="504"/>
    </row>
    <row r="1024" spans="1:9" hidden="1" x14ac:dyDescent="0.3">
      <c r="A1024" s="477" t="str">
        <f>IF(ISBLANK($A$25),"",$A$25)</f>
        <v/>
      </c>
      <c r="B1024" s="490"/>
      <c r="C1024" s="491"/>
      <c r="D1024" s="492">
        <f>IF($B1038="","",B1024/($B1038*52))</f>
        <v>0</v>
      </c>
      <c r="E1024" s="492">
        <f>IF($B1038="","",C1024/($B1038*52))</f>
        <v>0</v>
      </c>
      <c r="F1024" s="537"/>
      <c r="G1024" s="537"/>
      <c r="H1024" s="491"/>
      <c r="I1024" s="494"/>
    </row>
    <row r="1025" spans="1:9" hidden="1" x14ac:dyDescent="0.3">
      <c r="A1025" s="477" t="str">
        <f>IF(ISBLANK($A$26),"",$A$26)</f>
        <v/>
      </c>
      <c r="B1025" s="490"/>
      <c r="C1025" s="491"/>
      <c r="D1025" s="492">
        <f>IF($B1038="","",B1025/($B1038*52))</f>
        <v>0</v>
      </c>
      <c r="E1025" s="492">
        <f>IF($B1038="","",C1025/($B1038*52))</f>
        <v>0</v>
      </c>
      <c r="F1025" s="537"/>
      <c r="G1025" s="537"/>
      <c r="H1025" s="491"/>
      <c r="I1025" s="494"/>
    </row>
    <row r="1026" spans="1:9" hidden="1" x14ac:dyDescent="0.3">
      <c r="A1026" s="477" t="str">
        <f>IF(ISBLANK($A$27),"",$A$27)</f>
        <v/>
      </c>
      <c r="B1026" s="512"/>
      <c r="C1026" s="491"/>
      <c r="D1026" s="492">
        <f>IF($B1038="","",B1026/($B1038*52))</f>
        <v>0</v>
      </c>
      <c r="E1026" s="492">
        <f>IF($B1038="","",C1026/($B1038*52))</f>
        <v>0</v>
      </c>
      <c r="F1026" s="537"/>
      <c r="G1026" s="537"/>
      <c r="H1026" s="491"/>
      <c r="I1026" s="494"/>
    </row>
    <row r="1027" spans="1:9" hidden="1" x14ac:dyDescent="0.3">
      <c r="A1027" s="477" t="str">
        <f>IF(ISBLANK($A$28),"",$A$28)</f>
        <v/>
      </c>
      <c r="B1027" s="490"/>
      <c r="C1027" s="491"/>
      <c r="D1027" s="492">
        <f>IF($B1038="","",B1027/($B1038*52))</f>
        <v>0</v>
      </c>
      <c r="E1027" s="492">
        <f>IF($B1038="","",C1027/($B1038*52))</f>
        <v>0</v>
      </c>
      <c r="F1027" s="537"/>
      <c r="G1027" s="537"/>
      <c r="H1027" s="491"/>
      <c r="I1027" s="494"/>
    </row>
    <row r="1028" spans="1:9" hidden="1" x14ac:dyDescent="0.3">
      <c r="A1028" s="477" t="str">
        <f>IF(ISBLANK($A$29),"",$A$29)</f>
        <v/>
      </c>
      <c r="B1028" s="490"/>
      <c r="C1028" s="491"/>
      <c r="D1028" s="492">
        <f>IF($B1038="","",B1028/($B1038*52))</f>
        <v>0</v>
      </c>
      <c r="E1028" s="492">
        <f>IF($B1038="","",C1028/($B1038*52))</f>
        <v>0</v>
      </c>
      <c r="F1028" s="537"/>
      <c r="G1028" s="537"/>
      <c r="H1028" s="491"/>
      <c r="I1028" s="494"/>
    </row>
    <row r="1029" spans="1:9" hidden="1" x14ac:dyDescent="0.3">
      <c r="A1029" s="477" t="str">
        <f>IF(ISBLANK($A$30),"",$A$30)</f>
        <v/>
      </c>
      <c r="B1029" s="513"/>
      <c r="C1029" s="514"/>
      <c r="D1029" s="492">
        <f>IF($B1038="","",B1029/($B1038*52))</f>
        <v>0</v>
      </c>
      <c r="E1029" s="492">
        <f>IF($B1038="","",C1029/($B1038*52))</f>
        <v>0</v>
      </c>
      <c r="F1029" s="539"/>
      <c r="G1029" s="539"/>
      <c r="H1029" s="491"/>
      <c r="I1029" s="494"/>
    </row>
    <row r="1030" spans="1:9" hidden="1" x14ac:dyDescent="0.3">
      <c r="A1030" s="516" t="s">
        <v>2065</v>
      </c>
      <c r="B1030" s="517">
        <f t="shared" ref="B1030:G1030" si="97">SUM(B1006:B1029)</f>
        <v>0</v>
      </c>
      <c r="C1030" s="517">
        <f t="shared" si="97"/>
        <v>0</v>
      </c>
      <c r="D1030" s="492">
        <f t="shared" si="97"/>
        <v>0</v>
      </c>
      <c r="E1030" s="492">
        <f t="shared" si="97"/>
        <v>0</v>
      </c>
      <c r="F1030" s="518">
        <f t="shared" si="97"/>
        <v>0</v>
      </c>
      <c r="G1030" s="518">
        <f t="shared" si="97"/>
        <v>0</v>
      </c>
      <c r="H1030" s="491"/>
      <c r="I1030" s="519"/>
    </row>
    <row r="1031" spans="1:9" ht="18" hidden="1" x14ac:dyDescent="0.35">
      <c r="A1031" s="526" t="s">
        <v>2066</v>
      </c>
      <c r="B1031" s="527"/>
      <c r="C1031" s="1124" t="s">
        <v>1655</v>
      </c>
      <c r="D1031" s="1124"/>
      <c r="E1031" s="1124"/>
      <c r="F1031" s="1124"/>
      <c r="G1031" s="1125"/>
      <c r="H1031" s="528"/>
      <c r="I1031" s="529"/>
    </row>
    <row r="1032" spans="1:9" ht="46.8" hidden="1" x14ac:dyDescent="0.3">
      <c r="A1032" s="530" t="s">
        <v>2067</v>
      </c>
      <c r="B1032" s="531"/>
      <c r="C1032" s="1121"/>
      <c r="D1032" s="1121"/>
      <c r="E1032" s="1121"/>
      <c r="F1032" s="1121"/>
      <c r="G1032" s="1121"/>
    </row>
    <row r="1033" spans="1:9" ht="15.6" hidden="1" x14ac:dyDescent="0.3">
      <c r="A1033" s="532" t="s">
        <v>2068</v>
      </c>
      <c r="B1033" s="531"/>
      <c r="C1033" s="1121"/>
      <c r="D1033" s="1121"/>
      <c r="E1033" s="1121"/>
      <c r="F1033" s="1121"/>
      <c r="G1033" s="1121"/>
    </row>
    <row r="1034" spans="1:9" ht="15.6" hidden="1" x14ac:dyDescent="0.3">
      <c r="A1034" s="532" t="s">
        <v>2069</v>
      </c>
      <c r="B1034" s="531"/>
      <c r="C1034" s="1121"/>
      <c r="D1034" s="1121"/>
      <c r="E1034" s="1121"/>
      <c r="F1034" s="1121"/>
      <c r="G1034" s="1121"/>
    </row>
    <row r="1035" spans="1:9" ht="15.6" hidden="1" x14ac:dyDescent="0.3">
      <c r="A1035" s="532" t="s">
        <v>2070</v>
      </c>
      <c r="B1035" s="531"/>
      <c r="C1035" s="1121"/>
      <c r="D1035" s="1121"/>
      <c r="E1035" s="1121"/>
      <c r="F1035" s="1121"/>
      <c r="G1035" s="1121"/>
    </row>
    <row r="1036" spans="1:9" ht="15.6" hidden="1" x14ac:dyDescent="0.3">
      <c r="A1036" s="532" t="s">
        <v>2071</v>
      </c>
      <c r="B1036" s="531"/>
      <c r="C1036" s="1121"/>
      <c r="D1036" s="1121"/>
      <c r="E1036" s="1121"/>
      <c r="F1036" s="1121"/>
      <c r="G1036" s="1121"/>
    </row>
    <row r="1037" spans="1:9" ht="15.6" hidden="1" x14ac:dyDescent="0.3">
      <c r="A1037" s="532" t="s">
        <v>2072</v>
      </c>
      <c r="B1037" s="531"/>
      <c r="C1037" s="1121"/>
      <c r="D1037" s="1121"/>
      <c r="E1037" s="1121"/>
      <c r="F1037" s="1121"/>
      <c r="G1037" s="1121"/>
    </row>
    <row r="1038" spans="1:9" ht="15.6" hidden="1" collapsed="1" x14ac:dyDescent="0.3">
      <c r="A1038" s="533" t="s">
        <v>1496</v>
      </c>
      <c r="B1038" s="534">
        <v>40</v>
      </c>
      <c r="C1038" s="1122" t="s">
        <v>2073</v>
      </c>
      <c r="D1038" s="1122"/>
      <c r="E1038" s="1122"/>
      <c r="F1038" s="1122"/>
      <c r="G1038" s="1122"/>
    </row>
    <row r="1039" spans="1:9" ht="15.6" hidden="1" x14ac:dyDescent="0.3">
      <c r="A1039" s="533" t="s">
        <v>2074</v>
      </c>
      <c r="B1039" s="535"/>
      <c r="C1039" s="1123"/>
      <c r="D1039" s="1123"/>
      <c r="E1039" s="1123"/>
      <c r="F1039" s="1123"/>
      <c r="G1039" s="1123"/>
    </row>
    <row r="1040" spans="1:9" hidden="1" x14ac:dyDescent="0.3"/>
    <row r="1041" spans="1:9" ht="18" hidden="1" x14ac:dyDescent="0.3">
      <c r="A1041" s="1126" t="str">
        <f>'22-FANS Pricing Matrix'!AE2</f>
        <v>FACILITY29</v>
      </c>
      <c r="B1041" s="1127"/>
      <c r="C1041" s="1127"/>
      <c r="D1041" s="1127"/>
      <c r="E1041" s="1127"/>
      <c r="F1041" s="1127"/>
      <c r="G1041" s="1127"/>
      <c r="H1041" s="1127"/>
      <c r="I1041" s="1127"/>
    </row>
    <row r="1042" spans="1:9" ht="43.2" hidden="1" x14ac:dyDescent="0.3">
      <c r="A1042" s="470" t="s">
        <v>2040</v>
      </c>
      <c r="B1042" s="471" t="s">
        <v>2041</v>
      </c>
      <c r="C1042" s="472" t="s">
        <v>2042</v>
      </c>
      <c r="D1042" s="472" t="str">
        <f>"Productive FTEs ("&amp;B1075*52&amp;")"</f>
        <v>Productive FTEs (2080)</v>
      </c>
      <c r="E1042" s="472" t="str">
        <f>"Non-productive FTEs ("&amp;B1075*52&amp;")"</f>
        <v>Non-productive FTEs (2080)</v>
      </c>
      <c r="F1042" s="472" t="s">
        <v>2043</v>
      </c>
      <c r="G1042" s="472" t="s">
        <v>2044</v>
      </c>
      <c r="H1042" s="473" t="s">
        <v>2045</v>
      </c>
      <c r="I1042" s="472" t="s">
        <v>1655</v>
      </c>
    </row>
    <row r="1043" spans="1:9" hidden="1" x14ac:dyDescent="0.3">
      <c r="A1043" s="477" t="str">
        <f>IF(ISBLANK($A$7),"",$A$7)</f>
        <v>Hourly Staff</v>
      </c>
      <c r="B1043" s="478"/>
      <c r="C1043" s="479"/>
      <c r="D1043" s="480">
        <v>0</v>
      </c>
      <c r="E1043" s="480">
        <v>0</v>
      </c>
      <c r="F1043" s="536">
        <v>0</v>
      </c>
      <c r="G1043" s="536">
        <v>0</v>
      </c>
      <c r="H1043" s="479"/>
      <c r="I1043" s="482"/>
    </row>
    <row r="1044" spans="1:9" hidden="1" x14ac:dyDescent="0.3">
      <c r="A1044" s="495" t="str">
        <f>IF(ISBLANK($A$8),"",$A$8)</f>
        <v>Hourly Staff</v>
      </c>
      <c r="B1044" s="490"/>
      <c r="C1044" s="491"/>
      <c r="D1044" s="492">
        <f>IF($B1075="","",B1044/($B1075*52))</f>
        <v>0</v>
      </c>
      <c r="E1044" s="492">
        <f>IF($B1075="","",C1044/($B1075*52))</f>
        <v>0</v>
      </c>
      <c r="F1044" s="537"/>
      <c r="G1044" s="537"/>
      <c r="H1044" s="491"/>
      <c r="I1044" s="494"/>
    </row>
    <row r="1045" spans="1:9" hidden="1" x14ac:dyDescent="0.3">
      <c r="A1045" s="495" t="str">
        <f>IF(ISBLANK($A$9),"",$A$9)</f>
        <v>General Service Worker</v>
      </c>
      <c r="B1045" s="490"/>
      <c r="C1045" s="491"/>
      <c r="D1045" s="492">
        <f>IF($B1075="","",B1045/($B1075*52))</f>
        <v>0</v>
      </c>
      <c r="E1045" s="492">
        <f>IF($B1075="","",C1045/($B1075*52))</f>
        <v>0</v>
      </c>
      <c r="F1045" s="537"/>
      <c r="G1045" s="537"/>
      <c r="H1045" s="491"/>
      <c r="I1045" s="494"/>
    </row>
    <row r="1046" spans="1:9" hidden="1" x14ac:dyDescent="0.3">
      <c r="A1046" s="495" t="str">
        <f>IF(ISBLANK($A$10),"",$A$10)</f>
        <v>Cook</v>
      </c>
      <c r="B1046" s="490"/>
      <c r="C1046" s="491"/>
      <c r="D1046" s="492">
        <f>IF($B1075="","",B1046/($B1075*52))</f>
        <v>0</v>
      </c>
      <c r="E1046" s="492">
        <f>IF($B1075="","",C1046/($B1075*52))</f>
        <v>0</v>
      </c>
      <c r="F1046" s="537"/>
      <c r="G1046" s="537"/>
      <c r="H1046" s="491"/>
      <c r="I1046" s="494"/>
    </row>
    <row r="1047" spans="1:9" hidden="1" x14ac:dyDescent="0.3">
      <c r="A1047" s="495" t="str">
        <f>IF(ISBLANK($A$11),"",$A$11)</f>
        <v>Supervisor</v>
      </c>
      <c r="B1047" s="490"/>
      <c r="C1047" s="491"/>
      <c r="D1047" s="492">
        <f>IF($B1075="","",B1047/($B1075*52))</f>
        <v>0</v>
      </c>
      <c r="E1047" s="492">
        <f>IF($B1075="","",C1047/($B1075*52))</f>
        <v>0</v>
      </c>
      <c r="F1047" s="537"/>
      <c r="G1047" s="537"/>
      <c r="H1047" s="491"/>
      <c r="I1047" s="494"/>
    </row>
    <row r="1048" spans="1:9" hidden="1" x14ac:dyDescent="0.3">
      <c r="A1048" s="477" t="str">
        <f>IF(ISBLANK($A$12),"",$A$12)</f>
        <v>Salaried Staff</v>
      </c>
      <c r="B1048" s="500"/>
      <c r="C1048" s="501"/>
      <c r="D1048" s="502">
        <v>0</v>
      </c>
      <c r="E1048" s="502">
        <v>0</v>
      </c>
      <c r="F1048" s="538">
        <v>0</v>
      </c>
      <c r="G1048" s="538">
        <v>0</v>
      </c>
      <c r="H1048" s="501"/>
      <c r="I1048" s="504"/>
    </row>
    <row r="1049" spans="1:9" hidden="1" x14ac:dyDescent="0.3">
      <c r="A1049" s="495" t="str">
        <f>IF(ISBLANK($A$13),"",$A$13)</f>
        <v>Director</v>
      </c>
      <c r="B1049" s="490"/>
      <c r="C1049" s="491"/>
      <c r="D1049" s="492">
        <f>IF($B1075="","",B1049/($B1075*52))</f>
        <v>0</v>
      </c>
      <c r="E1049" s="492">
        <f>IF($B1075="","",C1049/($B1075*52))</f>
        <v>0</v>
      </c>
      <c r="F1049" s="537"/>
      <c r="G1049" s="537"/>
      <c r="H1049" s="491"/>
      <c r="I1049" s="494"/>
    </row>
    <row r="1050" spans="1:9" hidden="1" x14ac:dyDescent="0.3">
      <c r="A1050" s="495" t="str">
        <f>IF(ISBLANK($A$14),"",$A$14)</f>
        <v>Management</v>
      </c>
      <c r="B1050" s="490"/>
      <c r="C1050" s="491"/>
      <c r="D1050" s="492">
        <f>IF($B1075="","",B1050/($B1075*52))</f>
        <v>0</v>
      </c>
      <c r="E1050" s="492">
        <f>IF($B1075="","",C1050/($B1075*52))</f>
        <v>0</v>
      </c>
      <c r="F1050" s="537"/>
      <c r="G1050" s="537"/>
      <c r="H1050" s="491"/>
      <c r="I1050" s="494"/>
    </row>
    <row r="1051" spans="1:9" hidden="1" x14ac:dyDescent="0.3">
      <c r="A1051" s="495" t="str">
        <f>IF(ISBLANK($A$15),"",$A$15)</f>
        <v>Registered Dietitians - Hosp</v>
      </c>
      <c r="B1051" s="490"/>
      <c r="C1051" s="491"/>
      <c r="D1051" s="492">
        <f>IF($B1075="","",B1051/($B1075*52))</f>
        <v>0</v>
      </c>
      <c r="E1051" s="492">
        <f>IF($B1075="","",C1051/($B1075*52))</f>
        <v>0</v>
      </c>
      <c r="F1051" s="537"/>
      <c r="G1051" s="537"/>
      <c r="H1051" s="491"/>
      <c r="I1051" s="494"/>
    </row>
    <row r="1052" spans="1:9" hidden="1" x14ac:dyDescent="0.3">
      <c r="A1052" s="495" t="str">
        <f>IF(ISBLANK($A$16),"",$A$16)</f>
        <v>Registered Dietitians - Suppl</v>
      </c>
      <c r="B1052" s="490"/>
      <c r="C1052" s="491"/>
      <c r="D1052" s="492">
        <f>IF($B1075="","",B1052/($B1075*52))</f>
        <v>0</v>
      </c>
      <c r="E1052" s="492">
        <f>IF($B1075="","",C1052/($B1075*52))</f>
        <v>0</v>
      </c>
      <c r="F1052" s="537"/>
      <c r="G1052" s="537"/>
      <c r="H1052" s="491"/>
      <c r="I1052" s="494"/>
    </row>
    <row r="1053" spans="1:9" hidden="1" x14ac:dyDescent="0.3">
      <c r="A1053" s="495" t="str">
        <f>IF(ISBLANK($A$17),"",$A$17)</f>
        <v>Diet Tech</v>
      </c>
      <c r="B1053" s="490"/>
      <c r="C1053" s="491"/>
      <c r="D1053" s="492">
        <f>IF($B1075="","",B1053/($B1075*52))</f>
        <v>0</v>
      </c>
      <c r="E1053" s="492">
        <f>IF($B1075="","",C1053/($B1075*52))</f>
        <v>0</v>
      </c>
      <c r="F1053" s="537"/>
      <c r="G1053" s="537"/>
      <c r="H1053" s="491"/>
      <c r="I1053" s="494"/>
    </row>
    <row r="1054" spans="1:9" hidden="1" x14ac:dyDescent="0.3">
      <c r="A1054" s="495" t="str">
        <f>IF(ISBLANK($A$18),"",$A$18)</f>
        <v>Diet Clerk</v>
      </c>
      <c r="B1054" s="490"/>
      <c r="C1054" s="491"/>
      <c r="D1054" s="492">
        <f>IF($B1075="","",B1054/($B1075*52))</f>
        <v>0</v>
      </c>
      <c r="E1054" s="492">
        <f>IF($B1075="","",C1054/($B1075*52))</f>
        <v>0</v>
      </c>
      <c r="F1054" s="537"/>
      <c r="G1054" s="537"/>
      <c r="H1054" s="491"/>
      <c r="I1054" s="494"/>
    </row>
    <row r="1055" spans="1:9" hidden="1" x14ac:dyDescent="0.3">
      <c r="A1055" s="495" t="str">
        <f>IF(ISBLANK($A$19),"",$A$19)</f>
        <v>Admin</v>
      </c>
      <c r="B1055" s="490"/>
      <c r="C1055" s="491"/>
      <c r="D1055" s="492">
        <f>IF($B1075="","",B1055/($B1075*52))</f>
        <v>0</v>
      </c>
      <c r="E1055" s="492">
        <f>IF($B1075="","",C1055/($B1075*52))</f>
        <v>0</v>
      </c>
      <c r="F1055" s="537"/>
      <c r="G1055" s="537"/>
      <c r="H1055" s="491"/>
      <c r="I1055" s="494"/>
    </row>
    <row r="1056" spans="1:9" hidden="1" x14ac:dyDescent="0.3">
      <c r="A1056" s="495" t="str">
        <f>IF(ISBLANK($A$20),"",$A$20)</f>
        <v>System Analyst</v>
      </c>
      <c r="B1056" s="491"/>
      <c r="C1056" s="491"/>
      <c r="D1056" s="492">
        <f>IF($B1075="","",B1056/($B1075*52))</f>
        <v>0</v>
      </c>
      <c r="E1056" s="492">
        <f>IF($B1075="","",C1056/($B1075*52))</f>
        <v>0</v>
      </c>
      <c r="F1056" s="537"/>
      <c r="G1056" s="537"/>
      <c r="H1056" s="491"/>
      <c r="I1056" s="494"/>
    </row>
    <row r="1057" spans="1:9" hidden="1" x14ac:dyDescent="0.3">
      <c r="A1057" s="495" t="str">
        <f>IF(ISBLANK($A$21),"",$A$21)</f>
        <v>Formula Rm Tech</v>
      </c>
      <c r="B1057" s="491"/>
      <c r="C1057" s="491"/>
      <c r="D1057" s="492">
        <f>IF($B1075="","",B1057/($B1075*52))</f>
        <v>0</v>
      </c>
      <c r="E1057" s="492">
        <f>IF($B1075="","",C1057/($B1075*52))</f>
        <v>0</v>
      </c>
      <c r="F1057" s="537"/>
      <c r="G1057" s="537"/>
      <c r="H1057" s="491"/>
      <c r="I1057" s="494"/>
    </row>
    <row r="1058" spans="1:9" hidden="1" x14ac:dyDescent="0.3">
      <c r="A1058" s="495" t="str">
        <f>IF(ISBLANK($A$22),"",$A$22)</f>
        <v>Purchaser</v>
      </c>
      <c r="B1058" s="491"/>
      <c r="C1058" s="491"/>
      <c r="D1058" s="492">
        <f>IF($B1075="","",B1058/($B1075*52))</f>
        <v>0</v>
      </c>
      <c r="E1058" s="492">
        <f>IF($B1075="","",C1058/($B1075*52))</f>
        <v>0</v>
      </c>
      <c r="F1058" s="537"/>
      <c r="G1058" s="537"/>
      <c r="H1058" s="491"/>
      <c r="I1058" s="494"/>
    </row>
    <row r="1059" spans="1:9" hidden="1" x14ac:dyDescent="0.3">
      <c r="A1059" s="495" t="str">
        <f>IF(ISBLANK($A$23),"",$A$23)</f>
        <v>Salaried Supervision</v>
      </c>
      <c r="B1059" s="490"/>
      <c r="C1059" s="491"/>
      <c r="D1059" s="492">
        <f>IF($B1075="","",B1059/($B1075*52))</f>
        <v>0</v>
      </c>
      <c r="E1059" s="492">
        <f>IF($B1075="","",C1059/($B1075*52))</f>
        <v>0</v>
      </c>
      <c r="F1059" s="537"/>
      <c r="G1059" s="537"/>
      <c r="H1059" s="491"/>
      <c r="I1059" s="494"/>
    </row>
    <row r="1060" spans="1:9" hidden="1" x14ac:dyDescent="0.3">
      <c r="A1060" s="477" t="str">
        <f>IF(ISBLANK($A$24),"",$A$24)</f>
        <v>Other Labor</v>
      </c>
      <c r="B1060" s="500"/>
      <c r="C1060" s="501"/>
      <c r="D1060" s="502">
        <v>0</v>
      </c>
      <c r="E1060" s="502">
        <v>0</v>
      </c>
      <c r="F1060" s="538">
        <v>0</v>
      </c>
      <c r="G1060" s="538">
        <v>0</v>
      </c>
      <c r="H1060" s="501"/>
      <c r="I1060" s="504"/>
    </row>
    <row r="1061" spans="1:9" hidden="1" x14ac:dyDescent="0.3">
      <c r="A1061" s="477" t="str">
        <f>IF(ISBLANK($A$25),"",$A$25)</f>
        <v/>
      </c>
      <c r="B1061" s="490"/>
      <c r="C1061" s="491"/>
      <c r="D1061" s="492">
        <f>IF($B1075="","",B1061/($B1075*52))</f>
        <v>0</v>
      </c>
      <c r="E1061" s="492">
        <f>IF($B1075="","",C1061/($B1075*52))</f>
        <v>0</v>
      </c>
      <c r="F1061" s="537"/>
      <c r="G1061" s="537"/>
      <c r="H1061" s="491"/>
      <c r="I1061" s="494"/>
    </row>
    <row r="1062" spans="1:9" hidden="1" x14ac:dyDescent="0.3">
      <c r="A1062" s="477" t="str">
        <f>IF(ISBLANK($A$26),"",$A$26)</f>
        <v/>
      </c>
      <c r="B1062" s="490"/>
      <c r="C1062" s="491"/>
      <c r="D1062" s="492">
        <f>IF($B1075="","",B1062/($B1075*52))</f>
        <v>0</v>
      </c>
      <c r="E1062" s="492">
        <f>IF($B1075="","",C1062/($B1075*52))</f>
        <v>0</v>
      </c>
      <c r="F1062" s="537"/>
      <c r="G1062" s="537"/>
      <c r="H1062" s="491"/>
      <c r="I1062" s="494"/>
    </row>
    <row r="1063" spans="1:9" hidden="1" x14ac:dyDescent="0.3">
      <c r="A1063" s="477" t="str">
        <f>IF(ISBLANK($A$27),"",$A$27)</f>
        <v/>
      </c>
      <c r="B1063" s="512"/>
      <c r="C1063" s="491"/>
      <c r="D1063" s="492">
        <f>IF($B1075="","",B1063/($B1075*52))</f>
        <v>0</v>
      </c>
      <c r="E1063" s="492">
        <f>IF($B1075="","",C1063/($B1075*52))</f>
        <v>0</v>
      </c>
      <c r="F1063" s="537"/>
      <c r="G1063" s="537"/>
      <c r="H1063" s="491"/>
      <c r="I1063" s="494"/>
    </row>
    <row r="1064" spans="1:9" hidden="1" x14ac:dyDescent="0.3">
      <c r="A1064" s="477" t="str">
        <f>IF(ISBLANK($A$28),"",$A$28)</f>
        <v/>
      </c>
      <c r="B1064" s="490"/>
      <c r="C1064" s="491"/>
      <c r="D1064" s="492">
        <f>IF($B1075="","",B1064/($B1075*52))</f>
        <v>0</v>
      </c>
      <c r="E1064" s="492">
        <f>IF($B1075="","",C1064/($B1075*52))</f>
        <v>0</v>
      </c>
      <c r="F1064" s="537"/>
      <c r="G1064" s="537"/>
      <c r="H1064" s="491"/>
      <c r="I1064" s="494"/>
    </row>
    <row r="1065" spans="1:9" hidden="1" x14ac:dyDescent="0.3">
      <c r="A1065" s="477" t="str">
        <f>IF(ISBLANK($A$29),"",$A$29)</f>
        <v/>
      </c>
      <c r="B1065" s="490"/>
      <c r="C1065" s="491"/>
      <c r="D1065" s="492">
        <f>IF($B1075="","",B1065/($B1075*52))</f>
        <v>0</v>
      </c>
      <c r="E1065" s="492">
        <f>IF($B1075="","",C1065/($B1075*52))</f>
        <v>0</v>
      </c>
      <c r="F1065" s="537"/>
      <c r="G1065" s="537"/>
      <c r="H1065" s="491"/>
      <c r="I1065" s="494"/>
    </row>
    <row r="1066" spans="1:9" hidden="1" x14ac:dyDescent="0.3">
      <c r="A1066" s="477" t="str">
        <f>IF(ISBLANK($A$30),"",$A$30)</f>
        <v/>
      </c>
      <c r="B1066" s="513"/>
      <c r="C1066" s="514"/>
      <c r="D1066" s="492">
        <f>IF($B1075="","",B1066/($B1075*52))</f>
        <v>0</v>
      </c>
      <c r="E1066" s="492">
        <f>IF($B1075="","",C1066/($B1075*52))</f>
        <v>0</v>
      </c>
      <c r="F1066" s="539"/>
      <c r="G1066" s="539"/>
      <c r="H1066" s="491"/>
      <c r="I1066" s="494"/>
    </row>
    <row r="1067" spans="1:9" hidden="1" x14ac:dyDescent="0.3">
      <c r="A1067" s="516" t="s">
        <v>2065</v>
      </c>
      <c r="B1067" s="517">
        <f t="shared" ref="B1067:G1067" si="98">SUM(B1043:B1066)</f>
        <v>0</v>
      </c>
      <c r="C1067" s="517">
        <f t="shared" si="98"/>
        <v>0</v>
      </c>
      <c r="D1067" s="492">
        <f t="shared" si="98"/>
        <v>0</v>
      </c>
      <c r="E1067" s="492">
        <f t="shared" si="98"/>
        <v>0</v>
      </c>
      <c r="F1067" s="518">
        <f t="shared" si="98"/>
        <v>0</v>
      </c>
      <c r="G1067" s="518">
        <f t="shared" si="98"/>
        <v>0</v>
      </c>
      <c r="H1067" s="491"/>
      <c r="I1067" s="519"/>
    </row>
    <row r="1068" spans="1:9" ht="18" hidden="1" x14ac:dyDescent="0.35">
      <c r="A1068" s="526" t="s">
        <v>2066</v>
      </c>
      <c r="B1068" s="527"/>
      <c r="C1068" s="1124" t="s">
        <v>1655</v>
      </c>
      <c r="D1068" s="1124"/>
      <c r="E1068" s="1124"/>
      <c r="F1068" s="1124"/>
      <c r="G1068" s="1125"/>
      <c r="H1068" s="528"/>
      <c r="I1068" s="529"/>
    </row>
    <row r="1069" spans="1:9" ht="46.8" hidden="1" x14ac:dyDescent="0.3">
      <c r="A1069" s="530" t="s">
        <v>2067</v>
      </c>
      <c r="B1069" s="531"/>
      <c r="C1069" s="1121"/>
      <c r="D1069" s="1121"/>
      <c r="E1069" s="1121"/>
      <c r="F1069" s="1121"/>
      <c r="G1069" s="1121"/>
    </row>
    <row r="1070" spans="1:9" ht="15.6" hidden="1" x14ac:dyDescent="0.3">
      <c r="A1070" s="532" t="s">
        <v>2068</v>
      </c>
      <c r="B1070" s="531"/>
      <c r="C1070" s="1121"/>
      <c r="D1070" s="1121"/>
      <c r="E1070" s="1121"/>
      <c r="F1070" s="1121"/>
      <c r="G1070" s="1121"/>
    </row>
    <row r="1071" spans="1:9" ht="15.6" hidden="1" x14ac:dyDescent="0.3">
      <c r="A1071" s="532" t="s">
        <v>2069</v>
      </c>
      <c r="B1071" s="531"/>
      <c r="C1071" s="1121"/>
      <c r="D1071" s="1121"/>
      <c r="E1071" s="1121"/>
      <c r="F1071" s="1121"/>
      <c r="G1071" s="1121"/>
    </row>
    <row r="1072" spans="1:9" ht="15.6" hidden="1" x14ac:dyDescent="0.3">
      <c r="A1072" s="532" t="s">
        <v>2070</v>
      </c>
      <c r="B1072" s="531"/>
      <c r="C1072" s="1121"/>
      <c r="D1072" s="1121"/>
      <c r="E1072" s="1121"/>
      <c r="F1072" s="1121"/>
      <c r="G1072" s="1121"/>
    </row>
    <row r="1073" spans="1:9" ht="15.6" hidden="1" x14ac:dyDescent="0.3">
      <c r="A1073" s="532" t="s">
        <v>2071</v>
      </c>
      <c r="B1073" s="531"/>
      <c r="C1073" s="1121"/>
      <c r="D1073" s="1121"/>
      <c r="E1073" s="1121"/>
      <c r="F1073" s="1121"/>
      <c r="G1073" s="1121"/>
    </row>
    <row r="1074" spans="1:9" ht="15.6" hidden="1" x14ac:dyDescent="0.3">
      <c r="A1074" s="532" t="s">
        <v>2072</v>
      </c>
      <c r="B1074" s="531"/>
      <c r="C1074" s="1121"/>
      <c r="D1074" s="1121"/>
      <c r="E1074" s="1121"/>
      <c r="F1074" s="1121"/>
      <c r="G1074" s="1121"/>
    </row>
    <row r="1075" spans="1:9" ht="15.6" hidden="1" collapsed="1" x14ac:dyDescent="0.3">
      <c r="A1075" s="533" t="s">
        <v>1496</v>
      </c>
      <c r="B1075" s="534">
        <v>40</v>
      </c>
      <c r="C1075" s="1122" t="s">
        <v>2073</v>
      </c>
      <c r="D1075" s="1122"/>
      <c r="E1075" s="1122"/>
      <c r="F1075" s="1122"/>
      <c r="G1075" s="1122"/>
    </row>
    <row r="1076" spans="1:9" ht="15.6" hidden="1" x14ac:dyDescent="0.3">
      <c r="A1076" s="533" t="s">
        <v>2074</v>
      </c>
      <c r="B1076" s="535"/>
      <c r="C1076" s="1123"/>
      <c r="D1076" s="1123"/>
      <c r="E1076" s="1123"/>
      <c r="F1076" s="1123"/>
      <c r="G1076" s="1123"/>
    </row>
    <row r="1077" spans="1:9" hidden="1" x14ac:dyDescent="0.3"/>
    <row r="1078" spans="1:9" ht="18" hidden="1" x14ac:dyDescent="0.3">
      <c r="A1078" s="1126" t="str">
        <f>'22-FANS Pricing Matrix'!AF2</f>
        <v>FACILITY30</v>
      </c>
      <c r="B1078" s="1127"/>
      <c r="C1078" s="1127"/>
      <c r="D1078" s="1127"/>
      <c r="E1078" s="1127"/>
      <c r="F1078" s="1127"/>
      <c r="G1078" s="1127"/>
      <c r="H1078" s="1127"/>
      <c r="I1078" s="1127"/>
    </row>
    <row r="1079" spans="1:9" ht="43.2" hidden="1" x14ac:dyDescent="0.3">
      <c r="A1079" s="470" t="s">
        <v>2040</v>
      </c>
      <c r="B1079" s="471" t="s">
        <v>2041</v>
      </c>
      <c r="C1079" s="472" t="s">
        <v>2042</v>
      </c>
      <c r="D1079" s="472" t="str">
        <f>"Productive FTEs ("&amp;B1112*52&amp;")"</f>
        <v>Productive FTEs (2080)</v>
      </c>
      <c r="E1079" s="472" t="str">
        <f>"Non-productive FTEs ("&amp;B1112*52&amp;")"</f>
        <v>Non-productive FTEs (2080)</v>
      </c>
      <c r="F1079" s="472" t="s">
        <v>2043</v>
      </c>
      <c r="G1079" s="472" t="s">
        <v>2044</v>
      </c>
      <c r="H1079" s="473" t="s">
        <v>2045</v>
      </c>
      <c r="I1079" s="472" t="s">
        <v>1655</v>
      </c>
    </row>
    <row r="1080" spans="1:9" hidden="1" x14ac:dyDescent="0.3">
      <c r="A1080" s="477" t="str">
        <f>IF(ISBLANK($A$7),"",$A$7)</f>
        <v>Hourly Staff</v>
      </c>
      <c r="B1080" s="478"/>
      <c r="C1080" s="479"/>
      <c r="D1080" s="480">
        <v>0</v>
      </c>
      <c r="E1080" s="480">
        <v>0</v>
      </c>
      <c r="F1080" s="536">
        <v>0</v>
      </c>
      <c r="G1080" s="536">
        <v>0</v>
      </c>
      <c r="H1080" s="479"/>
      <c r="I1080" s="482"/>
    </row>
    <row r="1081" spans="1:9" hidden="1" x14ac:dyDescent="0.3">
      <c r="A1081" s="495" t="str">
        <f>IF(ISBLANK($A$8),"",$A$8)</f>
        <v>Hourly Staff</v>
      </c>
      <c r="B1081" s="490"/>
      <c r="C1081" s="491"/>
      <c r="D1081" s="492">
        <f>IF($B1112="","",B1081/($B1112*52))</f>
        <v>0</v>
      </c>
      <c r="E1081" s="492">
        <f>IF($B1112="","",C1081/($B1112*52))</f>
        <v>0</v>
      </c>
      <c r="F1081" s="537"/>
      <c r="G1081" s="537"/>
      <c r="H1081" s="491"/>
      <c r="I1081" s="494"/>
    </row>
    <row r="1082" spans="1:9" hidden="1" x14ac:dyDescent="0.3">
      <c r="A1082" s="495" t="str">
        <f>IF(ISBLANK($A$9),"",$A$9)</f>
        <v>General Service Worker</v>
      </c>
      <c r="B1082" s="490"/>
      <c r="C1082" s="491"/>
      <c r="D1082" s="492">
        <f>IF($B1112="","",B1082/($B1112*52))</f>
        <v>0</v>
      </c>
      <c r="E1082" s="492">
        <f>IF($B1112="","",C1082/($B1112*52))</f>
        <v>0</v>
      </c>
      <c r="F1082" s="537"/>
      <c r="G1082" s="537"/>
      <c r="H1082" s="491"/>
      <c r="I1082" s="494"/>
    </row>
    <row r="1083" spans="1:9" hidden="1" x14ac:dyDescent="0.3">
      <c r="A1083" s="495" t="str">
        <f>IF(ISBLANK($A$10),"",$A$10)</f>
        <v>Cook</v>
      </c>
      <c r="B1083" s="490"/>
      <c r="C1083" s="491"/>
      <c r="D1083" s="492">
        <f>IF($B1112="","",B1083/($B1112*52))</f>
        <v>0</v>
      </c>
      <c r="E1083" s="492">
        <f>IF($B1112="","",C1083/($B1112*52))</f>
        <v>0</v>
      </c>
      <c r="F1083" s="537"/>
      <c r="G1083" s="537"/>
      <c r="H1083" s="491"/>
      <c r="I1083" s="494"/>
    </row>
    <row r="1084" spans="1:9" hidden="1" x14ac:dyDescent="0.3">
      <c r="A1084" s="495" t="str">
        <f>IF(ISBLANK($A$11),"",$A$11)</f>
        <v>Supervisor</v>
      </c>
      <c r="B1084" s="490"/>
      <c r="C1084" s="491"/>
      <c r="D1084" s="492">
        <f>IF($B1112="","",B1084/($B1112*52))</f>
        <v>0</v>
      </c>
      <c r="E1084" s="492">
        <f>IF($B1112="","",C1084/($B1112*52))</f>
        <v>0</v>
      </c>
      <c r="F1084" s="537"/>
      <c r="G1084" s="537"/>
      <c r="H1084" s="491"/>
      <c r="I1084" s="494"/>
    </row>
    <row r="1085" spans="1:9" hidden="1" x14ac:dyDescent="0.3">
      <c r="A1085" s="477" t="str">
        <f>IF(ISBLANK($A$12),"",$A$12)</f>
        <v>Salaried Staff</v>
      </c>
      <c r="B1085" s="500"/>
      <c r="C1085" s="501"/>
      <c r="D1085" s="502">
        <v>0</v>
      </c>
      <c r="E1085" s="502">
        <v>0</v>
      </c>
      <c r="F1085" s="538">
        <v>0</v>
      </c>
      <c r="G1085" s="538">
        <v>0</v>
      </c>
      <c r="H1085" s="501"/>
      <c r="I1085" s="504"/>
    </row>
    <row r="1086" spans="1:9" hidden="1" x14ac:dyDescent="0.3">
      <c r="A1086" s="495" t="str">
        <f>IF(ISBLANK($A$13),"",$A$13)</f>
        <v>Director</v>
      </c>
      <c r="B1086" s="490"/>
      <c r="C1086" s="491"/>
      <c r="D1086" s="492">
        <f>IF($B1112="","",B1086/($B1112*52))</f>
        <v>0</v>
      </c>
      <c r="E1086" s="492">
        <f>IF($B1112="","",C1086/($B1112*52))</f>
        <v>0</v>
      </c>
      <c r="F1086" s="537"/>
      <c r="G1086" s="537"/>
      <c r="H1086" s="491"/>
      <c r="I1086" s="494"/>
    </row>
    <row r="1087" spans="1:9" hidden="1" x14ac:dyDescent="0.3">
      <c r="A1087" s="495" t="str">
        <f>IF(ISBLANK($A$14),"",$A$14)</f>
        <v>Management</v>
      </c>
      <c r="B1087" s="490"/>
      <c r="C1087" s="491"/>
      <c r="D1087" s="492">
        <f>IF($B1112="","",B1087/($B1112*52))</f>
        <v>0</v>
      </c>
      <c r="E1087" s="492">
        <f>IF($B1112="","",C1087/($B1112*52))</f>
        <v>0</v>
      </c>
      <c r="F1087" s="537"/>
      <c r="G1087" s="537"/>
      <c r="H1087" s="491"/>
      <c r="I1087" s="494"/>
    </row>
    <row r="1088" spans="1:9" hidden="1" x14ac:dyDescent="0.3">
      <c r="A1088" s="495" t="str">
        <f>IF(ISBLANK($A$15),"",$A$15)</f>
        <v>Registered Dietitians - Hosp</v>
      </c>
      <c r="B1088" s="490"/>
      <c r="C1088" s="491"/>
      <c r="D1088" s="492">
        <f>IF($B1112="","",B1088/($B1112*52))</f>
        <v>0</v>
      </c>
      <c r="E1088" s="492">
        <f>IF($B1112="","",C1088/($B1112*52))</f>
        <v>0</v>
      </c>
      <c r="F1088" s="537"/>
      <c r="G1088" s="537"/>
      <c r="H1088" s="491"/>
      <c r="I1088" s="494"/>
    </row>
    <row r="1089" spans="1:9" hidden="1" x14ac:dyDescent="0.3">
      <c r="A1089" s="495" t="str">
        <f>IF(ISBLANK($A$16),"",$A$16)</f>
        <v>Registered Dietitians - Suppl</v>
      </c>
      <c r="B1089" s="490"/>
      <c r="C1089" s="491"/>
      <c r="D1089" s="492">
        <f>IF($B1112="","",B1089/($B1112*52))</f>
        <v>0</v>
      </c>
      <c r="E1089" s="492">
        <f>IF($B1112="","",C1089/($B1112*52))</f>
        <v>0</v>
      </c>
      <c r="F1089" s="537"/>
      <c r="G1089" s="537"/>
      <c r="H1089" s="491"/>
      <c r="I1089" s="494"/>
    </row>
    <row r="1090" spans="1:9" hidden="1" x14ac:dyDescent="0.3">
      <c r="A1090" s="495" t="str">
        <f>IF(ISBLANK($A$17),"",$A$17)</f>
        <v>Diet Tech</v>
      </c>
      <c r="B1090" s="490"/>
      <c r="C1090" s="491"/>
      <c r="D1090" s="492">
        <f>IF($B1112="","",B1090/($B1112*52))</f>
        <v>0</v>
      </c>
      <c r="E1090" s="492">
        <f>IF($B1112="","",C1090/($B1112*52))</f>
        <v>0</v>
      </c>
      <c r="F1090" s="537"/>
      <c r="G1090" s="537"/>
      <c r="H1090" s="491"/>
      <c r="I1090" s="494"/>
    </row>
    <row r="1091" spans="1:9" hidden="1" x14ac:dyDescent="0.3">
      <c r="A1091" s="495" t="str">
        <f>IF(ISBLANK($A$18),"",$A$18)</f>
        <v>Diet Clerk</v>
      </c>
      <c r="B1091" s="490"/>
      <c r="C1091" s="491"/>
      <c r="D1091" s="492">
        <f>IF($B1112="","",B1091/($B1112*52))</f>
        <v>0</v>
      </c>
      <c r="E1091" s="492">
        <f>IF($B1112="","",C1091/($B1112*52))</f>
        <v>0</v>
      </c>
      <c r="F1091" s="537"/>
      <c r="G1091" s="537"/>
      <c r="H1091" s="491"/>
      <c r="I1091" s="494"/>
    </row>
    <row r="1092" spans="1:9" hidden="1" x14ac:dyDescent="0.3">
      <c r="A1092" s="495" t="str">
        <f>IF(ISBLANK($A$19),"",$A$19)</f>
        <v>Admin</v>
      </c>
      <c r="B1092" s="490"/>
      <c r="C1092" s="491"/>
      <c r="D1092" s="492">
        <f>IF($B1112="","",B1092/($B1112*52))</f>
        <v>0</v>
      </c>
      <c r="E1092" s="492">
        <f>IF($B1112="","",C1092/($B1112*52))</f>
        <v>0</v>
      </c>
      <c r="F1092" s="537"/>
      <c r="G1092" s="537"/>
      <c r="H1092" s="491"/>
      <c r="I1092" s="494"/>
    </row>
    <row r="1093" spans="1:9" hidden="1" x14ac:dyDescent="0.3">
      <c r="A1093" s="495" t="str">
        <f>IF(ISBLANK($A$20),"",$A$20)</f>
        <v>System Analyst</v>
      </c>
      <c r="B1093" s="491"/>
      <c r="C1093" s="491"/>
      <c r="D1093" s="492">
        <f>IF($B1112="","",B1093/($B1112*52))</f>
        <v>0</v>
      </c>
      <c r="E1093" s="492">
        <f>IF($B1112="","",C1093/($B1112*52))</f>
        <v>0</v>
      </c>
      <c r="F1093" s="537"/>
      <c r="G1093" s="537"/>
      <c r="H1093" s="491"/>
      <c r="I1093" s="494"/>
    </row>
    <row r="1094" spans="1:9" hidden="1" x14ac:dyDescent="0.3">
      <c r="A1094" s="495" t="str">
        <f>IF(ISBLANK($A$21),"",$A$21)</f>
        <v>Formula Rm Tech</v>
      </c>
      <c r="B1094" s="491"/>
      <c r="C1094" s="491"/>
      <c r="D1094" s="492">
        <f>IF($B1112="","",B1094/($B1112*52))</f>
        <v>0</v>
      </c>
      <c r="E1094" s="492">
        <f>IF($B1112="","",C1094/($B1112*52))</f>
        <v>0</v>
      </c>
      <c r="F1094" s="537"/>
      <c r="G1094" s="537"/>
      <c r="H1094" s="491"/>
      <c r="I1094" s="494"/>
    </row>
    <row r="1095" spans="1:9" hidden="1" x14ac:dyDescent="0.3">
      <c r="A1095" s="495" t="str">
        <f>IF(ISBLANK($A$22),"",$A$22)</f>
        <v>Purchaser</v>
      </c>
      <c r="B1095" s="491"/>
      <c r="C1095" s="491"/>
      <c r="D1095" s="492">
        <f>IF($B1112="","",B1095/($B1112*52))</f>
        <v>0</v>
      </c>
      <c r="E1095" s="492">
        <f>IF($B1112="","",C1095/($B1112*52))</f>
        <v>0</v>
      </c>
      <c r="F1095" s="537"/>
      <c r="G1095" s="537"/>
      <c r="H1095" s="491"/>
      <c r="I1095" s="494"/>
    </row>
    <row r="1096" spans="1:9" hidden="1" x14ac:dyDescent="0.3">
      <c r="A1096" s="495" t="str">
        <f>IF(ISBLANK($A$23),"",$A$23)</f>
        <v>Salaried Supervision</v>
      </c>
      <c r="B1096" s="490"/>
      <c r="C1096" s="491"/>
      <c r="D1096" s="492">
        <f>IF($B1112="","",B1096/($B1112*52))</f>
        <v>0</v>
      </c>
      <c r="E1096" s="492">
        <f>IF($B1112="","",C1096/($B1112*52))</f>
        <v>0</v>
      </c>
      <c r="F1096" s="537"/>
      <c r="G1096" s="537"/>
      <c r="H1096" s="491"/>
      <c r="I1096" s="494"/>
    </row>
    <row r="1097" spans="1:9" hidden="1" x14ac:dyDescent="0.3">
      <c r="A1097" s="477" t="str">
        <f>IF(ISBLANK($A$24),"",$A$24)</f>
        <v>Other Labor</v>
      </c>
      <c r="B1097" s="500"/>
      <c r="C1097" s="501"/>
      <c r="D1097" s="502">
        <v>0</v>
      </c>
      <c r="E1097" s="502">
        <v>0</v>
      </c>
      <c r="F1097" s="538">
        <v>0</v>
      </c>
      <c r="G1097" s="538">
        <v>0</v>
      </c>
      <c r="H1097" s="501"/>
      <c r="I1097" s="504"/>
    </row>
    <row r="1098" spans="1:9" hidden="1" x14ac:dyDescent="0.3">
      <c r="A1098" s="477" t="str">
        <f>IF(ISBLANK($A$25),"",$A$25)</f>
        <v/>
      </c>
      <c r="B1098" s="490"/>
      <c r="C1098" s="491"/>
      <c r="D1098" s="492">
        <f>IF($B1112="","",B1098/($B1112*52))</f>
        <v>0</v>
      </c>
      <c r="E1098" s="492">
        <f>IF($B1112="","",C1098/($B1112*52))</f>
        <v>0</v>
      </c>
      <c r="F1098" s="537"/>
      <c r="G1098" s="537"/>
      <c r="H1098" s="491"/>
      <c r="I1098" s="494"/>
    </row>
    <row r="1099" spans="1:9" hidden="1" x14ac:dyDescent="0.3">
      <c r="A1099" s="477" t="str">
        <f>IF(ISBLANK($A$26),"",$A$26)</f>
        <v/>
      </c>
      <c r="B1099" s="490"/>
      <c r="C1099" s="491"/>
      <c r="D1099" s="492">
        <f>IF($B1112="","",B1099/($B1112*52))</f>
        <v>0</v>
      </c>
      <c r="E1099" s="492">
        <f>IF($B1112="","",C1099/($B1112*52))</f>
        <v>0</v>
      </c>
      <c r="F1099" s="537"/>
      <c r="G1099" s="537"/>
      <c r="H1099" s="491"/>
      <c r="I1099" s="494"/>
    </row>
    <row r="1100" spans="1:9" hidden="1" x14ac:dyDescent="0.3">
      <c r="A1100" s="477" t="str">
        <f>IF(ISBLANK($A$27),"",$A$27)</f>
        <v/>
      </c>
      <c r="B1100" s="512"/>
      <c r="C1100" s="491"/>
      <c r="D1100" s="492">
        <f>IF($B1112="","",B1100/($B1112*52))</f>
        <v>0</v>
      </c>
      <c r="E1100" s="492">
        <f>IF($B1112="","",C1100/($B1112*52))</f>
        <v>0</v>
      </c>
      <c r="F1100" s="537"/>
      <c r="G1100" s="537"/>
      <c r="H1100" s="491"/>
      <c r="I1100" s="494"/>
    </row>
    <row r="1101" spans="1:9" hidden="1" x14ac:dyDescent="0.3">
      <c r="A1101" s="477" t="str">
        <f>IF(ISBLANK($A$28),"",$A$28)</f>
        <v/>
      </c>
      <c r="B1101" s="490"/>
      <c r="C1101" s="491"/>
      <c r="D1101" s="492">
        <f>IF($B1112="","",B1101/($B1112*52))</f>
        <v>0</v>
      </c>
      <c r="E1101" s="492">
        <f>IF($B1112="","",C1101/($B1112*52))</f>
        <v>0</v>
      </c>
      <c r="F1101" s="537"/>
      <c r="G1101" s="537"/>
      <c r="H1101" s="491"/>
      <c r="I1101" s="494"/>
    </row>
    <row r="1102" spans="1:9" hidden="1" x14ac:dyDescent="0.3">
      <c r="A1102" s="477" t="str">
        <f>IF(ISBLANK($A$29),"",$A$29)</f>
        <v/>
      </c>
      <c r="B1102" s="490"/>
      <c r="C1102" s="491"/>
      <c r="D1102" s="492">
        <f>IF($B1112="","",B1102/($B1112*52))</f>
        <v>0</v>
      </c>
      <c r="E1102" s="492">
        <f>IF($B1112="","",C1102/($B1112*52))</f>
        <v>0</v>
      </c>
      <c r="F1102" s="537"/>
      <c r="G1102" s="537"/>
      <c r="H1102" s="491"/>
      <c r="I1102" s="494"/>
    </row>
    <row r="1103" spans="1:9" hidden="1" x14ac:dyDescent="0.3">
      <c r="A1103" s="477" t="str">
        <f>IF(ISBLANK($A$30),"",$A$30)</f>
        <v/>
      </c>
      <c r="B1103" s="513"/>
      <c r="C1103" s="514"/>
      <c r="D1103" s="492">
        <f>IF($B1112="","",B1103/($B1112*52))</f>
        <v>0</v>
      </c>
      <c r="E1103" s="492">
        <f>IF($B1112="","",C1103/($B1112*52))</f>
        <v>0</v>
      </c>
      <c r="F1103" s="539"/>
      <c r="G1103" s="539"/>
      <c r="H1103" s="491"/>
      <c r="I1103" s="494"/>
    </row>
    <row r="1104" spans="1:9" hidden="1" x14ac:dyDescent="0.3">
      <c r="A1104" s="516" t="s">
        <v>2065</v>
      </c>
      <c r="B1104" s="517">
        <f t="shared" ref="B1104:G1104" si="99">SUM(B1080:B1103)</f>
        <v>0</v>
      </c>
      <c r="C1104" s="517">
        <f t="shared" si="99"/>
        <v>0</v>
      </c>
      <c r="D1104" s="492">
        <f t="shared" si="99"/>
        <v>0</v>
      </c>
      <c r="E1104" s="492">
        <f t="shared" si="99"/>
        <v>0</v>
      </c>
      <c r="F1104" s="518">
        <f t="shared" si="99"/>
        <v>0</v>
      </c>
      <c r="G1104" s="518">
        <f t="shared" si="99"/>
        <v>0</v>
      </c>
      <c r="H1104" s="491"/>
      <c r="I1104" s="519"/>
    </row>
    <row r="1105" spans="1:9" ht="18" hidden="1" x14ac:dyDescent="0.35">
      <c r="A1105" s="526" t="s">
        <v>2066</v>
      </c>
      <c r="B1105" s="527"/>
      <c r="C1105" s="1124" t="s">
        <v>1655</v>
      </c>
      <c r="D1105" s="1124"/>
      <c r="E1105" s="1124"/>
      <c r="F1105" s="1124"/>
      <c r="G1105" s="1125"/>
      <c r="H1105" s="528"/>
      <c r="I1105" s="529"/>
    </row>
    <row r="1106" spans="1:9" ht="46.8" hidden="1" x14ac:dyDescent="0.3">
      <c r="A1106" s="530" t="s">
        <v>2067</v>
      </c>
      <c r="B1106" s="531"/>
      <c r="C1106" s="1121"/>
      <c r="D1106" s="1121"/>
      <c r="E1106" s="1121"/>
      <c r="F1106" s="1121"/>
      <c r="G1106" s="1121"/>
    </row>
    <row r="1107" spans="1:9" ht="15.6" hidden="1" x14ac:dyDescent="0.3">
      <c r="A1107" s="532" t="s">
        <v>2068</v>
      </c>
      <c r="B1107" s="531"/>
      <c r="C1107" s="1121"/>
      <c r="D1107" s="1121"/>
      <c r="E1107" s="1121"/>
      <c r="F1107" s="1121"/>
      <c r="G1107" s="1121"/>
    </row>
    <row r="1108" spans="1:9" ht="15.6" hidden="1" x14ac:dyDescent="0.3">
      <c r="A1108" s="532" t="s">
        <v>2069</v>
      </c>
      <c r="B1108" s="531"/>
      <c r="C1108" s="1121"/>
      <c r="D1108" s="1121"/>
      <c r="E1108" s="1121"/>
      <c r="F1108" s="1121"/>
      <c r="G1108" s="1121"/>
    </row>
    <row r="1109" spans="1:9" ht="15.6" hidden="1" x14ac:dyDescent="0.3">
      <c r="A1109" s="532" t="s">
        <v>2070</v>
      </c>
      <c r="B1109" s="531"/>
      <c r="C1109" s="1121"/>
      <c r="D1109" s="1121"/>
      <c r="E1109" s="1121"/>
      <c r="F1109" s="1121"/>
      <c r="G1109" s="1121"/>
    </row>
    <row r="1110" spans="1:9" ht="15.6" hidden="1" x14ac:dyDescent="0.3">
      <c r="A1110" s="532" t="s">
        <v>2071</v>
      </c>
      <c r="B1110" s="531"/>
      <c r="C1110" s="1121"/>
      <c r="D1110" s="1121"/>
      <c r="E1110" s="1121"/>
      <c r="F1110" s="1121"/>
      <c r="G1110" s="1121"/>
    </row>
    <row r="1111" spans="1:9" ht="15.6" hidden="1" x14ac:dyDescent="0.3">
      <c r="A1111" s="532" t="s">
        <v>2072</v>
      </c>
      <c r="B1111" s="531"/>
      <c r="C1111" s="1121"/>
      <c r="D1111" s="1121"/>
      <c r="E1111" s="1121"/>
      <c r="F1111" s="1121"/>
      <c r="G1111" s="1121"/>
    </row>
    <row r="1112" spans="1:9" ht="15.6" hidden="1" collapsed="1" x14ac:dyDescent="0.3">
      <c r="A1112" s="533" t="s">
        <v>1496</v>
      </c>
      <c r="B1112" s="534">
        <v>40</v>
      </c>
      <c r="C1112" s="1122" t="s">
        <v>2073</v>
      </c>
      <c r="D1112" s="1122"/>
      <c r="E1112" s="1122"/>
      <c r="F1112" s="1122"/>
      <c r="G1112" s="1122"/>
    </row>
    <row r="1113" spans="1:9" ht="15.6" hidden="1" x14ac:dyDescent="0.3">
      <c r="A1113" s="533" t="s">
        <v>2074</v>
      </c>
      <c r="B1113" s="535"/>
      <c r="C1113" s="1123"/>
      <c r="D1113" s="1123"/>
      <c r="E1113" s="1123"/>
      <c r="F1113" s="1123"/>
      <c r="G1113" s="1123"/>
    </row>
    <row r="1114" spans="1:9" hidden="1" x14ac:dyDescent="0.3"/>
    <row r="1115" spans="1:9" ht="18" hidden="1" x14ac:dyDescent="0.3">
      <c r="A1115" s="1126" t="str">
        <f>'22-FANS Pricing Matrix'!AG2</f>
        <v>FACILITY31</v>
      </c>
      <c r="B1115" s="1127"/>
      <c r="C1115" s="1127"/>
      <c r="D1115" s="1127"/>
      <c r="E1115" s="1127"/>
      <c r="F1115" s="1127"/>
      <c r="G1115" s="1127"/>
      <c r="H1115" s="1127"/>
      <c r="I1115" s="1127"/>
    </row>
    <row r="1116" spans="1:9" ht="43.2" hidden="1" x14ac:dyDescent="0.3">
      <c r="A1116" s="470" t="s">
        <v>2040</v>
      </c>
      <c r="B1116" s="471" t="s">
        <v>2041</v>
      </c>
      <c r="C1116" s="472" t="s">
        <v>2042</v>
      </c>
      <c r="D1116" s="472" t="str">
        <f>"Productive FTEs ("&amp;B1149*52&amp;")"</f>
        <v>Productive FTEs (2080)</v>
      </c>
      <c r="E1116" s="472" t="str">
        <f>"Non-productive FTEs ("&amp;B1149*52&amp;")"</f>
        <v>Non-productive FTEs (2080)</v>
      </c>
      <c r="F1116" s="472" t="s">
        <v>2043</v>
      </c>
      <c r="G1116" s="472" t="s">
        <v>2044</v>
      </c>
      <c r="H1116" s="473" t="s">
        <v>2045</v>
      </c>
      <c r="I1116" s="472" t="s">
        <v>1655</v>
      </c>
    </row>
    <row r="1117" spans="1:9" hidden="1" x14ac:dyDescent="0.3">
      <c r="A1117" s="477" t="str">
        <f>IF(ISBLANK($A$7),"",$A$7)</f>
        <v>Hourly Staff</v>
      </c>
      <c r="B1117" s="478"/>
      <c r="C1117" s="479"/>
      <c r="D1117" s="480">
        <v>0</v>
      </c>
      <c r="E1117" s="480">
        <v>0</v>
      </c>
      <c r="F1117" s="536">
        <v>0</v>
      </c>
      <c r="G1117" s="536">
        <v>0</v>
      </c>
      <c r="H1117" s="479"/>
      <c r="I1117" s="482"/>
    </row>
    <row r="1118" spans="1:9" hidden="1" x14ac:dyDescent="0.3">
      <c r="A1118" s="495" t="str">
        <f>IF(ISBLANK($A$8),"",$A$8)</f>
        <v>Hourly Staff</v>
      </c>
      <c r="B1118" s="490"/>
      <c r="C1118" s="491"/>
      <c r="D1118" s="492">
        <f>IF($B1149="","",B1118/($B1149*52))</f>
        <v>0</v>
      </c>
      <c r="E1118" s="492">
        <f>IF($B1149="","",C1118/($B1149*52))</f>
        <v>0</v>
      </c>
      <c r="F1118" s="537"/>
      <c r="G1118" s="537"/>
      <c r="H1118" s="491"/>
      <c r="I1118" s="494"/>
    </row>
    <row r="1119" spans="1:9" hidden="1" x14ac:dyDescent="0.3">
      <c r="A1119" s="495" t="str">
        <f>IF(ISBLANK($A$9),"",$A$9)</f>
        <v>General Service Worker</v>
      </c>
      <c r="B1119" s="490"/>
      <c r="C1119" s="491"/>
      <c r="D1119" s="492">
        <f>IF($B1149="","",B1119/($B1149*52))</f>
        <v>0</v>
      </c>
      <c r="E1119" s="492">
        <f>IF($B1149="","",C1119/($B1149*52))</f>
        <v>0</v>
      </c>
      <c r="F1119" s="537"/>
      <c r="G1119" s="537"/>
      <c r="H1119" s="491"/>
      <c r="I1119" s="494"/>
    </row>
    <row r="1120" spans="1:9" hidden="1" x14ac:dyDescent="0.3">
      <c r="A1120" s="495" t="str">
        <f>IF(ISBLANK($A$10),"",$A$10)</f>
        <v>Cook</v>
      </c>
      <c r="B1120" s="490"/>
      <c r="C1120" s="491"/>
      <c r="D1120" s="492">
        <f>IF($B1149="","",B1120/($B1149*52))</f>
        <v>0</v>
      </c>
      <c r="E1120" s="492">
        <f>IF($B1149="","",C1120/($B1149*52))</f>
        <v>0</v>
      </c>
      <c r="F1120" s="537"/>
      <c r="G1120" s="537"/>
      <c r="H1120" s="491"/>
      <c r="I1120" s="494"/>
    </row>
    <row r="1121" spans="1:9" hidden="1" x14ac:dyDescent="0.3">
      <c r="A1121" s="495" t="str">
        <f>IF(ISBLANK($A$11),"",$A$11)</f>
        <v>Supervisor</v>
      </c>
      <c r="B1121" s="490"/>
      <c r="C1121" s="491"/>
      <c r="D1121" s="492">
        <f>IF($B1149="","",B1121/($B1149*52))</f>
        <v>0</v>
      </c>
      <c r="E1121" s="492">
        <f>IF($B1149="","",C1121/($B1149*52))</f>
        <v>0</v>
      </c>
      <c r="F1121" s="537"/>
      <c r="G1121" s="537"/>
      <c r="H1121" s="491"/>
      <c r="I1121" s="494"/>
    </row>
    <row r="1122" spans="1:9" hidden="1" x14ac:dyDescent="0.3">
      <c r="A1122" s="477" t="str">
        <f>IF(ISBLANK($A$12),"",$A$12)</f>
        <v>Salaried Staff</v>
      </c>
      <c r="B1122" s="500"/>
      <c r="C1122" s="501"/>
      <c r="D1122" s="502">
        <v>0</v>
      </c>
      <c r="E1122" s="502">
        <v>0</v>
      </c>
      <c r="F1122" s="538">
        <v>0</v>
      </c>
      <c r="G1122" s="538">
        <v>0</v>
      </c>
      <c r="H1122" s="501"/>
      <c r="I1122" s="504"/>
    </row>
    <row r="1123" spans="1:9" hidden="1" x14ac:dyDescent="0.3">
      <c r="A1123" s="495" t="str">
        <f>IF(ISBLANK($A$13),"",$A$13)</f>
        <v>Director</v>
      </c>
      <c r="B1123" s="490"/>
      <c r="C1123" s="491"/>
      <c r="D1123" s="492">
        <f>IF($B1149="","",B1123/($B1149*52))</f>
        <v>0</v>
      </c>
      <c r="E1123" s="492">
        <f>IF($B1149="","",C1123/($B1149*52))</f>
        <v>0</v>
      </c>
      <c r="F1123" s="537"/>
      <c r="G1123" s="537"/>
      <c r="H1123" s="491"/>
      <c r="I1123" s="494"/>
    </row>
    <row r="1124" spans="1:9" hidden="1" x14ac:dyDescent="0.3">
      <c r="A1124" s="495" t="str">
        <f>IF(ISBLANK($A$14),"",$A$14)</f>
        <v>Management</v>
      </c>
      <c r="B1124" s="490"/>
      <c r="C1124" s="491"/>
      <c r="D1124" s="492">
        <f>IF($B1149="","",B1124/($B1149*52))</f>
        <v>0</v>
      </c>
      <c r="E1124" s="492">
        <f>IF($B1149="","",C1124/($B1149*52))</f>
        <v>0</v>
      </c>
      <c r="F1124" s="537"/>
      <c r="G1124" s="537"/>
      <c r="H1124" s="491"/>
      <c r="I1124" s="494"/>
    </row>
    <row r="1125" spans="1:9" hidden="1" x14ac:dyDescent="0.3">
      <c r="A1125" s="495" t="str">
        <f>IF(ISBLANK($A$15),"",$A$15)</f>
        <v>Registered Dietitians - Hosp</v>
      </c>
      <c r="B1125" s="490"/>
      <c r="C1125" s="491"/>
      <c r="D1125" s="492">
        <f>IF($B1149="","",B1125/($B1149*52))</f>
        <v>0</v>
      </c>
      <c r="E1125" s="492">
        <f>IF($B1149="","",C1125/($B1149*52))</f>
        <v>0</v>
      </c>
      <c r="F1125" s="537"/>
      <c r="G1125" s="537"/>
      <c r="H1125" s="491"/>
      <c r="I1125" s="494"/>
    </row>
    <row r="1126" spans="1:9" hidden="1" x14ac:dyDescent="0.3">
      <c r="A1126" s="495" t="str">
        <f>IF(ISBLANK($A$16),"",$A$16)</f>
        <v>Registered Dietitians - Suppl</v>
      </c>
      <c r="B1126" s="490"/>
      <c r="C1126" s="491"/>
      <c r="D1126" s="492">
        <f>IF($B1149="","",B1126/($B1149*52))</f>
        <v>0</v>
      </c>
      <c r="E1126" s="492">
        <f>IF($B1149="","",C1126/($B1149*52))</f>
        <v>0</v>
      </c>
      <c r="F1126" s="537"/>
      <c r="G1126" s="537"/>
      <c r="H1126" s="491"/>
      <c r="I1126" s="494"/>
    </row>
    <row r="1127" spans="1:9" hidden="1" x14ac:dyDescent="0.3">
      <c r="A1127" s="495" t="str">
        <f>IF(ISBLANK($A$17),"",$A$17)</f>
        <v>Diet Tech</v>
      </c>
      <c r="B1127" s="490"/>
      <c r="C1127" s="491"/>
      <c r="D1127" s="492">
        <f>IF($B1149="","",B1127/($B1149*52))</f>
        <v>0</v>
      </c>
      <c r="E1127" s="492">
        <f>IF($B1149="","",C1127/($B1149*52))</f>
        <v>0</v>
      </c>
      <c r="F1127" s="537"/>
      <c r="G1127" s="537"/>
      <c r="H1127" s="491"/>
      <c r="I1127" s="494"/>
    </row>
    <row r="1128" spans="1:9" hidden="1" x14ac:dyDescent="0.3">
      <c r="A1128" s="495" t="str">
        <f>IF(ISBLANK($A$18),"",$A$18)</f>
        <v>Diet Clerk</v>
      </c>
      <c r="B1128" s="490"/>
      <c r="C1128" s="491"/>
      <c r="D1128" s="492">
        <f>IF($B1149="","",B1128/($B1149*52))</f>
        <v>0</v>
      </c>
      <c r="E1128" s="492">
        <f>IF($B1149="","",C1128/($B1149*52))</f>
        <v>0</v>
      </c>
      <c r="F1128" s="537"/>
      <c r="G1128" s="537"/>
      <c r="H1128" s="491"/>
      <c r="I1128" s="494"/>
    </row>
    <row r="1129" spans="1:9" hidden="1" x14ac:dyDescent="0.3">
      <c r="A1129" s="495" t="str">
        <f>IF(ISBLANK($A$19),"",$A$19)</f>
        <v>Admin</v>
      </c>
      <c r="B1129" s="490"/>
      <c r="C1129" s="491"/>
      <c r="D1129" s="492">
        <f>IF($B1149="","",B1129/($B1149*52))</f>
        <v>0</v>
      </c>
      <c r="E1129" s="492">
        <f>IF($B1149="","",C1129/($B1149*52))</f>
        <v>0</v>
      </c>
      <c r="F1129" s="537"/>
      <c r="G1129" s="537"/>
      <c r="H1129" s="491"/>
      <c r="I1129" s="494"/>
    </row>
    <row r="1130" spans="1:9" hidden="1" x14ac:dyDescent="0.3">
      <c r="A1130" s="495" t="str">
        <f>IF(ISBLANK($A$20),"",$A$20)</f>
        <v>System Analyst</v>
      </c>
      <c r="B1130" s="491"/>
      <c r="C1130" s="491"/>
      <c r="D1130" s="492">
        <f>IF($B1149="","",B1130/($B1149*52))</f>
        <v>0</v>
      </c>
      <c r="E1130" s="492">
        <f>IF($B1149="","",C1130/($B1149*52))</f>
        <v>0</v>
      </c>
      <c r="F1130" s="537"/>
      <c r="G1130" s="537"/>
      <c r="H1130" s="491"/>
      <c r="I1130" s="494"/>
    </row>
    <row r="1131" spans="1:9" hidden="1" x14ac:dyDescent="0.3">
      <c r="A1131" s="495" t="str">
        <f>IF(ISBLANK($A$21),"",$A$21)</f>
        <v>Formula Rm Tech</v>
      </c>
      <c r="B1131" s="491"/>
      <c r="C1131" s="491"/>
      <c r="D1131" s="492">
        <f>IF($B1149="","",B1131/($B1149*52))</f>
        <v>0</v>
      </c>
      <c r="E1131" s="492">
        <f>IF($B1149="","",C1131/($B1149*52))</f>
        <v>0</v>
      </c>
      <c r="F1131" s="537"/>
      <c r="G1131" s="537"/>
      <c r="H1131" s="491"/>
      <c r="I1131" s="494"/>
    </row>
    <row r="1132" spans="1:9" hidden="1" x14ac:dyDescent="0.3">
      <c r="A1132" s="495" t="str">
        <f>IF(ISBLANK($A$22),"",$A$22)</f>
        <v>Purchaser</v>
      </c>
      <c r="B1132" s="491"/>
      <c r="C1132" s="491"/>
      <c r="D1132" s="492">
        <f>IF($B1149="","",B1132/($B1149*52))</f>
        <v>0</v>
      </c>
      <c r="E1132" s="492">
        <f>IF($B1149="","",C1132/($B1149*52))</f>
        <v>0</v>
      </c>
      <c r="F1132" s="537"/>
      <c r="G1132" s="537"/>
      <c r="H1132" s="491"/>
      <c r="I1132" s="494"/>
    </row>
    <row r="1133" spans="1:9" hidden="1" x14ac:dyDescent="0.3">
      <c r="A1133" s="495" t="str">
        <f>IF(ISBLANK($A$23),"",$A$23)</f>
        <v>Salaried Supervision</v>
      </c>
      <c r="B1133" s="490"/>
      <c r="C1133" s="491"/>
      <c r="D1133" s="492">
        <f>IF($B1149="","",B1133/($B1149*52))</f>
        <v>0</v>
      </c>
      <c r="E1133" s="492">
        <f>IF($B1149="","",C1133/($B1149*52))</f>
        <v>0</v>
      </c>
      <c r="F1133" s="537"/>
      <c r="G1133" s="537"/>
      <c r="H1133" s="491"/>
      <c r="I1133" s="494"/>
    </row>
    <row r="1134" spans="1:9" hidden="1" x14ac:dyDescent="0.3">
      <c r="A1134" s="477" t="str">
        <f>IF(ISBLANK($A$24),"",$A$24)</f>
        <v>Other Labor</v>
      </c>
      <c r="B1134" s="500"/>
      <c r="C1134" s="501"/>
      <c r="D1134" s="502">
        <v>0</v>
      </c>
      <c r="E1134" s="502">
        <v>0</v>
      </c>
      <c r="F1134" s="538">
        <v>0</v>
      </c>
      <c r="G1134" s="538">
        <v>0</v>
      </c>
      <c r="H1134" s="501"/>
      <c r="I1134" s="504"/>
    </row>
    <row r="1135" spans="1:9" hidden="1" x14ac:dyDescent="0.3">
      <c r="A1135" s="477" t="str">
        <f>IF(ISBLANK($A$25),"",$A$25)</f>
        <v/>
      </c>
      <c r="B1135" s="490"/>
      <c r="C1135" s="491"/>
      <c r="D1135" s="492">
        <f>IF($B1149="","",B1135/($B1149*52))</f>
        <v>0</v>
      </c>
      <c r="E1135" s="492">
        <f>IF($B1149="","",C1135/($B1149*52))</f>
        <v>0</v>
      </c>
      <c r="F1135" s="537"/>
      <c r="G1135" s="537"/>
      <c r="H1135" s="491"/>
      <c r="I1135" s="494"/>
    </row>
    <row r="1136" spans="1:9" hidden="1" x14ac:dyDescent="0.3">
      <c r="A1136" s="477" t="str">
        <f>IF(ISBLANK($A$26),"",$A$26)</f>
        <v/>
      </c>
      <c r="B1136" s="490"/>
      <c r="C1136" s="491"/>
      <c r="D1136" s="492">
        <f>IF($B1149="","",B1136/($B1149*52))</f>
        <v>0</v>
      </c>
      <c r="E1136" s="492">
        <f>IF($B1149="","",C1136/($B1149*52))</f>
        <v>0</v>
      </c>
      <c r="F1136" s="537"/>
      <c r="G1136" s="537"/>
      <c r="H1136" s="491"/>
      <c r="I1136" s="494"/>
    </row>
    <row r="1137" spans="1:9" hidden="1" x14ac:dyDescent="0.3">
      <c r="A1137" s="477" t="str">
        <f>IF(ISBLANK($A$27),"",$A$27)</f>
        <v/>
      </c>
      <c r="B1137" s="512"/>
      <c r="C1137" s="491"/>
      <c r="D1137" s="492">
        <f>IF($B1149="","",B1137/($B1149*52))</f>
        <v>0</v>
      </c>
      <c r="E1137" s="492">
        <f>IF($B1149="","",C1137/($B1149*52))</f>
        <v>0</v>
      </c>
      <c r="F1137" s="537"/>
      <c r="G1137" s="537"/>
      <c r="H1137" s="491"/>
      <c r="I1137" s="494"/>
    </row>
    <row r="1138" spans="1:9" hidden="1" x14ac:dyDescent="0.3">
      <c r="A1138" s="477" t="str">
        <f>IF(ISBLANK($A$28),"",$A$28)</f>
        <v/>
      </c>
      <c r="B1138" s="490"/>
      <c r="C1138" s="491"/>
      <c r="D1138" s="492">
        <f>IF($B1149="","",B1138/($B1149*52))</f>
        <v>0</v>
      </c>
      <c r="E1138" s="492">
        <f>IF($B1149="","",C1138/($B1149*52))</f>
        <v>0</v>
      </c>
      <c r="F1138" s="537"/>
      <c r="G1138" s="537"/>
      <c r="H1138" s="491"/>
      <c r="I1138" s="494"/>
    </row>
    <row r="1139" spans="1:9" hidden="1" x14ac:dyDescent="0.3">
      <c r="A1139" s="477" t="str">
        <f>IF(ISBLANK($A$29),"",$A$29)</f>
        <v/>
      </c>
      <c r="B1139" s="490"/>
      <c r="C1139" s="491"/>
      <c r="D1139" s="492">
        <f>IF($B1149="","",B1139/($B1149*52))</f>
        <v>0</v>
      </c>
      <c r="E1139" s="492">
        <f>IF($B1149="","",C1139/($B1149*52))</f>
        <v>0</v>
      </c>
      <c r="F1139" s="537"/>
      <c r="G1139" s="537"/>
      <c r="H1139" s="491"/>
      <c r="I1139" s="494"/>
    </row>
    <row r="1140" spans="1:9" hidden="1" x14ac:dyDescent="0.3">
      <c r="A1140" s="477" t="str">
        <f>IF(ISBLANK($A$30),"",$A$30)</f>
        <v/>
      </c>
      <c r="B1140" s="513"/>
      <c r="C1140" s="514"/>
      <c r="D1140" s="492">
        <f>IF($B1149="","",B1140/($B1149*52))</f>
        <v>0</v>
      </c>
      <c r="E1140" s="492">
        <f>IF($B1149="","",C1140/($B1149*52))</f>
        <v>0</v>
      </c>
      <c r="F1140" s="539"/>
      <c r="G1140" s="539"/>
      <c r="H1140" s="491"/>
      <c r="I1140" s="494"/>
    </row>
    <row r="1141" spans="1:9" hidden="1" x14ac:dyDescent="0.3">
      <c r="A1141" s="516" t="s">
        <v>2065</v>
      </c>
      <c r="B1141" s="517">
        <f t="shared" ref="B1141:G1141" si="100">SUM(B1117:B1140)</f>
        <v>0</v>
      </c>
      <c r="C1141" s="517">
        <f t="shared" si="100"/>
        <v>0</v>
      </c>
      <c r="D1141" s="492">
        <f t="shared" si="100"/>
        <v>0</v>
      </c>
      <c r="E1141" s="492">
        <f t="shared" si="100"/>
        <v>0</v>
      </c>
      <c r="F1141" s="518">
        <f t="shared" si="100"/>
        <v>0</v>
      </c>
      <c r="G1141" s="518">
        <f t="shared" si="100"/>
        <v>0</v>
      </c>
      <c r="H1141" s="491"/>
      <c r="I1141" s="519"/>
    </row>
    <row r="1142" spans="1:9" ht="18" hidden="1" x14ac:dyDescent="0.35">
      <c r="A1142" s="526" t="s">
        <v>2066</v>
      </c>
      <c r="B1142" s="527"/>
      <c r="C1142" s="1124" t="s">
        <v>1655</v>
      </c>
      <c r="D1142" s="1124"/>
      <c r="E1142" s="1124"/>
      <c r="F1142" s="1124"/>
      <c r="G1142" s="1125"/>
      <c r="H1142" s="528"/>
      <c r="I1142" s="529"/>
    </row>
    <row r="1143" spans="1:9" ht="46.8" hidden="1" x14ac:dyDescent="0.3">
      <c r="A1143" s="530" t="s">
        <v>2067</v>
      </c>
      <c r="B1143" s="531"/>
      <c r="C1143" s="1121"/>
      <c r="D1143" s="1121"/>
      <c r="E1143" s="1121"/>
      <c r="F1143" s="1121"/>
      <c r="G1143" s="1121"/>
    </row>
    <row r="1144" spans="1:9" ht="15.6" hidden="1" x14ac:dyDescent="0.3">
      <c r="A1144" s="532" t="s">
        <v>2068</v>
      </c>
      <c r="B1144" s="531"/>
      <c r="C1144" s="1121"/>
      <c r="D1144" s="1121"/>
      <c r="E1144" s="1121"/>
      <c r="F1144" s="1121"/>
      <c r="G1144" s="1121"/>
    </row>
    <row r="1145" spans="1:9" ht="15.6" hidden="1" x14ac:dyDescent="0.3">
      <c r="A1145" s="532" t="s">
        <v>2069</v>
      </c>
      <c r="B1145" s="531"/>
      <c r="C1145" s="1121"/>
      <c r="D1145" s="1121"/>
      <c r="E1145" s="1121"/>
      <c r="F1145" s="1121"/>
      <c r="G1145" s="1121"/>
    </row>
    <row r="1146" spans="1:9" ht="15.6" hidden="1" x14ac:dyDescent="0.3">
      <c r="A1146" s="532" t="s">
        <v>2070</v>
      </c>
      <c r="B1146" s="531"/>
      <c r="C1146" s="1121"/>
      <c r="D1146" s="1121"/>
      <c r="E1146" s="1121"/>
      <c r="F1146" s="1121"/>
      <c r="G1146" s="1121"/>
    </row>
    <row r="1147" spans="1:9" ht="15.6" hidden="1" x14ac:dyDescent="0.3">
      <c r="A1147" s="532" t="s">
        <v>2071</v>
      </c>
      <c r="B1147" s="531"/>
      <c r="C1147" s="1121"/>
      <c r="D1147" s="1121"/>
      <c r="E1147" s="1121"/>
      <c r="F1147" s="1121"/>
      <c r="G1147" s="1121"/>
    </row>
    <row r="1148" spans="1:9" ht="15.6" hidden="1" x14ac:dyDescent="0.3">
      <c r="A1148" s="532" t="s">
        <v>2072</v>
      </c>
      <c r="B1148" s="531"/>
      <c r="C1148" s="1121"/>
      <c r="D1148" s="1121"/>
      <c r="E1148" s="1121"/>
      <c r="F1148" s="1121"/>
      <c r="G1148" s="1121"/>
    </row>
    <row r="1149" spans="1:9" ht="15.6" hidden="1" collapsed="1" x14ac:dyDescent="0.3">
      <c r="A1149" s="533" t="s">
        <v>1496</v>
      </c>
      <c r="B1149" s="534">
        <v>40</v>
      </c>
      <c r="C1149" s="1122" t="s">
        <v>2073</v>
      </c>
      <c r="D1149" s="1122"/>
      <c r="E1149" s="1122"/>
      <c r="F1149" s="1122"/>
      <c r="G1149" s="1122"/>
    </row>
    <row r="1150" spans="1:9" ht="15.6" hidden="1" x14ac:dyDescent="0.3">
      <c r="A1150" s="533" t="s">
        <v>2074</v>
      </c>
      <c r="B1150" s="535"/>
      <c r="C1150" s="1123"/>
      <c r="D1150" s="1123"/>
      <c r="E1150" s="1123"/>
      <c r="F1150" s="1123"/>
      <c r="G1150" s="1123"/>
    </row>
    <row r="1151" spans="1:9" hidden="1" x14ac:dyDescent="0.3"/>
    <row r="1152" spans="1:9" ht="18" hidden="1" x14ac:dyDescent="0.3">
      <c r="A1152" s="1126" t="str">
        <f>'22-FANS Pricing Matrix'!AH2</f>
        <v>FACILITY32</v>
      </c>
      <c r="B1152" s="1127"/>
      <c r="C1152" s="1127"/>
      <c r="D1152" s="1127"/>
      <c r="E1152" s="1127"/>
      <c r="F1152" s="1127"/>
      <c r="G1152" s="1127"/>
      <c r="H1152" s="1127"/>
      <c r="I1152" s="1127"/>
    </row>
    <row r="1153" spans="1:9" ht="43.2" hidden="1" x14ac:dyDescent="0.3">
      <c r="A1153" s="470" t="s">
        <v>2040</v>
      </c>
      <c r="B1153" s="471" t="s">
        <v>2041</v>
      </c>
      <c r="C1153" s="472" t="s">
        <v>2042</v>
      </c>
      <c r="D1153" s="472" t="str">
        <f>"Productive FTEs ("&amp;B1186*52&amp;")"</f>
        <v>Productive FTEs (2080)</v>
      </c>
      <c r="E1153" s="472" t="str">
        <f>"Non-productive FTEs ("&amp;B1186*52&amp;")"</f>
        <v>Non-productive FTEs (2080)</v>
      </c>
      <c r="F1153" s="472" t="s">
        <v>2043</v>
      </c>
      <c r="G1153" s="472" t="s">
        <v>2044</v>
      </c>
      <c r="H1153" s="473" t="s">
        <v>2045</v>
      </c>
      <c r="I1153" s="472" t="s">
        <v>1655</v>
      </c>
    </row>
    <row r="1154" spans="1:9" hidden="1" x14ac:dyDescent="0.3">
      <c r="A1154" s="477" t="str">
        <f>IF(ISBLANK($A$7),"",$A$7)</f>
        <v>Hourly Staff</v>
      </c>
      <c r="B1154" s="478"/>
      <c r="C1154" s="479"/>
      <c r="D1154" s="480">
        <v>0</v>
      </c>
      <c r="E1154" s="480">
        <v>0</v>
      </c>
      <c r="F1154" s="536">
        <v>0</v>
      </c>
      <c r="G1154" s="536">
        <v>0</v>
      </c>
      <c r="H1154" s="479"/>
      <c r="I1154" s="482"/>
    </row>
    <row r="1155" spans="1:9" hidden="1" x14ac:dyDescent="0.3">
      <c r="A1155" s="495" t="str">
        <f>IF(ISBLANK($A$8),"",$A$8)</f>
        <v>Hourly Staff</v>
      </c>
      <c r="B1155" s="490"/>
      <c r="C1155" s="491"/>
      <c r="D1155" s="492">
        <f>IF($B1186="","",B1155/($B1186*52))</f>
        <v>0</v>
      </c>
      <c r="E1155" s="492">
        <f>IF($B1186="","",C1155/($B1186*52))</f>
        <v>0</v>
      </c>
      <c r="F1155" s="537"/>
      <c r="G1155" s="537"/>
      <c r="H1155" s="491"/>
      <c r="I1155" s="494"/>
    </row>
    <row r="1156" spans="1:9" hidden="1" x14ac:dyDescent="0.3">
      <c r="A1156" s="495" t="str">
        <f>IF(ISBLANK($A$9),"",$A$9)</f>
        <v>General Service Worker</v>
      </c>
      <c r="B1156" s="490"/>
      <c r="C1156" s="491"/>
      <c r="D1156" s="492">
        <f>IF($B1186="","",B1156/($B1186*52))</f>
        <v>0</v>
      </c>
      <c r="E1156" s="492">
        <f>IF($B1186="","",C1156/($B1186*52))</f>
        <v>0</v>
      </c>
      <c r="F1156" s="537"/>
      <c r="G1156" s="537"/>
      <c r="H1156" s="491"/>
      <c r="I1156" s="494"/>
    </row>
    <row r="1157" spans="1:9" hidden="1" x14ac:dyDescent="0.3">
      <c r="A1157" s="495" t="str">
        <f>IF(ISBLANK($A$10),"",$A$10)</f>
        <v>Cook</v>
      </c>
      <c r="B1157" s="490"/>
      <c r="C1157" s="491"/>
      <c r="D1157" s="492">
        <f>IF($B1186="","",B1157/($B1186*52))</f>
        <v>0</v>
      </c>
      <c r="E1157" s="492">
        <f>IF($B1186="","",C1157/($B1186*52))</f>
        <v>0</v>
      </c>
      <c r="F1157" s="537"/>
      <c r="G1157" s="537"/>
      <c r="H1157" s="491"/>
      <c r="I1157" s="494"/>
    </row>
    <row r="1158" spans="1:9" ht="13.95" hidden="1" customHeight="1" x14ac:dyDescent="0.3">
      <c r="A1158" s="495" t="str">
        <f>IF(ISBLANK($A$11),"",$A$11)</f>
        <v>Supervisor</v>
      </c>
      <c r="B1158" s="490"/>
      <c r="C1158" s="491"/>
      <c r="D1158" s="492">
        <f>IF($B1186="","",B1158/($B1186*52))</f>
        <v>0</v>
      </c>
      <c r="E1158" s="492">
        <f>IF($B1186="","",C1158/($B1186*52))</f>
        <v>0</v>
      </c>
      <c r="F1158" s="537"/>
      <c r="G1158" s="537"/>
      <c r="H1158" s="491"/>
      <c r="I1158" s="494"/>
    </row>
    <row r="1159" spans="1:9" hidden="1" x14ac:dyDescent="0.3">
      <c r="A1159" s="477" t="str">
        <f>IF(ISBLANK($A$12),"",$A$12)</f>
        <v>Salaried Staff</v>
      </c>
      <c r="B1159" s="500"/>
      <c r="C1159" s="501"/>
      <c r="D1159" s="502">
        <v>0</v>
      </c>
      <c r="E1159" s="502">
        <v>0</v>
      </c>
      <c r="F1159" s="538">
        <v>0</v>
      </c>
      <c r="G1159" s="538">
        <v>0</v>
      </c>
      <c r="H1159" s="501"/>
      <c r="I1159" s="504"/>
    </row>
    <row r="1160" spans="1:9" hidden="1" x14ac:dyDescent="0.3">
      <c r="A1160" s="495" t="str">
        <f>IF(ISBLANK($A$13),"",$A$13)</f>
        <v>Director</v>
      </c>
      <c r="B1160" s="490"/>
      <c r="C1160" s="491"/>
      <c r="D1160" s="492">
        <f>IF($B1186="","",B1160/($B1186*52))</f>
        <v>0</v>
      </c>
      <c r="E1160" s="492">
        <f>IF($B1186="","",C1160/($B1186*52))</f>
        <v>0</v>
      </c>
      <c r="F1160" s="537"/>
      <c r="G1160" s="537"/>
      <c r="H1160" s="491"/>
      <c r="I1160" s="494"/>
    </row>
    <row r="1161" spans="1:9" hidden="1" x14ac:dyDescent="0.3">
      <c r="A1161" s="495" t="str">
        <f>IF(ISBLANK($A$14),"",$A$14)</f>
        <v>Management</v>
      </c>
      <c r="B1161" s="490"/>
      <c r="C1161" s="491"/>
      <c r="D1161" s="492">
        <f>IF($B1186="","",B1161/($B1186*52))</f>
        <v>0</v>
      </c>
      <c r="E1161" s="492">
        <f>IF($B1186="","",C1161/($B1186*52))</f>
        <v>0</v>
      </c>
      <c r="F1161" s="537"/>
      <c r="G1161" s="537"/>
      <c r="H1161" s="491"/>
      <c r="I1161" s="494"/>
    </row>
    <row r="1162" spans="1:9" hidden="1" x14ac:dyDescent="0.3">
      <c r="A1162" s="495" t="str">
        <f>IF(ISBLANK($A$15),"",$A$15)</f>
        <v>Registered Dietitians - Hosp</v>
      </c>
      <c r="B1162" s="490"/>
      <c r="C1162" s="491"/>
      <c r="D1162" s="492">
        <f>IF($B1186="","",B1162/($B1186*52))</f>
        <v>0</v>
      </c>
      <c r="E1162" s="492">
        <f>IF($B1186="","",C1162/($B1186*52))</f>
        <v>0</v>
      </c>
      <c r="F1162" s="537"/>
      <c r="G1162" s="537"/>
      <c r="H1162" s="491"/>
      <c r="I1162" s="494"/>
    </row>
    <row r="1163" spans="1:9" hidden="1" x14ac:dyDescent="0.3">
      <c r="A1163" s="495" t="str">
        <f>IF(ISBLANK($A$16),"",$A$16)</f>
        <v>Registered Dietitians - Suppl</v>
      </c>
      <c r="B1163" s="490"/>
      <c r="C1163" s="491"/>
      <c r="D1163" s="492">
        <f>IF($B1186="","",B1163/($B1186*52))</f>
        <v>0</v>
      </c>
      <c r="E1163" s="492">
        <f>IF($B1186="","",C1163/($B1186*52))</f>
        <v>0</v>
      </c>
      <c r="F1163" s="537"/>
      <c r="G1163" s="537"/>
      <c r="H1163" s="491"/>
      <c r="I1163" s="494"/>
    </row>
    <row r="1164" spans="1:9" hidden="1" x14ac:dyDescent="0.3">
      <c r="A1164" s="495" t="str">
        <f>IF(ISBLANK($A$17),"",$A$17)</f>
        <v>Diet Tech</v>
      </c>
      <c r="B1164" s="490"/>
      <c r="C1164" s="491"/>
      <c r="D1164" s="492">
        <f>IF($B1186="","",B1164/($B1186*52))</f>
        <v>0</v>
      </c>
      <c r="E1164" s="492">
        <f>IF($B1186="","",C1164/($B1186*52))</f>
        <v>0</v>
      </c>
      <c r="F1164" s="537"/>
      <c r="G1164" s="537"/>
      <c r="H1164" s="491"/>
      <c r="I1164" s="494"/>
    </row>
    <row r="1165" spans="1:9" hidden="1" x14ac:dyDescent="0.3">
      <c r="A1165" s="495" t="str">
        <f>IF(ISBLANK($A$18),"",$A$18)</f>
        <v>Diet Clerk</v>
      </c>
      <c r="B1165" s="490"/>
      <c r="C1165" s="491"/>
      <c r="D1165" s="492">
        <f>IF($B1186="","",B1165/($B1186*52))</f>
        <v>0</v>
      </c>
      <c r="E1165" s="492">
        <f>IF($B1186="","",C1165/($B1186*52))</f>
        <v>0</v>
      </c>
      <c r="F1165" s="537"/>
      <c r="G1165" s="537"/>
      <c r="H1165" s="491"/>
      <c r="I1165" s="494"/>
    </row>
    <row r="1166" spans="1:9" hidden="1" x14ac:dyDescent="0.3">
      <c r="A1166" s="495" t="str">
        <f>IF(ISBLANK($A$19),"",$A$19)</f>
        <v>Admin</v>
      </c>
      <c r="B1166" s="490"/>
      <c r="C1166" s="491"/>
      <c r="D1166" s="492">
        <f>IF($B1186="","",B1166/($B1186*52))</f>
        <v>0</v>
      </c>
      <c r="E1166" s="492">
        <f>IF($B1186="","",C1166/($B1186*52))</f>
        <v>0</v>
      </c>
      <c r="F1166" s="537"/>
      <c r="G1166" s="537"/>
      <c r="H1166" s="491"/>
      <c r="I1166" s="494"/>
    </row>
    <row r="1167" spans="1:9" hidden="1" x14ac:dyDescent="0.3">
      <c r="A1167" s="495" t="str">
        <f>IF(ISBLANK($A$20),"",$A$20)</f>
        <v>System Analyst</v>
      </c>
      <c r="B1167" s="491"/>
      <c r="C1167" s="491"/>
      <c r="D1167" s="492">
        <f>IF($B1186="","",B1167/($B1186*52))</f>
        <v>0</v>
      </c>
      <c r="E1167" s="492">
        <f>IF($B1186="","",C1167/($B1186*52))</f>
        <v>0</v>
      </c>
      <c r="F1167" s="537"/>
      <c r="G1167" s="537"/>
      <c r="H1167" s="491"/>
      <c r="I1167" s="494"/>
    </row>
    <row r="1168" spans="1:9" hidden="1" x14ac:dyDescent="0.3">
      <c r="A1168" s="495" t="str">
        <f>IF(ISBLANK($A$21),"",$A$21)</f>
        <v>Formula Rm Tech</v>
      </c>
      <c r="B1168" s="491"/>
      <c r="C1168" s="491"/>
      <c r="D1168" s="492">
        <f>IF($B1186="","",B1168/($B1186*52))</f>
        <v>0</v>
      </c>
      <c r="E1168" s="492">
        <f>IF($B1186="","",C1168/($B1186*52))</f>
        <v>0</v>
      </c>
      <c r="F1168" s="537"/>
      <c r="G1168" s="537"/>
      <c r="H1168" s="491"/>
      <c r="I1168" s="494"/>
    </row>
    <row r="1169" spans="1:9" hidden="1" x14ac:dyDescent="0.3">
      <c r="A1169" s="495" t="str">
        <f>IF(ISBLANK($A$22),"",$A$22)</f>
        <v>Purchaser</v>
      </c>
      <c r="B1169" s="491"/>
      <c r="C1169" s="491"/>
      <c r="D1169" s="492">
        <f>IF($B1186="","",B1169/($B1186*52))</f>
        <v>0</v>
      </c>
      <c r="E1169" s="492">
        <f>IF($B1186="","",C1169/($B1186*52))</f>
        <v>0</v>
      </c>
      <c r="F1169" s="537"/>
      <c r="G1169" s="537"/>
      <c r="H1169" s="491"/>
      <c r="I1169" s="494"/>
    </row>
    <row r="1170" spans="1:9" hidden="1" x14ac:dyDescent="0.3">
      <c r="A1170" s="495" t="str">
        <f>IF(ISBLANK($A$23),"",$A$23)</f>
        <v>Salaried Supervision</v>
      </c>
      <c r="B1170" s="490"/>
      <c r="C1170" s="491"/>
      <c r="D1170" s="492">
        <f>IF($B1186="","",B1170/($B1186*52))</f>
        <v>0</v>
      </c>
      <c r="E1170" s="492">
        <f>IF($B1186="","",C1170/($B1186*52))</f>
        <v>0</v>
      </c>
      <c r="F1170" s="537"/>
      <c r="G1170" s="537"/>
      <c r="H1170" s="491"/>
      <c r="I1170" s="494"/>
    </row>
    <row r="1171" spans="1:9" hidden="1" x14ac:dyDescent="0.3">
      <c r="A1171" s="477" t="str">
        <f>IF(ISBLANK($A$24),"",$A$24)</f>
        <v>Other Labor</v>
      </c>
      <c r="B1171" s="500"/>
      <c r="C1171" s="501"/>
      <c r="D1171" s="502">
        <v>0</v>
      </c>
      <c r="E1171" s="502">
        <v>0</v>
      </c>
      <c r="F1171" s="538">
        <v>0</v>
      </c>
      <c r="G1171" s="538">
        <v>0</v>
      </c>
      <c r="H1171" s="501"/>
      <c r="I1171" s="504"/>
    </row>
    <row r="1172" spans="1:9" hidden="1" x14ac:dyDescent="0.3">
      <c r="A1172" s="477" t="str">
        <f>IF(ISBLANK($A$25),"",$A$25)</f>
        <v/>
      </c>
      <c r="B1172" s="490"/>
      <c r="C1172" s="491"/>
      <c r="D1172" s="492">
        <f>IF($B1186="","",B1172/($B1186*52))</f>
        <v>0</v>
      </c>
      <c r="E1172" s="492">
        <f>IF($B1186="","",C1172/($B1186*52))</f>
        <v>0</v>
      </c>
      <c r="F1172" s="537"/>
      <c r="G1172" s="537"/>
      <c r="H1172" s="491"/>
      <c r="I1172" s="494"/>
    </row>
    <row r="1173" spans="1:9" hidden="1" x14ac:dyDescent="0.3">
      <c r="A1173" s="477" t="str">
        <f>IF(ISBLANK($A$26),"",$A$26)</f>
        <v/>
      </c>
      <c r="B1173" s="490"/>
      <c r="C1173" s="491"/>
      <c r="D1173" s="492">
        <f>IF($B1186="","",B1173/($B1186*52))</f>
        <v>0</v>
      </c>
      <c r="E1173" s="492">
        <f>IF($B1186="","",C1173/($B1186*52))</f>
        <v>0</v>
      </c>
      <c r="F1173" s="537"/>
      <c r="G1173" s="537"/>
      <c r="H1173" s="491"/>
      <c r="I1173" s="494"/>
    </row>
    <row r="1174" spans="1:9" hidden="1" x14ac:dyDescent="0.3">
      <c r="A1174" s="477" t="str">
        <f>IF(ISBLANK($A$27),"",$A$27)</f>
        <v/>
      </c>
      <c r="B1174" s="512"/>
      <c r="C1174" s="491"/>
      <c r="D1174" s="492">
        <f>IF($B1186="","",B1174/($B1186*52))</f>
        <v>0</v>
      </c>
      <c r="E1174" s="492">
        <f>IF($B1186="","",C1174/($B1186*52))</f>
        <v>0</v>
      </c>
      <c r="F1174" s="537"/>
      <c r="G1174" s="537"/>
      <c r="H1174" s="491"/>
      <c r="I1174" s="494"/>
    </row>
    <row r="1175" spans="1:9" hidden="1" x14ac:dyDescent="0.3">
      <c r="A1175" s="477" t="str">
        <f>IF(ISBLANK($A$28),"",$A$28)</f>
        <v/>
      </c>
      <c r="B1175" s="490"/>
      <c r="C1175" s="491"/>
      <c r="D1175" s="492">
        <f>IF($B1186="","",B1175/($B1186*52))</f>
        <v>0</v>
      </c>
      <c r="E1175" s="492">
        <f>IF($B1186="","",C1175/($B1186*52))</f>
        <v>0</v>
      </c>
      <c r="F1175" s="537"/>
      <c r="G1175" s="537"/>
      <c r="H1175" s="491"/>
      <c r="I1175" s="494"/>
    </row>
    <row r="1176" spans="1:9" hidden="1" x14ac:dyDescent="0.3">
      <c r="A1176" s="477" t="str">
        <f>IF(ISBLANK($A$29),"",$A$29)</f>
        <v/>
      </c>
      <c r="B1176" s="490"/>
      <c r="C1176" s="491"/>
      <c r="D1176" s="492">
        <f>IF($B1186="","",B1176/($B1186*52))</f>
        <v>0</v>
      </c>
      <c r="E1176" s="492">
        <f>IF($B1186="","",C1176/($B1186*52))</f>
        <v>0</v>
      </c>
      <c r="F1176" s="537"/>
      <c r="G1176" s="537"/>
      <c r="H1176" s="491"/>
      <c r="I1176" s="494"/>
    </row>
    <row r="1177" spans="1:9" hidden="1" x14ac:dyDescent="0.3">
      <c r="A1177" s="477" t="str">
        <f>IF(ISBLANK($A$30),"",$A$30)</f>
        <v/>
      </c>
      <c r="B1177" s="513"/>
      <c r="C1177" s="514"/>
      <c r="D1177" s="492">
        <f>IF($B1186="","",B1177/($B1186*52))</f>
        <v>0</v>
      </c>
      <c r="E1177" s="492">
        <f>IF($B1186="","",C1177/($B1186*52))</f>
        <v>0</v>
      </c>
      <c r="F1177" s="539"/>
      <c r="G1177" s="539"/>
      <c r="H1177" s="491"/>
      <c r="I1177" s="494"/>
    </row>
    <row r="1178" spans="1:9" hidden="1" x14ac:dyDescent="0.3">
      <c r="A1178" s="516" t="s">
        <v>2065</v>
      </c>
      <c r="B1178" s="517">
        <f t="shared" ref="B1178:G1178" si="101">SUM(B1154:B1177)</f>
        <v>0</v>
      </c>
      <c r="C1178" s="517">
        <f t="shared" si="101"/>
        <v>0</v>
      </c>
      <c r="D1178" s="492">
        <f t="shared" si="101"/>
        <v>0</v>
      </c>
      <c r="E1178" s="492">
        <f t="shared" si="101"/>
        <v>0</v>
      </c>
      <c r="F1178" s="518">
        <f t="shared" si="101"/>
        <v>0</v>
      </c>
      <c r="G1178" s="518">
        <f t="shared" si="101"/>
        <v>0</v>
      </c>
      <c r="H1178" s="491"/>
      <c r="I1178" s="519"/>
    </row>
    <row r="1179" spans="1:9" ht="18" hidden="1" x14ac:dyDescent="0.35">
      <c r="A1179" s="526" t="s">
        <v>2066</v>
      </c>
      <c r="B1179" s="527"/>
      <c r="C1179" s="1124" t="s">
        <v>1655</v>
      </c>
      <c r="D1179" s="1124"/>
      <c r="E1179" s="1124"/>
      <c r="F1179" s="1124"/>
      <c r="G1179" s="1125"/>
      <c r="H1179" s="528"/>
      <c r="I1179" s="529"/>
    </row>
    <row r="1180" spans="1:9" ht="46.8" hidden="1" x14ac:dyDescent="0.3">
      <c r="A1180" s="530" t="s">
        <v>2067</v>
      </c>
      <c r="B1180" s="531"/>
      <c r="C1180" s="1121"/>
      <c r="D1180" s="1121"/>
      <c r="E1180" s="1121"/>
      <c r="F1180" s="1121"/>
      <c r="G1180" s="1121"/>
    </row>
    <row r="1181" spans="1:9" ht="15.6" hidden="1" x14ac:dyDescent="0.3">
      <c r="A1181" s="532" t="s">
        <v>2068</v>
      </c>
      <c r="B1181" s="531"/>
      <c r="C1181" s="1121"/>
      <c r="D1181" s="1121"/>
      <c r="E1181" s="1121"/>
      <c r="F1181" s="1121"/>
      <c r="G1181" s="1121"/>
    </row>
    <row r="1182" spans="1:9" ht="15.6" hidden="1" x14ac:dyDescent="0.3">
      <c r="A1182" s="532" t="s">
        <v>2069</v>
      </c>
      <c r="B1182" s="531"/>
      <c r="C1182" s="1121"/>
      <c r="D1182" s="1121"/>
      <c r="E1182" s="1121"/>
      <c r="F1182" s="1121"/>
      <c r="G1182" s="1121"/>
    </row>
    <row r="1183" spans="1:9" ht="15.6" hidden="1" x14ac:dyDescent="0.3">
      <c r="A1183" s="532" t="s">
        <v>2070</v>
      </c>
      <c r="B1183" s="531"/>
      <c r="C1183" s="1121"/>
      <c r="D1183" s="1121"/>
      <c r="E1183" s="1121"/>
      <c r="F1183" s="1121"/>
      <c r="G1183" s="1121"/>
    </row>
    <row r="1184" spans="1:9" ht="15.6" hidden="1" x14ac:dyDescent="0.3">
      <c r="A1184" s="532" t="s">
        <v>2071</v>
      </c>
      <c r="B1184" s="531"/>
      <c r="C1184" s="1121"/>
      <c r="D1184" s="1121"/>
      <c r="E1184" s="1121"/>
      <c r="F1184" s="1121"/>
      <c r="G1184" s="1121"/>
    </row>
    <row r="1185" spans="1:9" ht="15.6" hidden="1" x14ac:dyDescent="0.3">
      <c r="A1185" s="532" t="s">
        <v>2072</v>
      </c>
      <c r="B1185" s="531"/>
      <c r="C1185" s="1121"/>
      <c r="D1185" s="1121"/>
      <c r="E1185" s="1121"/>
      <c r="F1185" s="1121"/>
      <c r="G1185" s="1121"/>
    </row>
    <row r="1186" spans="1:9" ht="15.6" hidden="1" collapsed="1" x14ac:dyDescent="0.3">
      <c r="A1186" s="533" t="s">
        <v>1496</v>
      </c>
      <c r="B1186" s="534">
        <v>40</v>
      </c>
      <c r="C1186" s="1122" t="s">
        <v>2073</v>
      </c>
      <c r="D1186" s="1122"/>
      <c r="E1186" s="1122"/>
      <c r="F1186" s="1122"/>
      <c r="G1186" s="1122"/>
    </row>
    <row r="1187" spans="1:9" ht="15.6" hidden="1" x14ac:dyDescent="0.3">
      <c r="A1187" s="533" t="s">
        <v>2074</v>
      </c>
      <c r="B1187" s="535"/>
      <c r="C1187" s="1123"/>
      <c r="D1187" s="1123"/>
      <c r="E1187" s="1123"/>
      <c r="F1187" s="1123"/>
      <c r="G1187" s="1123"/>
    </row>
    <row r="1188" spans="1:9" hidden="1" x14ac:dyDescent="0.3"/>
    <row r="1189" spans="1:9" ht="18" hidden="1" x14ac:dyDescent="0.3">
      <c r="A1189" s="1126" t="str">
        <f>'22-FANS Pricing Matrix'!AI2</f>
        <v>FACILITY33</v>
      </c>
      <c r="B1189" s="1127"/>
      <c r="C1189" s="1127"/>
      <c r="D1189" s="1127"/>
      <c r="E1189" s="1127"/>
      <c r="F1189" s="1127"/>
      <c r="G1189" s="1127"/>
      <c r="H1189" s="1127"/>
      <c r="I1189" s="1127"/>
    </row>
    <row r="1190" spans="1:9" ht="43.2" hidden="1" x14ac:dyDescent="0.3">
      <c r="A1190" s="470" t="s">
        <v>2040</v>
      </c>
      <c r="B1190" s="471" t="s">
        <v>2041</v>
      </c>
      <c r="C1190" s="472" t="s">
        <v>2042</v>
      </c>
      <c r="D1190" s="472" t="str">
        <f>"Productive FTEs ("&amp;B1223*52&amp;")"</f>
        <v>Productive FTEs (2080)</v>
      </c>
      <c r="E1190" s="472" t="str">
        <f>"Non-productive FTEs ("&amp;B1223*52&amp;")"</f>
        <v>Non-productive FTEs (2080)</v>
      </c>
      <c r="F1190" s="472" t="s">
        <v>2043</v>
      </c>
      <c r="G1190" s="472" t="s">
        <v>2044</v>
      </c>
      <c r="H1190" s="473" t="s">
        <v>2045</v>
      </c>
      <c r="I1190" s="472" t="s">
        <v>1655</v>
      </c>
    </row>
    <row r="1191" spans="1:9" hidden="1" x14ac:dyDescent="0.3">
      <c r="A1191" s="477" t="str">
        <f>IF(ISBLANK($A$7),"",$A$7)</f>
        <v>Hourly Staff</v>
      </c>
      <c r="B1191" s="478"/>
      <c r="C1191" s="479"/>
      <c r="D1191" s="480">
        <v>0</v>
      </c>
      <c r="E1191" s="480">
        <v>0</v>
      </c>
      <c r="F1191" s="536">
        <v>0</v>
      </c>
      <c r="G1191" s="536">
        <v>0</v>
      </c>
      <c r="H1191" s="479"/>
      <c r="I1191" s="482"/>
    </row>
    <row r="1192" spans="1:9" hidden="1" x14ac:dyDescent="0.3">
      <c r="A1192" s="495" t="str">
        <f>IF(ISBLANK($A$8),"",$A$8)</f>
        <v>Hourly Staff</v>
      </c>
      <c r="B1192" s="490"/>
      <c r="C1192" s="491"/>
      <c r="D1192" s="492">
        <f>IF($B1223="","",B1192/($B1223*52))</f>
        <v>0</v>
      </c>
      <c r="E1192" s="492">
        <f>IF($B1223="","",C1192/($B1223*52))</f>
        <v>0</v>
      </c>
      <c r="F1192" s="537"/>
      <c r="G1192" s="537"/>
      <c r="H1192" s="491"/>
      <c r="I1192" s="494"/>
    </row>
    <row r="1193" spans="1:9" hidden="1" x14ac:dyDescent="0.3">
      <c r="A1193" s="495" t="str">
        <f>IF(ISBLANK($A$9),"",$A$9)</f>
        <v>General Service Worker</v>
      </c>
      <c r="B1193" s="490"/>
      <c r="C1193" s="491"/>
      <c r="D1193" s="492">
        <f>IF($B1223="","",B1193/($B1223*52))</f>
        <v>0</v>
      </c>
      <c r="E1193" s="492">
        <f>IF($B1223="","",C1193/($B1223*52))</f>
        <v>0</v>
      </c>
      <c r="F1193" s="537"/>
      <c r="G1193" s="537"/>
      <c r="H1193" s="491"/>
      <c r="I1193" s="494"/>
    </row>
    <row r="1194" spans="1:9" hidden="1" x14ac:dyDescent="0.3">
      <c r="A1194" s="495" t="str">
        <f>IF(ISBLANK($A$10),"",$A$10)</f>
        <v>Cook</v>
      </c>
      <c r="B1194" s="490"/>
      <c r="C1194" s="491"/>
      <c r="D1194" s="492">
        <f>IF($B1223="","",B1194/($B1223*52))</f>
        <v>0</v>
      </c>
      <c r="E1194" s="492">
        <f>IF($B1223="","",C1194/($B1223*52))</f>
        <v>0</v>
      </c>
      <c r="F1194" s="537"/>
      <c r="G1194" s="537"/>
      <c r="H1194" s="491"/>
      <c r="I1194" s="494"/>
    </row>
    <row r="1195" spans="1:9" hidden="1" x14ac:dyDescent="0.3">
      <c r="A1195" s="495" t="str">
        <f>IF(ISBLANK($A$11),"",$A$11)</f>
        <v>Supervisor</v>
      </c>
      <c r="B1195" s="490"/>
      <c r="C1195" s="491"/>
      <c r="D1195" s="492">
        <f>IF($B1223="","",B1195/($B1223*52))</f>
        <v>0</v>
      </c>
      <c r="E1195" s="492">
        <f>IF($B1223="","",C1195/($B1223*52))</f>
        <v>0</v>
      </c>
      <c r="F1195" s="537"/>
      <c r="G1195" s="537"/>
      <c r="H1195" s="491"/>
      <c r="I1195" s="494"/>
    </row>
    <row r="1196" spans="1:9" hidden="1" x14ac:dyDescent="0.3">
      <c r="A1196" s="477" t="str">
        <f>IF(ISBLANK($A$12),"",$A$12)</f>
        <v>Salaried Staff</v>
      </c>
      <c r="B1196" s="500"/>
      <c r="C1196" s="501"/>
      <c r="D1196" s="502">
        <v>0</v>
      </c>
      <c r="E1196" s="502">
        <v>0</v>
      </c>
      <c r="F1196" s="538">
        <v>0</v>
      </c>
      <c r="G1196" s="538">
        <v>0</v>
      </c>
      <c r="H1196" s="501"/>
      <c r="I1196" s="504"/>
    </row>
    <row r="1197" spans="1:9" hidden="1" x14ac:dyDescent="0.3">
      <c r="A1197" s="495" t="str">
        <f>IF(ISBLANK($A$13),"",$A$13)</f>
        <v>Director</v>
      </c>
      <c r="B1197" s="490"/>
      <c r="C1197" s="491"/>
      <c r="D1197" s="492">
        <f>IF($B1223="","",B1197/($B1223*52))</f>
        <v>0</v>
      </c>
      <c r="E1197" s="492">
        <f>IF($B1223="","",C1197/($B1223*52))</f>
        <v>0</v>
      </c>
      <c r="F1197" s="537"/>
      <c r="G1197" s="537"/>
      <c r="H1197" s="491"/>
      <c r="I1197" s="494"/>
    </row>
    <row r="1198" spans="1:9" hidden="1" x14ac:dyDescent="0.3">
      <c r="A1198" s="495" t="str">
        <f>IF(ISBLANK($A$14),"",$A$14)</f>
        <v>Management</v>
      </c>
      <c r="B1198" s="490"/>
      <c r="C1198" s="491"/>
      <c r="D1198" s="492">
        <f>IF($B1223="","",B1198/($B1223*52))</f>
        <v>0</v>
      </c>
      <c r="E1198" s="492">
        <f>IF($B1223="","",C1198/($B1223*52))</f>
        <v>0</v>
      </c>
      <c r="F1198" s="537"/>
      <c r="G1198" s="537"/>
      <c r="H1198" s="491"/>
      <c r="I1198" s="494"/>
    </row>
    <row r="1199" spans="1:9" hidden="1" x14ac:dyDescent="0.3">
      <c r="A1199" s="495" t="str">
        <f>IF(ISBLANK($A$15),"",$A$15)</f>
        <v>Registered Dietitians - Hosp</v>
      </c>
      <c r="B1199" s="490"/>
      <c r="C1199" s="491"/>
      <c r="D1199" s="492">
        <f>IF($B1223="","",B1199/($B1223*52))</f>
        <v>0</v>
      </c>
      <c r="E1199" s="492">
        <f>IF($B1223="","",C1199/($B1223*52))</f>
        <v>0</v>
      </c>
      <c r="F1199" s="537"/>
      <c r="G1199" s="537"/>
      <c r="H1199" s="491"/>
      <c r="I1199" s="494"/>
    </row>
    <row r="1200" spans="1:9" hidden="1" x14ac:dyDescent="0.3">
      <c r="A1200" s="495" t="str">
        <f>IF(ISBLANK($A$16),"",$A$16)</f>
        <v>Registered Dietitians - Suppl</v>
      </c>
      <c r="B1200" s="490"/>
      <c r="C1200" s="491"/>
      <c r="D1200" s="492">
        <f>IF($B1223="","",B1200/($B1223*52))</f>
        <v>0</v>
      </c>
      <c r="E1200" s="492">
        <f>IF($B1223="","",C1200/($B1223*52))</f>
        <v>0</v>
      </c>
      <c r="F1200" s="537"/>
      <c r="G1200" s="537"/>
      <c r="H1200" s="491"/>
      <c r="I1200" s="494"/>
    </row>
    <row r="1201" spans="1:9" hidden="1" x14ac:dyDescent="0.3">
      <c r="A1201" s="495" t="str">
        <f>IF(ISBLANK($A$17),"",$A$17)</f>
        <v>Diet Tech</v>
      </c>
      <c r="B1201" s="490"/>
      <c r="C1201" s="491"/>
      <c r="D1201" s="492">
        <f>IF($B1223="","",B1201/($B1223*52))</f>
        <v>0</v>
      </c>
      <c r="E1201" s="492">
        <f>IF($B1223="","",C1201/($B1223*52))</f>
        <v>0</v>
      </c>
      <c r="F1201" s="537"/>
      <c r="G1201" s="537"/>
      <c r="H1201" s="491"/>
      <c r="I1201" s="494"/>
    </row>
    <row r="1202" spans="1:9" hidden="1" x14ac:dyDescent="0.3">
      <c r="A1202" s="495" t="str">
        <f>IF(ISBLANK($A$18),"",$A$18)</f>
        <v>Diet Clerk</v>
      </c>
      <c r="B1202" s="490"/>
      <c r="C1202" s="491"/>
      <c r="D1202" s="492">
        <f>IF($B1223="","",B1202/($B1223*52))</f>
        <v>0</v>
      </c>
      <c r="E1202" s="492">
        <f>IF($B1223="","",C1202/($B1223*52))</f>
        <v>0</v>
      </c>
      <c r="F1202" s="537"/>
      <c r="G1202" s="537"/>
      <c r="H1202" s="491"/>
      <c r="I1202" s="494"/>
    </row>
    <row r="1203" spans="1:9" hidden="1" x14ac:dyDescent="0.3">
      <c r="A1203" s="495" t="str">
        <f>IF(ISBLANK($A$19),"",$A$19)</f>
        <v>Admin</v>
      </c>
      <c r="B1203" s="490"/>
      <c r="C1203" s="491"/>
      <c r="D1203" s="492">
        <f>IF($B1223="","",B1203/($B1223*52))</f>
        <v>0</v>
      </c>
      <c r="E1203" s="492">
        <f>IF($B1223="","",C1203/($B1223*52))</f>
        <v>0</v>
      </c>
      <c r="F1203" s="537"/>
      <c r="G1203" s="537"/>
      <c r="H1203" s="491"/>
      <c r="I1203" s="494"/>
    </row>
    <row r="1204" spans="1:9" hidden="1" x14ac:dyDescent="0.3">
      <c r="A1204" s="495" t="str">
        <f>IF(ISBLANK($A$20),"",$A$20)</f>
        <v>System Analyst</v>
      </c>
      <c r="B1204" s="491"/>
      <c r="C1204" s="491"/>
      <c r="D1204" s="492">
        <f>IF($B1223="","",B1204/($B1223*52))</f>
        <v>0</v>
      </c>
      <c r="E1204" s="492">
        <f>IF($B1223="","",C1204/($B1223*52))</f>
        <v>0</v>
      </c>
      <c r="F1204" s="537"/>
      <c r="G1204" s="537"/>
      <c r="H1204" s="491"/>
      <c r="I1204" s="494"/>
    </row>
    <row r="1205" spans="1:9" hidden="1" x14ac:dyDescent="0.3">
      <c r="A1205" s="495" t="str">
        <f>IF(ISBLANK($A$21),"",$A$21)</f>
        <v>Formula Rm Tech</v>
      </c>
      <c r="B1205" s="491"/>
      <c r="C1205" s="491"/>
      <c r="D1205" s="492">
        <f>IF($B1223="","",B1205/($B1223*52))</f>
        <v>0</v>
      </c>
      <c r="E1205" s="492">
        <f>IF($B1223="","",C1205/($B1223*52))</f>
        <v>0</v>
      </c>
      <c r="F1205" s="537"/>
      <c r="G1205" s="537"/>
      <c r="H1205" s="491"/>
      <c r="I1205" s="494"/>
    </row>
    <row r="1206" spans="1:9" hidden="1" x14ac:dyDescent="0.3">
      <c r="A1206" s="495" t="str">
        <f>IF(ISBLANK($A$22),"",$A$22)</f>
        <v>Purchaser</v>
      </c>
      <c r="B1206" s="491"/>
      <c r="C1206" s="491"/>
      <c r="D1206" s="492">
        <f>IF($B1223="","",B1206/($B1223*52))</f>
        <v>0</v>
      </c>
      <c r="E1206" s="492">
        <f>IF($B1223="","",C1206/($B1223*52))</f>
        <v>0</v>
      </c>
      <c r="F1206" s="537"/>
      <c r="G1206" s="537"/>
      <c r="H1206" s="491"/>
      <c r="I1206" s="494"/>
    </row>
    <row r="1207" spans="1:9" hidden="1" x14ac:dyDescent="0.3">
      <c r="A1207" s="495" t="str">
        <f>IF(ISBLANK($A$23),"",$A$23)</f>
        <v>Salaried Supervision</v>
      </c>
      <c r="B1207" s="490"/>
      <c r="C1207" s="491"/>
      <c r="D1207" s="492">
        <f>IF($B1223="","",B1207/($B1223*52))</f>
        <v>0</v>
      </c>
      <c r="E1207" s="492">
        <f>IF($B1223="","",C1207/($B1223*52))</f>
        <v>0</v>
      </c>
      <c r="F1207" s="537"/>
      <c r="G1207" s="537"/>
      <c r="H1207" s="491"/>
      <c r="I1207" s="494"/>
    </row>
    <row r="1208" spans="1:9" hidden="1" x14ac:dyDescent="0.3">
      <c r="A1208" s="477" t="str">
        <f>IF(ISBLANK($A$24),"",$A$24)</f>
        <v>Other Labor</v>
      </c>
      <c r="B1208" s="500"/>
      <c r="C1208" s="501"/>
      <c r="D1208" s="502">
        <v>0</v>
      </c>
      <c r="E1208" s="502">
        <v>0</v>
      </c>
      <c r="F1208" s="538">
        <v>0</v>
      </c>
      <c r="G1208" s="538">
        <v>0</v>
      </c>
      <c r="H1208" s="501"/>
      <c r="I1208" s="504"/>
    </row>
    <row r="1209" spans="1:9" hidden="1" x14ac:dyDescent="0.3">
      <c r="A1209" s="477" t="str">
        <f>IF(ISBLANK($A$25),"",$A$25)</f>
        <v/>
      </c>
      <c r="B1209" s="490"/>
      <c r="C1209" s="491"/>
      <c r="D1209" s="492">
        <f>IF($B1223="","",B1209/($B1223*52))</f>
        <v>0</v>
      </c>
      <c r="E1209" s="492">
        <f>IF($B1223="","",C1209/($B1223*52))</f>
        <v>0</v>
      </c>
      <c r="F1209" s="537"/>
      <c r="G1209" s="537"/>
      <c r="H1209" s="491"/>
      <c r="I1209" s="494"/>
    </row>
    <row r="1210" spans="1:9" hidden="1" x14ac:dyDescent="0.3">
      <c r="A1210" s="477" t="str">
        <f>IF(ISBLANK($A$26),"",$A$26)</f>
        <v/>
      </c>
      <c r="B1210" s="490"/>
      <c r="C1210" s="491"/>
      <c r="D1210" s="492">
        <f>IF($B1223="","",B1210/($B1223*52))</f>
        <v>0</v>
      </c>
      <c r="E1210" s="492">
        <f>IF($B1223="","",C1210/($B1223*52))</f>
        <v>0</v>
      </c>
      <c r="F1210" s="537"/>
      <c r="G1210" s="537"/>
      <c r="H1210" s="491"/>
      <c r="I1210" s="494"/>
    </row>
    <row r="1211" spans="1:9" hidden="1" x14ac:dyDescent="0.3">
      <c r="A1211" s="477" t="str">
        <f>IF(ISBLANK($A$27),"",$A$27)</f>
        <v/>
      </c>
      <c r="B1211" s="512"/>
      <c r="C1211" s="491"/>
      <c r="D1211" s="492">
        <f>IF($B1223="","",B1211/($B1223*52))</f>
        <v>0</v>
      </c>
      <c r="E1211" s="492">
        <f>IF($B1223="","",C1211/($B1223*52))</f>
        <v>0</v>
      </c>
      <c r="F1211" s="537"/>
      <c r="G1211" s="537"/>
      <c r="H1211" s="491"/>
      <c r="I1211" s="494"/>
    </row>
    <row r="1212" spans="1:9" hidden="1" x14ac:dyDescent="0.3">
      <c r="A1212" s="477" t="str">
        <f>IF(ISBLANK($A$28),"",$A$28)</f>
        <v/>
      </c>
      <c r="B1212" s="490"/>
      <c r="C1212" s="491"/>
      <c r="D1212" s="492">
        <f>IF($B1223="","",B1212/($B1223*52))</f>
        <v>0</v>
      </c>
      <c r="E1212" s="492">
        <f>IF($B1223="","",C1212/($B1223*52))</f>
        <v>0</v>
      </c>
      <c r="F1212" s="537"/>
      <c r="G1212" s="537"/>
      <c r="H1212" s="491"/>
      <c r="I1212" s="494"/>
    </row>
    <row r="1213" spans="1:9" hidden="1" x14ac:dyDescent="0.3">
      <c r="A1213" s="477" t="str">
        <f>IF(ISBLANK($A$29),"",$A$29)</f>
        <v/>
      </c>
      <c r="B1213" s="490"/>
      <c r="C1213" s="491"/>
      <c r="D1213" s="492">
        <f>IF($B1223="","",B1213/($B1223*52))</f>
        <v>0</v>
      </c>
      <c r="E1213" s="492">
        <f>IF($B1223="","",C1213/($B1223*52))</f>
        <v>0</v>
      </c>
      <c r="F1213" s="537"/>
      <c r="G1213" s="537"/>
      <c r="H1213" s="491"/>
      <c r="I1213" s="494"/>
    </row>
    <row r="1214" spans="1:9" hidden="1" x14ac:dyDescent="0.3">
      <c r="A1214" s="477" t="str">
        <f>IF(ISBLANK($A$30),"",$A$30)</f>
        <v/>
      </c>
      <c r="B1214" s="513"/>
      <c r="C1214" s="514"/>
      <c r="D1214" s="492">
        <f>IF($B1223="","",B1214/($B1223*52))</f>
        <v>0</v>
      </c>
      <c r="E1214" s="492">
        <f>IF($B1223="","",C1214/($B1223*52))</f>
        <v>0</v>
      </c>
      <c r="F1214" s="539"/>
      <c r="G1214" s="539"/>
      <c r="H1214" s="491"/>
      <c r="I1214" s="494"/>
    </row>
    <row r="1215" spans="1:9" hidden="1" x14ac:dyDescent="0.3">
      <c r="A1215" s="516" t="s">
        <v>2065</v>
      </c>
      <c r="B1215" s="517">
        <f t="shared" ref="B1215:G1215" si="102">SUM(B1191:B1214)</f>
        <v>0</v>
      </c>
      <c r="C1215" s="517">
        <f t="shared" si="102"/>
        <v>0</v>
      </c>
      <c r="D1215" s="492">
        <f t="shared" si="102"/>
        <v>0</v>
      </c>
      <c r="E1215" s="492">
        <f t="shared" si="102"/>
        <v>0</v>
      </c>
      <c r="F1215" s="518">
        <f t="shared" si="102"/>
        <v>0</v>
      </c>
      <c r="G1215" s="518">
        <f t="shared" si="102"/>
        <v>0</v>
      </c>
      <c r="H1215" s="491"/>
      <c r="I1215" s="519"/>
    </row>
    <row r="1216" spans="1:9" ht="18" hidden="1" x14ac:dyDescent="0.35">
      <c r="A1216" s="526" t="s">
        <v>2066</v>
      </c>
      <c r="B1216" s="527"/>
      <c r="C1216" s="1124" t="s">
        <v>1655</v>
      </c>
      <c r="D1216" s="1124"/>
      <c r="E1216" s="1124"/>
      <c r="F1216" s="1124"/>
      <c r="G1216" s="1125"/>
      <c r="H1216" s="528"/>
      <c r="I1216" s="529"/>
    </row>
    <row r="1217" spans="1:9" ht="46.8" hidden="1" x14ac:dyDescent="0.3">
      <c r="A1217" s="530" t="s">
        <v>2067</v>
      </c>
      <c r="B1217" s="531"/>
      <c r="C1217" s="1121"/>
      <c r="D1217" s="1121"/>
      <c r="E1217" s="1121"/>
      <c r="F1217" s="1121"/>
      <c r="G1217" s="1121"/>
    </row>
    <row r="1218" spans="1:9" ht="15.6" hidden="1" x14ac:dyDescent="0.3">
      <c r="A1218" s="532" t="s">
        <v>2068</v>
      </c>
      <c r="B1218" s="531"/>
      <c r="C1218" s="1121"/>
      <c r="D1218" s="1121"/>
      <c r="E1218" s="1121"/>
      <c r="F1218" s="1121"/>
      <c r="G1218" s="1121"/>
    </row>
    <row r="1219" spans="1:9" ht="15.6" hidden="1" x14ac:dyDescent="0.3">
      <c r="A1219" s="532" t="s">
        <v>2069</v>
      </c>
      <c r="B1219" s="531"/>
      <c r="C1219" s="1121"/>
      <c r="D1219" s="1121"/>
      <c r="E1219" s="1121"/>
      <c r="F1219" s="1121"/>
      <c r="G1219" s="1121"/>
    </row>
    <row r="1220" spans="1:9" ht="15.6" hidden="1" x14ac:dyDescent="0.3">
      <c r="A1220" s="532" t="s">
        <v>2070</v>
      </c>
      <c r="B1220" s="531"/>
      <c r="C1220" s="1121"/>
      <c r="D1220" s="1121"/>
      <c r="E1220" s="1121"/>
      <c r="F1220" s="1121"/>
      <c r="G1220" s="1121"/>
    </row>
    <row r="1221" spans="1:9" ht="15.6" hidden="1" x14ac:dyDescent="0.3">
      <c r="A1221" s="532" t="s">
        <v>2071</v>
      </c>
      <c r="B1221" s="531"/>
      <c r="C1221" s="1121"/>
      <c r="D1221" s="1121"/>
      <c r="E1221" s="1121"/>
      <c r="F1221" s="1121"/>
      <c r="G1221" s="1121"/>
    </row>
    <row r="1222" spans="1:9" ht="15.6" hidden="1" x14ac:dyDescent="0.3">
      <c r="A1222" s="532" t="s">
        <v>2072</v>
      </c>
      <c r="B1222" s="531"/>
      <c r="C1222" s="1121"/>
      <c r="D1222" s="1121"/>
      <c r="E1222" s="1121"/>
      <c r="F1222" s="1121"/>
      <c r="G1222" s="1121"/>
    </row>
    <row r="1223" spans="1:9" ht="15.6" hidden="1" collapsed="1" x14ac:dyDescent="0.3">
      <c r="A1223" s="533" t="s">
        <v>1496</v>
      </c>
      <c r="B1223" s="534">
        <v>40</v>
      </c>
      <c r="C1223" s="1122" t="s">
        <v>2073</v>
      </c>
      <c r="D1223" s="1122"/>
      <c r="E1223" s="1122"/>
      <c r="F1223" s="1122"/>
      <c r="G1223" s="1122"/>
    </row>
    <row r="1224" spans="1:9" ht="15.6" hidden="1" x14ac:dyDescent="0.3">
      <c r="A1224" s="533" t="s">
        <v>2074</v>
      </c>
      <c r="B1224" s="535"/>
      <c r="C1224" s="1123"/>
      <c r="D1224" s="1123"/>
      <c r="E1224" s="1123"/>
      <c r="F1224" s="1123"/>
      <c r="G1224" s="1123"/>
    </row>
    <row r="1225" spans="1:9" hidden="1" x14ac:dyDescent="0.3"/>
    <row r="1226" spans="1:9" ht="18" hidden="1" x14ac:dyDescent="0.3">
      <c r="A1226" s="1126" t="str">
        <f>'22-FANS Pricing Matrix'!AJ2</f>
        <v>FACILITY34</v>
      </c>
      <c r="B1226" s="1127"/>
      <c r="C1226" s="1127"/>
      <c r="D1226" s="1127"/>
      <c r="E1226" s="1127"/>
      <c r="F1226" s="1127"/>
      <c r="G1226" s="1127"/>
      <c r="H1226" s="1127"/>
      <c r="I1226" s="1127"/>
    </row>
    <row r="1227" spans="1:9" ht="43.2" hidden="1" x14ac:dyDescent="0.3">
      <c r="A1227" s="470" t="s">
        <v>2040</v>
      </c>
      <c r="B1227" s="471" t="s">
        <v>2041</v>
      </c>
      <c r="C1227" s="472" t="s">
        <v>2042</v>
      </c>
      <c r="D1227" s="472" t="str">
        <f>"Productive FTEs ("&amp;B1260*52&amp;")"</f>
        <v>Productive FTEs (2080)</v>
      </c>
      <c r="E1227" s="472" t="str">
        <f>"Non-productive FTEs ("&amp;B1260*52&amp;")"</f>
        <v>Non-productive FTEs (2080)</v>
      </c>
      <c r="F1227" s="472" t="s">
        <v>2043</v>
      </c>
      <c r="G1227" s="472" t="s">
        <v>2044</v>
      </c>
      <c r="H1227" s="473" t="s">
        <v>2045</v>
      </c>
      <c r="I1227" s="472" t="s">
        <v>1655</v>
      </c>
    </row>
    <row r="1228" spans="1:9" hidden="1" x14ac:dyDescent="0.3">
      <c r="A1228" s="477" t="str">
        <f>IF(ISBLANK($A$7),"",$A$7)</f>
        <v>Hourly Staff</v>
      </c>
      <c r="B1228" s="478"/>
      <c r="C1228" s="479"/>
      <c r="D1228" s="480">
        <v>0</v>
      </c>
      <c r="E1228" s="480">
        <v>0</v>
      </c>
      <c r="F1228" s="536">
        <v>0</v>
      </c>
      <c r="G1228" s="536">
        <v>0</v>
      </c>
      <c r="H1228" s="479"/>
      <c r="I1228" s="482"/>
    </row>
    <row r="1229" spans="1:9" hidden="1" x14ac:dyDescent="0.3">
      <c r="A1229" s="495" t="str">
        <f>IF(ISBLANK($A$8),"",$A$8)</f>
        <v>Hourly Staff</v>
      </c>
      <c r="B1229" s="490"/>
      <c r="C1229" s="491"/>
      <c r="D1229" s="492">
        <f>IF($B1260="","",B1229/($B1260*52))</f>
        <v>0</v>
      </c>
      <c r="E1229" s="492">
        <f>IF($B1260="","",C1229/($B1260*52))</f>
        <v>0</v>
      </c>
      <c r="F1229" s="537"/>
      <c r="G1229" s="537"/>
      <c r="H1229" s="491"/>
      <c r="I1229" s="494"/>
    </row>
    <row r="1230" spans="1:9" hidden="1" x14ac:dyDescent="0.3">
      <c r="A1230" s="495" t="str">
        <f>IF(ISBLANK($A$9),"",$A$9)</f>
        <v>General Service Worker</v>
      </c>
      <c r="B1230" s="490"/>
      <c r="C1230" s="491"/>
      <c r="D1230" s="492">
        <f>IF($B1260="","",B1230/($B1260*52))</f>
        <v>0</v>
      </c>
      <c r="E1230" s="492">
        <f>IF($B1260="","",C1230/($B1260*52))</f>
        <v>0</v>
      </c>
      <c r="F1230" s="537"/>
      <c r="G1230" s="537"/>
      <c r="H1230" s="491"/>
      <c r="I1230" s="494"/>
    </row>
    <row r="1231" spans="1:9" hidden="1" x14ac:dyDescent="0.3">
      <c r="A1231" s="495" t="str">
        <f>IF(ISBLANK($A$10),"",$A$10)</f>
        <v>Cook</v>
      </c>
      <c r="B1231" s="490"/>
      <c r="C1231" s="491"/>
      <c r="D1231" s="492">
        <f>IF($B1260="","",B1231/($B1260*52))</f>
        <v>0</v>
      </c>
      <c r="E1231" s="492">
        <f>IF($B1260="","",C1231/($B1260*52))</f>
        <v>0</v>
      </c>
      <c r="F1231" s="537"/>
      <c r="G1231" s="537"/>
      <c r="H1231" s="491"/>
      <c r="I1231" s="494"/>
    </row>
    <row r="1232" spans="1:9" hidden="1" x14ac:dyDescent="0.3">
      <c r="A1232" s="495" t="str">
        <f>IF(ISBLANK($A$11),"",$A$11)</f>
        <v>Supervisor</v>
      </c>
      <c r="B1232" s="490"/>
      <c r="C1232" s="491"/>
      <c r="D1232" s="492">
        <f>IF($B1260="","",B1232/($B1260*52))</f>
        <v>0</v>
      </c>
      <c r="E1232" s="492">
        <f>IF($B1260="","",C1232/($B1260*52))</f>
        <v>0</v>
      </c>
      <c r="F1232" s="537"/>
      <c r="G1232" s="537"/>
      <c r="H1232" s="491"/>
      <c r="I1232" s="494"/>
    </row>
    <row r="1233" spans="1:9" hidden="1" x14ac:dyDescent="0.3">
      <c r="A1233" s="477" t="str">
        <f>IF(ISBLANK($A$12),"",$A$12)</f>
        <v>Salaried Staff</v>
      </c>
      <c r="B1233" s="500"/>
      <c r="C1233" s="501"/>
      <c r="D1233" s="502">
        <v>0</v>
      </c>
      <c r="E1233" s="502">
        <v>0</v>
      </c>
      <c r="F1233" s="538">
        <v>0</v>
      </c>
      <c r="G1233" s="538">
        <v>0</v>
      </c>
      <c r="H1233" s="501"/>
      <c r="I1233" s="504"/>
    </row>
    <row r="1234" spans="1:9" hidden="1" x14ac:dyDescent="0.3">
      <c r="A1234" s="495" t="str">
        <f>IF(ISBLANK($A$13),"",$A$13)</f>
        <v>Director</v>
      </c>
      <c r="B1234" s="490"/>
      <c r="C1234" s="491"/>
      <c r="D1234" s="492">
        <f>IF($B1260="","",B1234/($B1260*52))</f>
        <v>0</v>
      </c>
      <c r="E1234" s="492">
        <f>IF($B1260="","",C1234/($B1260*52))</f>
        <v>0</v>
      </c>
      <c r="F1234" s="537"/>
      <c r="G1234" s="537"/>
      <c r="H1234" s="491"/>
      <c r="I1234" s="494"/>
    </row>
    <row r="1235" spans="1:9" hidden="1" x14ac:dyDescent="0.3">
      <c r="A1235" s="495" t="str">
        <f>IF(ISBLANK($A$14),"",$A$14)</f>
        <v>Management</v>
      </c>
      <c r="B1235" s="490"/>
      <c r="C1235" s="491"/>
      <c r="D1235" s="492">
        <f>IF($B1260="","",B1235/($B1260*52))</f>
        <v>0</v>
      </c>
      <c r="E1235" s="492">
        <f>IF($B1260="","",C1235/($B1260*52))</f>
        <v>0</v>
      </c>
      <c r="F1235" s="537"/>
      <c r="G1235" s="537"/>
      <c r="H1235" s="491"/>
      <c r="I1235" s="494"/>
    </row>
    <row r="1236" spans="1:9" hidden="1" x14ac:dyDescent="0.3">
      <c r="A1236" s="495" t="str">
        <f>IF(ISBLANK($A$15),"",$A$15)</f>
        <v>Registered Dietitians - Hosp</v>
      </c>
      <c r="B1236" s="490"/>
      <c r="C1236" s="491"/>
      <c r="D1236" s="492">
        <f>IF($B1260="","",B1236/($B1260*52))</f>
        <v>0</v>
      </c>
      <c r="E1236" s="492">
        <f>IF($B1260="","",C1236/($B1260*52))</f>
        <v>0</v>
      </c>
      <c r="F1236" s="537"/>
      <c r="G1236" s="537"/>
      <c r="H1236" s="491"/>
      <c r="I1236" s="494"/>
    </row>
    <row r="1237" spans="1:9" hidden="1" x14ac:dyDescent="0.3">
      <c r="A1237" s="495" t="str">
        <f>IF(ISBLANK($A$16),"",$A$16)</f>
        <v>Registered Dietitians - Suppl</v>
      </c>
      <c r="B1237" s="490"/>
      <c r="C1237" s="491"/>
      <c r="D1237" s="492">
        <f>IF($B1260="","",B1237/($B1260*52))</f>
        <v>0</v>
      </c>
      <c r="E1237" s="492">
        <f>IF($B1260="","",C1237/($B1260*52))</f>
        <v>0</v>
      </c>
      <c r="F1237" s="537"/>
      <c r="G1237" s="537"/>
      <c r="H1237" s="491"/>
      <c r="I1237" s="494"/>
    </row>
    <row r="1238" spans="1:9" hidden="1" x14ac:dyDescent="0.3">
      <c r="A1238" s="495" t="str">
        <f>IF(ISBLANK($A$17),"",$A$17)</f>
        <v>Diet Tech</v>
      </c>
      <c r="B1238" s="490"/>
      <c r="C1238" s="491"/>
      <c r="D1238" s="492">
        <f>IF($B1260="","",B1238/($B1260*52))</f>
        <v>0</v>
      </c>
      <c r="E1238" s="492">
        <f>IF($B1260="","",C1238/($B1260*52))</f>
        <v>0</v>
      </c>
      <c r="F1238" s="537"/>
      <c r="G1238" s="537"/>
      <c r="H1238" s="491"/>
      <c r="I1238" s="494"/>
    </row>
    <row r="1239" spans="1:9" hidden="1" x14ac:dyDescent="0.3">
      <c r="A1239" s="495" t="str">
        <f>IF(ISBLANK($A$18),"",$A$18)</f>
        <v>Diet Clerk</v>
      </c>
      <c r="B1239" s="490"/>
      <c r="C1239" s="491"/>
      <c r="D1239" s="492">
        <f>IF($B1260="","",B1239/($B1260*52))</f>
        <v>0</v>
      </c>
      <c r="E1239" s="492">
        <f>IF($B1260="","",C1239/($B1260*52))</f>
        <v>0</v>
      </c>
      <c r="F1239" s="537"/>
      <c r="G1239" s="537"/>
      <c r="H1239" s="491"/>
      <c r="I1239" s="494"/>
    </row>
    <row r="1240" spans="1:9" hidden="1" x14ac:dyDescent="0.3">
      <c r="A1240" s="495" t="str">
        <f>IF(ISBLANK($A$19),"",$A$19)</f>
        <v>Admin</v>
      </c>
      <c r="B1240" s="490"/>
      <c r="C1240" s="491"/>
      <c r="D1240" s="492">
        <f>IF($B1260="","",B1240/($B1260*52))</f>
        <v>0</v>
      </c>
      <c r="E1240" s="492">
        <f>IF($B1260="","",C1240/($B1260*52))</f>
        <v>0</v>
      </c>
      <c r="F1240" s="537"/>
      <c r="G1240" s="537"/>
      <c r="H1240" s="491"/>
      <c r="I1240" s="494"/>
    </row>
    <row r="1241" spans="1:9" hidden="1" x14ac:dyDescent="0.3">
      <c r="A1241" s="495" t="str">
        <f>IF(ISBLANK($A$20),"",$A$20)</f>
        <v>System Analyst</v>
      </c>
      <c r="B1241" s="491"/>
      <c r="C1241" s="491"/>
      <c r="D1241" s="492">
        <f>IF($B1260="","",B1241/($B1260*52))</f>
        <v>0</v>
      </c>
      <c r="E1241" s="492">
        <f>IF($B1260="","",C1241/($B1260*52))</f>
        <v>0</v>
      </c>
      <c r="F1241" s="537"/>
      <c r="G1241" s="537"/>
      <c r="H1241" s="491"/>
      <c r="I1241" s="494"/>
    </row>
    <row r="1242" spans="1:9" hidden="1" x14ac:dyDescent="0.3">
      <c r="A1242" s="495" t="str">
        <f>IF(ISBLANK($A$21),"",$A$21)</f>
        <v>Formula Rm Tech</v>
      </c>
      <c r="B1242" s="491"/>
      <c r="C1242" s="491"/>
      <c r="D1242" s="492">
        <f>IF($B1260="","",B1242/($B1260*52))</f>
        <v>0</v>
      </c>
      <c r="E1242" s="492">
        <f>IF($B1260="","",C1242/($B1260*52))</f>
        <v>0</v>
      </c>
      <c r="F1242" s="537"/>
      <c r="G1242" s="537"/>
      <c r="H1242" s="491"/>
      <c r="I1242" s="494"/>
    </row>
    <row r="1243" spans="1:9" hidden="1" x14ac:dyDescent="0.3">
      <c r="A1243" s="495" t="str">
        <f>IF(ISBLANK($A$22),"",$A$22)</f>
        <v>Purchaser</v>
      </c>
      <c r="B1243" s="491"/>
      <c r="C1243" s="491"/>
      <c r="D1243" s="492">
        <f>IF($B1260="","",B1243/($B1260*52))</f>
        <v>0</v>
      </c>
      <c r="E1243" s="492">
        <f>IF($B1260="","",C1243/($B1260*52))</f>
        <v>0</v>
      </c>
      <c r="F1243" s="537"/>
      <c r="G1243" s="537"/>
      <c r="H1243" s="491"/>
      <c r="I1243" s="494"/>
    </row>
    <row r="1244" spans="1:9" hidden="1" x14ac:dyDescent="0.3">
      <c r="A1244" s="495" t="str">
        <f>IF(ISBLANK($A$23),"",$A$23)</f>
        <v>Salaried Supervision</v>
      </c>
      <c r="B1244" s="490"/>
      <c r="C1244" s="491"/>
      <c r="D1244" s="492">
        <f>IF($B1260="","",B1244/($B1260*52))</f>
        <v>0</v>
      </c>
      <c r="E1244" s="492">
        <f>IF($B1260="","",C1244/($B1260*52))</f>
        <v>0</v>
      </c>
      <c r="F1244" s="537"/>
      <c r="G1244" s="537"/>
      <c r="H1244" s="491"/>
      <c r="I1244" s="494"/>
    </row>
    <row r="1245" spans="1:9" hidden="1" x14ac:dyDescent="0.3">
      <c r="A1245" s="477" t="str">
        <f>IF(ISBLANK($A$24),"",$A$24)</f>
        <v>Other Labor</v>
      </c>
      <c r="B1245" s="500"/>
      <c r="C1245" s="501"/>
      <c r="D1245" s="502">
        <v>0</v>
      </c>
      <c r="E1245" s="502">
        <v>0</v>
      </c>
      <c r="F1245" s="538">
        <v>0</v>
      </c>
      <c r="G1245" s="538">
        <v>0</v>
      </c>
      <c r="H1245" s="501"/>
      <c r="I1245" s="504"/>
    </row>
    <row r="1246" spans="1:9" hidden="1" x14ac:dyDescent="0.3">
      <c r="A1246" s="477" t="str">
        <f>IF(ISBLANK($A$25),"",$A$25)</f>
        <v/>
      </c>
      <c r="B1246" s="490"/>
      <c r="C1246" s="491"/>
      <c r="D1246" s="492">
        <f>IF($B1260="","",B1246/($B1260*52))</f>
        <v>0</v>
      </c>
      <c r="E1246" s="492">
        <f>IF($B1260="","",C1246/($B1260*52))</f>
        <v>0</v>
      </c>
      <c r="F1246" s="537"/>
      <c r="G1246" s="537"/>
      <c r="H1246" s="491"/>
      <c r="I1246" s="494"/>
    </row>
    <row r="1247" spans="1:9" hidden="1" x14ac:dyDescent="0.3">
      <c r="A1247" s="477" t="str">
        <f>IF(ISBLANK($A$26),"",$A$26)</f>
        <v/>
      </c>
      <c r="B1247" s="490"/>
      <c r="C1247" s="491"/>
      <c r="D1247" s="492">
        <f>IF($B1260="","",B1247/($B1260*52))</f>
        <v>0</v>
      </c>
      <c r="E1247" s="492">
        <f>IF($B1260="","",C1247/($B1260*52))</f>
        <v>0</v>
      </c>
      <c r="F1247" s="537"/>
      <c r="G1247" s="537"/>
      <c r="H1247" s="491"/>
      <c r="I1247" s="494"/>
    </row>
    <row r="1248" spans="1:9" hidden="1" x14ac:dyDescent="0.3">
      <c r="A1248" s="477" t="str">
        <f>IF(ISBLANK($A$27),"",$A$27)</f>
        <v/>
      </c>
      <c r="B1248" s="512"/>
      <c r="C1248" s="491"/>
      <c r="D1248" s="492">
        <f>IF($B1260="","",B1248/($B1260*52))</f>
        <v>0</v>
      </c>
      <c r="E1248" s="492">
        <f>IF($B1260="","",C1248/($B1260*52))</f>
        <v>0</v>
      </c>
      <c r="F1248" s="537"/>
      <c r="G1248" s="537"/>
      <c r="H1248" s="491"/>
      <c r="I1248" s="494"/>
    </row>
    <row r="1249" spans="1:9" hidden="1" x14ac:dyDescent="0.3">
      <c r="A1249" s="477" t="str">
        <f>IF(ISBLANK($A$28),"",$A$28)</f>
        <v/>
      </c>
      <c r="B1249" s="490"/>
      <c r="C1249" s="491"/>
      <c r="D1249" s="492">
        <f>IF($B1260="","",B1249/($B1260*52))</f>
        <v>0</v>
      </c>
      <c r="E1249" s="492">
        <f>IF($B1260="","",C1249/($B1260*52))</f>
        <v>0</v>
      </c>
      <c r="F1249" s="537"/>
      <c r="G1249" s="537"/>
      <c r="H1249" s="491"/>
      <c r="I1249" s="494"/>
    </row>
    <row r="1250" spans="1:9" hidden="1" x14ac:dyDescent="0.3">
      <c r="A1250" s="477" t="str">
        <f>IF(ISBLANK($A$29),"",$A$29)</f>
        <v/>
      </c>
      <c r="B1250" s="490"/>
      <c r="C1250" s="491"/>
      <c r="D1250" s="492">
        <f>IF($B1260="","",B1250/($B1260*52))</f>
        <v>0</v>
      </c>
      <c r="E1250" s="492">
        <f>IF($B1260="","",C1250/($B1260*52))</f>
        <v>0</v>
      </c>
      <c r="F1250" s="537"/>
      <c r="G1250" s="537"/>
      <c r="H1250" s="491"/>
      <c r="I1250" s="494"/>
    </row>
    <row r="1251" spans="1:9" hidden="1" x14ac:dyDescent="0.3">
      <c r="A1251" s="477" t="str">
        <f>IF(ISBLANK($A$30),"",$A$30)</f>
        <v/>
      </c>
      <c r="B1251" s="513"/>
      <c r="C1251" s="514"/>
      <c r="D1251" s="492">
        <f>IF($B1260="","",B1251/($B1260*52))</f>
        <v>0</v>
      </c>
      <c r="E1251" s="492">
        <f>IF($B1260="","",C1251/($B1260*52))</f>
        <v>0</v>
      </c>
      <c r="F1251" s="539"/>
      <c r="G1251" s="539"/>
      <c r="H1251" s="491"/>
      <c r="I1251" s="494"/>
    </row>
    <row r="1252" spans="1:9" hidden="1" x14ac:dyDescent="0.3">
      <c r="A1252" s="516" t="s">
        <v>2065</v>
      </c>
      <c r="B1252" s="517">
        <f t="shared" ref="B1252:G1252" si="103">SUM(B1228:B1251)</f>
        <v>0</v>
      </c>
      <c r="C1252" s="517">
        <f t="shared" si="103"/>
        <v>0</v>
      </c>
      <c r="D1252" s="492">
        <f t="shared" si="103"/>
        <v>0</v>
      </c>
      <c r="E1252" s="492">
        <f t="shared" si="103"/>
        <v>0</v>
      </c>
      <c r="F1252" s="518">
        <f t="shared" si="103"/>
        <v>0</v>
      </c>
      <c r="G1252" s="518">
        <f t="shared" si="103"/>
        <v>0</v>
      </c>
      <c r="H1252" s="491"/>
      <c r="I1252" s="519"/>
    </row>
    <row r="1253" spans="1:9" ht="18" hidden="1" x14ac:dyDescent="0.35">
      <c r="A1253" s="526" t="s">
        <v>2066</v>
      </c>
      <c r="B1253" s="527"/>
      <c r="C1253" s="1124" t="s">
        <v>1655</v>
      </c>
      <c r="D1253" s="1124"/>
      <c r="E1253" s="1124"/>
      <c r="F1253" s="1124"/>
      <c r="G1253" s="1125"/>
      <c r="H1253" s="528"/>
      <c r="I1253" s="529"/>
    </row>
    <row r="1254" spans="1:9" ht="46.8" hidden="1" x14ac:dyDescent="0.3">
      <c r="A1254" s="530" t="s">
        <v>2067</v>
      </c>
      <c r="B1254" s="531"/>
      <c r="C1254" s="1121"/>
      <c r="D1254" s="1121"/>
      <c r="E1254" s="1121"/>
      <c r="F1254" s="1121"/>
      <c r="G1254" s="1121"/>
    </row>
    <row r="1255" spans="1:9" ht="15.6" hidden="1" x14ac:dyDescent="0.3">
      <c r="A1255" s="532" t="s">
        <v>2068</v>
      </c>
      <c r="B1255" s="531"/>
      <c r="C1255" s="1121"/>
      <c r="D1255" s="1121"/>
      <c r="E1255" s="1121"/>
      <c r="F1255" s="1121"/>
      <c r="G1255" s="1121"/>
    </row>
    <row r="1256" spans="1:9" ht="15.6" hidden="1" x14ac:dyDescent="0.3">
      <c r="A1256" s="532" t="s">
        <v>2069</v>
      </c>
      <c r="B1256" s="531"/>
      <c r="C1256" s="1121"/>
      <c r="D1256" s="1121"/>
      <c r="E1256" s="1121"/>
      <c r="F1256" s="1121"/>
      <c r="G1256" s="1121"/>
    </row>
    <row r="1257" spans="1:9" ht="15.6" hidden="1" x14ac:dyDescent="0.3">
      <c r="A1257" s="532" t="s">
        <v>2070</v>
      </c>
      <c r="B1257" s="531"/>
      <c r="C1257" s="1121"/>
      <c r="D1257" s="1121"/>
      <c r="E1257" s="1121"/>
      <c r="F1257" s="1121"/>
      <c r="G1257" s="1121"/>
    </row>
    <row r="1258" spans="1:9" ht="15.6" hidden="1" x14ac:dyDescent="0.3">
      <c r="A1258" s="532" t="s">
        <v>2071</v>
      </c>
      <c r="B1258" s="531"/>
      <c r="C1258" s="1121"/>
      <c r="D1258" s="1121"/>
      <c r="E1258" s="1121"/>
      <c r="F1258" s="1121"/>
      <c r="G1258" s="1121"/>
    </row>
    <row r="1259" spans="1:9" ht="15.6" hidden="1" x14ac:dyDescent="0.3">
      <c r="A1259" s="532" t="s">
        <v>2072</v>
      </c>
      <c r="B1259" s="531"/>
      <c r="C1259" s="1121"/>
      <c r="D1259" s="1121"/>
      <c r="E1259" s="1121"/>
      <c r="F1259" s="1121"/>
      <c r="G1259" s="1121"/>
    </row>
    <row r="1260" spans="1:9" ht="15.6" hidden="1" collapsed="1" x14ac:dyDescent="0.3">
      <c r="A1260" s="533" t="s">
        <v>1496</v>
      </c>
      <c r="B1260" s="534">
        <v>40</v>
      </c>
      <c r="C1260" s="1122" t="s">
        <v>2073</v>
      </c>
      <c r="D1260" s="1122"/>
      <c r="E1260" s="1122"/>
      <c r="F1260" s="1122"/>
      <c r="G1260" s="1122"/>
    </row>
    <row r="1261" spans="1:9" ht="15.6" hidden="1" x14ac:dyDescent="0.3">
      <c r="A1261" s="533" t="s">
        <v>2074</v>
      </c>
      <c r="B1261" s="535"/>
      <c r="C1261" s="1123"/>
      <c r="D1261" s="1123"/>
      <c r="E1261" s="1123"/>
      <c r="F1261" s="1123"/>
      <c r="G1261" s="1123"/>
    </row>
    <row r="1262" spans="1:9" hidden="1" x14ac:dyDescent="0.3"/>
    <row r="1263" spans="1:9" ht="18" hidden="1" x14ac:dyDescent="0.3">
      <c r="A1263" s="1126" t="str">
        <f>'22-FANS Pricing Matrix'!AK2</f>
        <v>FACILITY35</v>
      </c>
      <c r="B1263" s="1127"/>
      <c r="C1263" s="1127"/>
      <c r="D1263" s="1127"/>
      <c r="E1263" s="1127"/>
      <c r="F1263" s="1127"/>
      <c r="G1263" s="1127"/>
      <c r="H1263" s="1127"/>
      <c r="I1263" s="1127"/>
    </row>
    <row r="1264" spans="1:9" ht="43.2" hidden="1" x14ac:dyDescent="0.3">
      <c r="A1264" s="470" t="s">
        <v>2040</v>
      </c>
      <c r="B1264" s="471" t="s">
        <v>2041</v>
      </c>
      <c r="C1264" s="472" t="s">
        <v>2042</v>
      </c>
      <c r="D1264" s="472" t="str">
        <f>"Productive FTEs ("&amp;B1297*52&amp;")"</f>
        <v>Productive FTEs (2080)</v>
      </c>
      <c r="E1264" s="472" t="str">
        <f>"Non-productive FTEs ("&amp;B1297*52&amp;")"</f>
        <v>Non-productive FTEs (2080)</v>
      </c>
      <c r="F1264" s="472" t="s">
        <v>2043</v>
      </c>
      <c r="G1264" s="472" t="s">
        <v>2044</v>
      </c>
      <c r="H1264" s="473" t="s">
        <v>2045</v>
      </c>
      <c r="I1264" s="472" t="s">
        <v>1655</v>
      </c>
    </row>
    <row r="1265" spans="1:9" hidden="1" x14ac:dyDescent="0.3">
      <c r="A1265" s="477" t="str">
        <f>IF(ISBLANK($A$7),"",$A$7)</f>
        <v>Hourly Staff</v>
      </c>
      <c r="B1265" s="478"/>
      <c r="C1265" s="479"/>
      <c r="D1265" s="480">
        <v>0</v>
      </c>
      <c r="E1265" s="480">
        <v>0</v>
      </c>
      <c r="F1265" s="536">
        <v>0</v>
      </c>
      <c r="G1265" s="536">
        <v>0</v>
      </c>
      <c r="H1265" s="479"/>
      <c r="I1265" s="482"/>
    </row>
    <row r="1266" spans="1:9" hidden="1" x14ac:dyDescent="0.3">
      <c r="A1266" s="495" t="str">
        <f>IF(ISBLANK($A$8),"",$A$8)</f>
        <v>Hourly Staff</v>
      </c>
      <c r="B1266" s="490"/>
      <c r="C1266" s="491"/>
      <c r="D1266" s="492">
        <f>IF($B1297="","",B1266/($B1297*52))</f>
        <v>0</v>
      </c>
      <c r="E1266" s="492">
        <f>IF($B1297="","",C1266/($B1297*52))</f>
        <v>0</v>
      </c>
      <c r="F1266" s="537"/>
      <c r="G1266" s="537"/>
      <c r="H1266" s="491"/>
      <c r="I1266" s="494"/>
    </row>
    <row r="1267" spans="1:9" hidden="1" x14ac:dyDescent="0.3">
      <c r="A1267" s="495" t="str">
        <f>IF(ISBLANK($A$9),"",$A$9)</f>
        <v>General Service Worker</v>
      </c>
      <c r="B1267" s="490"/>
      <c r="C1267" s="491"/>
      <c r="D1267" s="492">
        <f>IF($B1297="","",B1267/($B1297*52))</f>
        <v>0</v>
      </c>
      <c r="E1267" s="492">
        <f>IF($B1297="","",C1267/($B1297*52))</f>
        <v>0</v>
      </c>
      <c r="F1267" s="537"/>
      <c r="G1267" s="537"/>
      <c r="H1267" s="491"/>
      <c r="I1267" s="494"/>
    </row>
    <row r="1268" spans="1:9" hidden="1" x14ac:dyDescent="0.3">
      <c r="A1268" s="495" t="str">
        <f>IF(ISBLANK($A$10),"",$A$10)</f>
        <v>Cook</v>
      </c>
      <c r="B1268" s="490"/>
      <c r="C1268" s="491"/>
      <c r="D1268" s="492">
        <f>IF($B1297="","",B1268/($B1297*52))</f>
        <v>0</v>
      </c>
      <c r="E1268" s="492">
        <f>IF($B1297="","",C1268/($B1297*52))</f>
        <v>0</v>
      </c>
      <c r="F1268" s="537"/>
      <c r="G1268" s="537"/>
      <c r="H1268" s="491"/>
      <c r="I1268" s="494"/>
    </row>
    <row r="1269" spans="1:9" hidden="1" x14ac:dyDescent="0.3">
      <c r="A1269" s="495" t="str">
        <f>IF(ISBLANK($A$11),"",$A$11)</f>
        <v>Supervisor</v>
      </c>
      <c r="B1269" s="490"/>
      <c r="C1269" s="491"/>
      <c r="D1269" s="492">
        <f>IF($B1297="","",B1269/($B1297*52))</f>
        <v>0</v>
      </c>
      <c r="E1269" s="492">
        <f>IF($B1297="","",C1269/($B1297*52))</f>
        <v>0</v>
      </c>
      <c r="F1269" s="537"/>
      <c r="G1269" s="537"/>
      <c r="H1269" s="491"/>
      <c r="I1269" s="494"/>
    </row>
    <row r="1270" spans="1:9" hidden="1" x14ac:dyDescent="0.3">
      <c r="A1270" s="477" t="str">
        <f>IF(ISBLANK($A$12),"",$A$12)</f>
        <v>Salaried Staff</v>
      </c>
      <c r="B1270" s="500"/>
      <c r="C1270" s="501"/>
      <c r="D1270" s="502">
        <v>0</v>
      </c>
      <c r="E1270" s="502">
        <v>0</v>
      </c>
      <c r="F1270" s="538">
        <v>0</v>
      </c>
      <c r="G1270" s="538">
        <v>0</v>
      </c>
      <c r="H1270" s="501"/>
      <c r="I1270" s="504"/>
    </row>
    <row r="1271" spans="1:9" hidden="1" x14ac:dyDescent="0.3">
      <c r="A1271" s="495" t="str">
        <f>IF(ISBLANK($A$13),"",$A$13)</f>
        <v>Director</v>
      </c>
      <c r="B1271" s="490"/>
      <c r="C1271" s="491"/>
      <c r="D1271" s="492">
        <f>IF($B1297="","",B1271/($B1297*52))</f>
        <v>0</v>
      </c>
      <c r="E1271" s="492">
        <f>IF($B1297="","",C1271/($B1297*52))</f>
        <v>0</v>
      </c>
      <c r="F1271" s="537"/>
      <c r="G1271" s="537"/>
      <c r="H1271" s="491"/>
      <c r="I1271" s="494"/>
    </row>
    <row r="1272" spans="1:9" hidden="1" x14ac:dyDescent="0.3">
      <c r="A1272" s="495" t="str">
        <f>IF(ISBLANK($A$14),"",$A$14)</f>
        <v>Management</v>
      </c>
      <c r="B1272" s="490"/>
      <c r="C1272" s="491"/>
      <c r="D1272" s="492">
        <f>IF($B1297="","",B1272/($B1297*52))</f>
        <v>0</v>
      </c>
      <c r="E1272" s="492">
        <f>IF($B1297="","",C1272/($B1297*52))</f>
        <v>0</v>
      </c>
      <c r="F1272" s="537"/>
      <c r="G1272" s="537"/>
      <c r="H1272" s="491"/>
      <c r="I1272" s="494"/>
    </row>
    <row r="1273" spans="1:9" hidden="1" x14ac:dyDescent="0.3">
      <c r="A1273" s="495" t="str">
        <f>IF(ISBLANK($A$15),"",$A$15)</f>
        <v>Registered Dietitians - Hosp</v>
      </c>
      <c r="B1273" s="490"/>
      <c r="C1273" s="491"/>
      <c r="D1273" s="492">
        <f>IF($B1297="","",B1273/($B1297*52))</f>
        <v>0</v>
      </c>
      <c r="E1273" s="492">
        <f>IF($B1297="","",C1273/($B1297*52))</f>
        <v>0</v>
      </c>
      <c r="F1273" s="537"/>
      <c r="G1273" s="537"/>
      <c r="H1273" s="491"/>
      <c r="I1273" s="494"/>
    </row>
    <row r="1274" spans="1:9" hidden="1" x14ac:dyDescent="0.3">
      <c r="A1274" s="495" t="str">
        <f>IF(ISBLANK($A$16),"",$A$16)</f>
        <v>Registered Dietitians - Suppl</v>
      </c>
      <c r="B1274" s="490"/>
      <c r="C1274" s="491"/>
      <c r="D1274" s="492">
        <f>IF($B1297="","",B1274/($B1297*52))</f>
        <v>0</v>
      </c>
      <c r="E1274" s="492">
        <f>IF($B1297="","",C1274/($B1297*52))</f>
        <v>0</v>
      </c>
      <c r="F1274" s="537"/>
      <c r="G1274" s="537"/>
      <c r="H1274" s="491"/>
      <c r="I1274" s="494"/>
    </row>
    <row r="1275" spans="1:9" hidden="1" x14ac:dyDescent="0.3">
      <c r="A1275" s="495" t="str">
        <f>IF(ISBLANK($A$17),"",$A$17)</f>
        <v>Diet Tech</v>
      </c>
      <c r="B1275" s="490"/>
      <c r="C1275" s="491"/>
      <c r="D1275" s="492">
        <f>IF($B1297="","",B1275/($B1297*52))</f>
        <v>0</v>
      </c>
      <c r="E1275" s="492">
        <f>IF($B1297="","",C1275/($B1297*52))</f>
        <v>0</v>
      </c>
      <c r="F1275" s="537"/>
      <c r="G1275" s="537"/>
      <c r="H1275" s="491"/>
      <c r="I1275" s="494"/>
    </row>
    <row r="1276" spans="1:9" hidden="1" x14ac:dyDescent="0.3">
      <c r="A1276" s="495" t="str">
        <f>IF(ISBLANK($A$18),"",$A$18)</f>
        <v>Diet Clerk</v>
      </c>
      <c r="B1276" s="490"/>
      <c r="C1276" s="491"/>
      <c r="D1276" s="492">
        <f>IF($B1297="","",B1276/($B1297*52))</f>
        <v>0</v>
      </c>
      <c r="E1276" s="492">
        <f>IF($B1297="","",C1276/($B1297*52))</f>
        <v>0</v>
      </c>
      <c r="F1276" s="537"/>
      <c r="G1276" s="537"/>
      <c r="H1276" s="491"/>
      <c r="I1276" s="494"/>
    </row>
    <row r="1277" spans="1:9" hidden="1" x14ac:dyDescent="0.3">
      <c r="A1277" s="495" t="str">
        <f>IF(ISBLANK($A$19),"",$A$19)</f>
        <v>Admin</v>
      </c>
      <c r="B1277" s="490"/>
      <c r="C1277" s="491"/>
      <c r="D1277" s="492">
        <f>IF($B1297="","",B1277/($B1297*52))</f>
        <v>0</v>
      </c>
      <c r="E1277" s="492">
        <f>IF($B1297="","",C1277/($B1297*52))</f>
        <v>0</v>
      </c>
      <c r="F1277" s="537"/>
      <c r="G1277" s="537"/>
      <c r="H1277" s="491"/>
      <c r="I1277" s="494"/>
    </row>
    <row r="1278" spans="1:9" hidden="1" x14ac:dyDescent="0.3">
      <c r="A1278" s="495" t="str">
        <f>IF(ISBLANK($A$20),"",$A$20)</f>
        <v>System Analyst</v>
      </c>
      <c r="B1278" s="491"/>
      <c r="C1278" s="491"/>
      <c r="D1278" s="492">
        <f>IF($B1297="","",B1278/($B1297*52))</f>
        <v>0</v>
      </c>
      <c r="E1278" s="492">
        <f>IF($B1297="","",C1278/($B1297*52))</f>
        <v>0</v>
      </c>
      <c r="F1278" s="537"/>
      <c r="G1278" s="537"/>
      <c r="H1278" s="491"/>
      <c r="I1278" s="494"/>
    </row>
    <row r="1279" spans="1:9" hidden="1" x14ac:dyDescent="0.3">
      <c r="A1279" s="495" t="str">
        <f>IF(ISBLANK($A$21),"",$A$21)</f>
        <v>Formula Rm Tech</v>
      </c>
      <c r="B1279" s="491"/>
      <c r="C1279" s="491"/>
      <c r="D1279" s="492">
        <f>IF($B1297="","",B1279/($B1297*52))</f>
        <v>0</v>
      </c>
      <c r="E1279" s="492">
        <f>IF($B1297="","",C1279/($B1297*52))</f>
        <v>0</v>
      </c>
      <c r="F1279" s="537"/>
      <c r="G1279" s="537"/>
      <c r="H1279" s="491"/>
      <c r="I1279" s="494"/>
    </row>
    <row r="1280" spans="1:9" hidden="1" x14ac:dyDescent="0.3">
      <c r="A1280" s="495" t="str">
        <f>IF(ISBLANK($A$22),"",$A$22)</f>
        <v>Purchaser</v>
      </c>
      <c r="B1280" s="491"/>
      <c r="C1280" s="491"/>
      <c r="D1280" s="492">
        <f>IF($B1297="","",B1280/($B1297*52))</f>
        <v>0</v>
      </c>
      <c r="E1280" s="492">
        <f>IF($B1297="","",C1280/($B1297*52))</f>
        <v>0</v>
      </c>
      <c r="F1280" s="537"/>
      <c r="G1280" s="537"/>
      <c r="H1280" s="491"/>
      <c r="I1280" s="494"/>
    </row>
    <row r="1281" spans="1:9" hidden="1" x14ac:dyDescent="0.3">
      <c r="A1281" s="495" t="str">
        <f>IF(ISBLANK($A$23),"",$A$23)</f>
        <v>Salaried Supervision</v>
      </c>
      <c r="B1281" s="490"/>
      <c r="C1281" s="491"/>
      <c r="D1281" s="492">
        <f>IF($B1297="","",B1281/($B1297*52))</f>
        <v>0</v>
      </c>
      <c r="E1281" s="492">
        <f>IF($B1297="","",C1281/($B1297*52))</f>
        <v>0</v>
      </c>
      <c r="F1281" s="537"/>
      <c r="G1281" s="537"/>
      <c r="H1281" s="491"/>
      <c r="I1281" s="494"/>
    </row>
    <row r="1282" spans="1:9" hidden="1" x14ac:dyDescent="0.3">
      <c r="A1282" s="477" t="str">
        <f>IF(ISBLANK($A$24),"",$A$24)</f>
        <v>Other Labor</v>
      </c>
      <c r="B1282" s="500"/>
      <c r="C1282" s="501"/>
      <c r="D1282" s="502">
        <v>0</v>
      </c>
      <c r="E1282" s="502">
        <v>0</v>
      </c>
      <c r="F1282" s="538">
        <v>0</v>
      </c>
      <c r="G1282" s="538">
        <v>0</v>
      </c>
      <c r="H1282" s="501"/>
      <c r="I1282" s="504"/>
    </row>
    <row r="1283" spans="1:9" hidden="1" x14ac:dyDescent="0.3">
      <c r="A1283" s="477" t="str">
        <f>IF(ISBLANK($A$25),"",$A$25)</f>
        <v/>
      </c>
      <c r="B1283" s="490"/>
      <c r="C1283" s="491"/>
      <c r="D1283" s="492">
        <f>IF($B1297="","",B1283/($B1297*52))</f>
        <v>0</v>
      </c>
      <c r="E1283" s="492">
        <f>IF($B1297="","",C1283/($B1297*52))</f>
        <v>0</v>
      </c>
      <c r="F1283" s="537"/>
      <c r="G1283" s="537"/>
      <c r="H1283" s="491"/>
      <c r="I1283" s="494"/>
    </row>
    <row r="1284" spans="1:9" hidden="1" x14ac:dyDescent="0.3">
      <c r="A1284" s="477" t="str">
        <f>IF(ISBLANK($A$26),"",$A$26)</f>
        <v/>
      </c>
      <c r="B1284" s="490"/>
      <c r="C1284" s="491"/>
      <c r="D1284" s="492">
        <f>IF($B1297="","",B1284/($B1297*52))</f>
        <v>0</v>
      </c>
      <c r="E1284" s="492">
        <f>IF($B1297="","",C1284/($B1297*52))</f>
        <v>0</v>
      </c>
      <c r="F1284" s="537"/>
      <c r="G1284" s="537"/>
      <c r="H1284" s="491"/>
      <c r="I1284" s="494"/>
    </row>
    <row r="1285" spans="1:9" hidden="1" x14ac:dyDescent="0.3">
      <c r="A1285" s="477" t="str">
        <f>IF(ISBLANK($A$27),"",$A$27)</f>
        <v/>
      </c>
      <c r="B1285" s="512"/>
      <c r="C1285" s="491"/>
      <c r="D1285" s="492">
        <f>IF($B1297="","",B1285/($B1297*52))</f>
        <v>0</v>
      </c>
      <c r="E1285" s="492">
        <f>IF($B1297="","",C1285/($B1297*52))</f>
        <v>0</v>
      </c>
      <c r="F1285" s="537"/>
      <c r="G1285" s="537"/>
      <c r="H1285" s="491"/>
      <c r="I1285" s="494"/>
    </row>
    <row r="1286" spans="1:9" hidden="1" x14ac:dyDescent="0.3">
      <c r="A1286" s="477" t="str">
        <f>IF(ISBLANK($A$28),"",$A$28)</f>
        <v/>
      </c>
      <c r="B1286" s="490"/>
      <c r="C1286" s="491"/>
      <c r="D1286" s="492">
        <f>IF($B1297="","",B1286/($B1297*52))</f>
        <v>0</v>
      </c>
      <c r="E1286" s="492">
        <f>IF($B1297="","",C1286/($B1297*52))</f>
        <v>0</v>
      </c>
      <c r="F1286" s="537"/>
      <c r="G1286" s="537"/>
      <c r="H1286" s="491"/>
      <c r="I1286" s="494"/>
    </row>
    <row r="1287" spans="1:9" hidden="1" x14ac:dyDescent="0.3">
      <c r="A1287" s="477" t="str">
        <f>IF(ISBLANK($A$29),"",$A$29)</f>
        <v/>
      </c>
      <c r="B1287" s="490"/>
      <c r="C1287" s="491"/>
      <c r="D1287" s="492">
        <f>IF($B1297="","",B1287/($B1297*52))</f>
        <v>0</v>
      </c>
      <c r="E1287" s="492">
        <f>IF($B1297="","",C1287/($B1297*52))</f>
        <v>0</v>
      </c>
      <c r="F1287" s="537"/>
      <c r="G1287" s="537"/>
      <c r="H1287" s="491"/>
      <c r="I1287" s="494"/>
    </row>
    <row r="1288" spans="1:9" hidden="1" x14ac:dyDescent="0.3">
      <c r="A1288" s="477" t="str">
        <f>IF(ISBLANK($A$30),"",$A$30)</f>
        <v/>
      </c>
      <c r="B1288" s="513"/>
      <c r="C1288" s="514"/>
      <c r="D1288" s="492">
        <f>IF($B1297="","",B1288/($B1297*52))</f>
        <v>0</v>
      </c>
      <c r="E1288" s="492">
        <f>IF($B1297="","",C1288/($B1297*52))</f>
        <v>0</v>
      </c>
      <c r="F1288" s="539"/>
      <c r="G1288" s="539"/>
      <c r="H1288" s="491"/>
      <c r="I1288" s="494"/>
    </row>
    <row r="1289" spans="1:9" hidden="1" x14ac:dyDescent="0.3">
      <c r="A1289" s="516" t="s">
        <v>2065</v>
      </c>
      <c r="B1289" s="517">
        <f t="shared" ref="B1289:G1289" si="104">SUM(B1265:B1288)</f>
        <v>0</v>
      </c>
      <c r="C1289" s="517">
        <f t="shared" si="104"/>
        <v>0</v>
      </c>
      <c r="D1289" s="492">
        <f t="shared" si="104"/>
        <v>0</v>
      </c>
      <c r="E1289" s="492">
        <f t="shared" si="104"/>
        <v>0</v>
      </c>
      <c r="F1289" s="518">
        <f t="shared" si="104"/>
        <v>0</v>
      </c>
      <c r="G1289" s="518">
        <f t="shared" si="104"/>
        <v>0</v>
      </c>
      <c r="H1289" s="491"/>
      <c r="I1289" s="519"/>
    </row>
    <row r="1290" spans="1:9" ht="18" hidden="1" x14ac:dyDescent="0.35">
      <c r="A1290" s="526" t="s">
        <v>2066</v>
      </c>
      <c r="B1290" s="527"/>
      <c r="C1290" s="1124" t="s">
        <v>1655</v>
      </c>
      <c r="D1290" s="1124"/>
      <c r="E1290" s="1124"/>
      <c r="F1290" s="1124"/>
      <c r="G1290" s="1125"/>
      <c r="H1290" s="528"/>
      <c r="I1290" s="529"/>
    </row>
    <row r="1291" spans="1:9" ht="46.8" hidden="1" x14ac:dyDescent="0.3">
      <c r="A1291" s="530" t="s">
        <v>2067</v>
      </c>
      <c r="B1291" s="531"/>
      <c r="C1291" s="1121"/>
      <c r="D1291" s="1121"/>
      <c r="E1291" s="1121"/>
      <c r="F1291" s="1121"/>
      <c r="G1291" s="1121"/>
    </row>
    <row r="1292" spans="1:9" ht="15.6" hidden="1" x14ac:dyDescent="0.3">
      <c r="A1292" s="532" t="s">
        <v>2068</v>
      </c>
      <c r="B1292" s="531"/>
      <c r="C1292" s="1121"/>
      <c r="D1292" s="1121"/>
      <c r="E1292" s="1121"/>
      <c r="F1292" s="1121"/>
      <c r="G1292" s="1121"/>
    </row>
    <row r="1293" spans="1:9" ht="15.6" hidden="1" x14ac:dyDescent="0.3">
      <c r="A1293" s="532" t="s">
        <v>2069</v>
      </c>
      <c r="B1293" s="531"/>
      <c r="C1293" s="1121"/>
      <c r="D1293" s="1121"/>
      <c r="E1293" s="1121"/>
      <c r="F1293" s="1121"/>
      <c r="G1293" s="1121"/>
    </row>
    <row r="1294" spans="1:9" ht="15.6" hidden="1" x14ac:dyDescent="0.3">
      <c r="A1294" s="532" t="s">
        <v>2070</v>
      </c>
      <c r="B1294" s="531"/>
      <c r="C1294" s="1121"/>
      <c r="D1294" s="1121"/>
      <c r="E1294" s="1121"/>
      <c r="F1294" s="1121"/>
      <c r="G1294" s="1121"/>
    </row>
    <row r="1295" spans="1:9" ht="15.6" hidden="1" x14ac:dyDescent="0.3">
      <c r="A1295" s="532" t="s">
        <v>2071</v>
      </c>
      <c r="B1295" s="531"/>
      <c r="C1295" s="1121"/>
      <c r="D1295" s="1121"/>
      <c r="E1295" s="1121"/>
      <c r="F1295" s="1121"/>
      <c r="G1295" s="1121"/>
    </row>
    <row r="1296" spans="1:9" ht="15.6" hidden="1" x14ac:dyDescent="0.3">
      <c r="A1296" s="532" t="s">
        <v>2072</v>
      </c>
      <c r="B1296" s="531"/>
      <c r="C1296" s="1121"/>
      <c r="D1296" s="1121"/>
      <c r="E1296" s="1121"/>
      <c r="F1296" s="1121"/>
      <c r="G1296" s="1121"/>
    </row>
    <row r="1297" spans="1:9" ht="15.6" hidden="1" collapsed="1" x14ac:dyDescent="0.3">
      <c r="A1297" s="533" t="s">
        <v>1496</v>
      </c>
      <c r="B1297" s="534">
        <v>40</v>
      </c>
      <c r="C1297" s="1122" t="s">
        <v>2073</v>
      </c>
      <c r="D1297" s="1122"/>
      <c r="E1297" s="1122"/>
      <c r="F1297" s="1122"/>
      <c r="G1297" s="1122"/>
    </row>
    <row r="1298" spans="1:9" ht="15.6" hidden="1" x14ac:dyDescent="0.3">
      <c r="A1298" s="533" t="s">
        <v>2074</v>
      </c>
      <c r="B1298" s="535"/>
      <c r="C1298" s="1123"/>
      <c r="D1298" s="1123"/>
      <c r="E1298" s="1123"/>
      <c r="F1298" s="1123"/>
      <c r="G1298" s="1123"/>
    </row>
    <row r="1299" spans="1:9" hidden="1" x14ac:dyDescent="0.3"/>
    <row r="1300" spans="1:9" ht="18" hidden="1" x14ac:dyDescent="0.3">
      <c r="A1300" s="1126" t="str">
        <f>'22-FANS Pricing Matrix'!AL2</f>
        <v>FACILITY36</v>
      </c>
      <c r="B1300" s="1127"/>
      <c r="C1300" s="1127"/>
      <c r="D1300" s="1127"/>
      <c r="E1300" s="1127"/>
      <c r="F1300" s="1127"/>
      <c r="G1300" s="1127"/>
      <c r="H1300" s="1127"/>
      <c r="I1300" s="1127"/>
    </row>
    <row r="1301" spans="1:9" ht="43.2" hidden="1" x14ac:dyDescent="0.3">
      <c r="A1301" s="470" t="s">
        <v>2040</v>
      </c>
      <c r="B1301" s="471" t="s">
        <v>2041</v>
      </c>
      <c r="C1301" s="472" t="s">
        <v>2042</v>
      </c>
      <c r="D1301" s="472" t="str">
        <f>"Productive FTEs ("&amp;B1334*52&amp;")"</f>
        <v>Productive FTEs (2080)</v>
      </c>
      <c r="E1301" s="472" t="str">
        <f>"Non-productive FTEs ("&amp;B1334*52&amp;")"</f>
        <v>Non-productive FTEs (2080)</v>
      </c>
      <c r="F1301" s="472" t="s">
        <v>2043</v>
      </c>
      <c r="G1301" s="472" t="s">
        <v>2044</v>
      </c>
      <c r="H1301" s="473" t="s">
        <v>2045</v>
      </c>
      <c r="I1301" s="472" t="s">
        <v>1655</v>
      </c>
    </row>
    <row r="1302" spans="1:9" hidden="1" x14ac:dyDescent="0.3">
      <c r="A1302" s="477" t="str">
        <f>IF(ISBLANK($A$7),"",$A$7)</f>
        <v>Hourly Staff</v>
      </c>
      <c r="B1302" s="478"/>
      <c r="C1302" s="479"/>
      <c r="D1302" s="480">
        <v>0</v>
      </c>
      <c r="E1302" s="480">
        <v>0</v>
      </c>
      <c r="F1302" s="536">
        <v>0</v>
      </c>
      <c r="G1302" s="536">
        <v>0</v>
      </c>
      <c r="H1302" s="479"/>
      <c r="I1302" s="482"/>
    </row>
    <row r="1303" spans="1:9" hidden="1" x14ac:dyDescent="0.3">
      <c r="A1303" s="495" t="str">
        <f>IF(ISBLANK($A$8),"",$A$8)</f>
        <v>Hourly Staff</v>
      </c>
      <c r="B1303" s="490"/>
      <c r="C1303" s="491"/>
      <c r="D1303" s="492">
        <f>IF($B1334="","",B1303/($B1334*52))</f>
        <v>0</v>
      </c>
      <c r="E1303" s="492">
        <f>IF($B1334="","",C1303/($B1334*52))</f>
        <v>0</v>
      </c>
      <c r="F1303" s="537"/>
      <c r="G1303" s="537"/>
      <c r="H1303" s="491"/>
      <c r="I1303" s="494"/>
    </row>
    <row r="1304" spans="1:9" hidden="1" x14ac:dyDescent="0.3">
      <c r="A1304" s="495" t="str">
        <f>IF(ISBLANK($A$9),"",$A$9)</f>
        <v>General Service Worker</v>
      </c>
      <c r="B1304" s="490"/>
      <c r="C1304" s="491"/>
      <c r="D1304" s="492">
        <f>IF($B1334="","",B1304/($B1334*52))</f>
        <v>0</v>
      </c>
      <c r="E1304" s="492">
        <f>IF($B1334="","",C1304/($B1334*52))</f>
        <v>0</v>
      </c>
      <c r="F1304" s="537"/>
      <c r="G1304" s="537"/>
      <c r="H1304" s="491"/>
      <c r="I1304" s="494"/>
    </row>
    <row r="1305" spans="1:9" hidden="1" x14ac:dyDescent="0.3">
      <c r="A1305" s="495" t="str">
        <f>IF(ISBLANK($A$10),"",$A$10)</f>
        <v>Cook</v>
      </c>
      <c r="B1305" s="490"/>
      <c r="C1305" s="491"/>
      <c r="D1305" s="492">
        <f>IF($B1334="","",B1305/($B1334*52))</f>
        <v>0</v>
      </c>
      <c r="E1305" s="492">
        <f>IF($B1334="","",C1305/($B1334*52))</f>
        <v>0</v>
      </c>
      <c r="F1305" s="537"/>
      <c r="G1305" s="537"/>
      <c r="H1305" s="491"/>
      <c r="I1305" s="494"/>
    </row>
    <row r="1306" spans="1:9" hidden="1" x14ac:dyDescent="0.3">
      <c r="A1306" s="495" t="str">
        <f>IF(ISBLANK($A$11),"",$A$11)</f>
        <v>Supervisor</v>
      </c>
      <c r="B1306" s="490"/>
      <c r="C1306" s="491"/>
      <c r="D1306" s="492">
        <f>IF($B1334="","",B1306/($B1334*52))</f>
        <v>0</v>
      </c>
      <c r="E1306" s="492">
        <f>IF($B1334="","",C1306/($B1334*52))</f>
        <v>0</v>
      </c>
      <c r="F1306" s="537"/>
      <c r="G1306" s="537"/>
      <c r="H1306" s="491"/>
      <c r="I1306" s="494"/>
    </row>
    <row r="1307" spans="1:9" hidden="1" x14ac:dyDescent="0.3">
      <c r="A1307" s="477" t="str">
        <f>IF(ISBLANK($A$12),"",$A$12)</f>
        <v>Salaried Staff</v>
      </c>
      <c r="B1307" s="500"/>
      <c r="C1307" s="501"/>
      <c r="D1307" s="502">
        <v>0</v>
      </c>
      <c r="E1307" s="502">
        <v>0</v>
      </c>
      <c r="F1307" s="538">
        <v>0</v>
      </c>
      <c r="G1307" s="538">
        <v>0</v>
      </c>
      <c r="H1307" s="501"/>
      <c r="I1307" s="504"/>
    </row>
    <row r="1308" spans="1:9" hidden="1" x14ac:dyDescent="0.3">
      <c r="A1308" s="495" t="str">
        <f>IF(ISBLANK($A$13),"",$A$13)</f>
        <v>Director</v>
      </c>
      <c r="B1308" s="490"/>
      <c r="C1308" s="491"/>
      <c r="D1308" s="492">
        <f>IF($B1334="","",B1308/($B1334*52))</f>
        <v>0</v>
      </c>
      <c r="E1308" s="492">
        <f>IF($B1334="","",C1308/($B1334*52))</f>
        <v>0</v>
      </c>
      <c r="F1308" s="537"/>
      <c r="G1308" s="537"/>
      <c r="H1308" s="491"/>
      <c r="I1308" s="494"/>
    </row>
    <row r="1309" spans="1:9" hidden="1" x14ac:dyDescent="0.3">
      <c r="A1309" s="495" t="str">
        <f>IF(ISBLANK($A$14),"",$A$14)</f>
        <v>Management</v>
      </c>
      <c r="B1309" s="490"/>
      <c r="C1309" s="491"/>
      <c r="D1309" s="492">
        <f>IF($B1334="","",B1309/($B1334*52))</f>
        <v>0</v>
      </c>
      <c r="E1309" s="492">
        <f>IF($B1334="","",C1309/($B1334*52))</f>
        <v>0</v>
      </c>
      <c r="F1309" s="537"/>
      <c r="G1309" s="537"/>
      <c r="H1309" s="491"/>
      <c r="I1309" s="494"/>
    </row>
    <row r="1310" spans="1:9" hidden="1" x14ac:dyDescent="0.3">
      <c r="A1310" s="495" t="str">
        <f>IF(ISBLANK($A$15),"",$A$15)</f>
        <v>Registered Dietitians - Hosp</v>
      </c>
      <c r="B1310" s="490"/>
      <c r="C1310" s="491"/>
      <c r="D1310" s="492">
        <f>IF($B1334="","",B1310/($B1334*52))</f>
        <v>0</v>
      </c>
      <c r="E1310" s="492">
        <f>IF($B1334="","",C1310/($B1334*52))</f>
        <v>0</v>
      </c>
      <c r="F1310" s="537"/>
      <c r="G1310" s="537"/>
      <c r="H1310" s="491"/>
      <c r="I1310" s="494"/>
    </row>
    <row r="1311" spans="1:9" hidden="1" x14ac:dyDescent="0.3">
      <c r="A1311" s="495" t="str">
        <f>IF(ISBLANK($A$16),"",$A$16)</f>
        <v>Registered Dietitians - Suppl</v>
      </c>
      <c r="B1311" s="490"/>
      <c r="C1311" s="491"/>
      <c r="D1311" s="492">
        <f>IF($B1334="","",B1311/($B1334*52))</f>
        <v>0</v>
      </c>
      <c r="E1311" s="492">
        <f>IF($B1334="","",C1311/($B1334*52))</f>
        <v>0</v>
      </c>
      <c r="F1311" s="537"/>
      <c r="G1311" s="537"/>
      <c r="H1311" s="491"/>
      <c r="I1311" s="494"/>
    </row>
    <row r="1312" spans="1:9" hidden="1" x14ac:dyDescent="0.3">
      <c r="A1312" s="495" t="str">
        <f>IF(ISBLANK($A$17),"",$A$17)</f>
        <v>Diet Tech</v>
      </c>
      <c r="B1312" s="490"/>
      <c r="C1312" s="491"/>
      <c r="D1312" s="492">
        <f>IF($B1334="","",B1312/($B1334*52))</f>
        <v>0</v>
      </c>
      <c r="E1312" s="492">
        <f>IF($B1334="","",C1312/($B1334*52))</f>
        <v>0</v>
      </c>
      <c r="F1312" s="537"/>
      <c r="G1312" s="537"/>
      <c r="H1312" s="491"/>
      <c r="I1312" s="494"/>
    </row>
    <row r="1313" spans="1:9" hidden="1" x14ac:dyDescent="0.3">
      <c r="A1313" s="495" t="str">
        <f>IF(ISBLANK($A$18),"",$A$18)</f>
        <v>Diet Clerk</v>
      </c>
      <c r="B1313" s="490"/>
      <c r="C1313" s="491"/>
      <c r="D1313" s="492">
        <f>IF($B1334="","",B1313/($B1334*52))</f>
        <v>0</v>
      </c>
      <c r="E1313" s="492">
        <f>IF($B1334="","",C1313/($B1334*52))</f>
        <v>0</v>
      </c>
      <c r="F1313" s="537"/>
      <c r="G1313" s="537"/>
      <c r="H1313" s="491"/>
      <c r="I1313" s="494"/>
    </row>
    <row r="1314" spans="1:9" hidden="1" x14ac:dyDescent="0.3">
      <c r="A1314" s="495" t="str">
        <f>IF(ISBLANK($A$19),"",$A$19)</f>
        <v>Admin</v>
      </c>
      <c r="B1314" s="490"/>
      <c r="C1314" s="491"/>
      <c r="D1314" s="492">
        <f>IF($B1334="","",B1314/($B1334*52))</f>
        <v>0</v>
      </c>
      <c r="E1314" s="492">
        <f>IF($B1334="","",C1314/($B1334*52))</f>
        <v>0</v>
      </c>
      <c r="F1314" s="537"/>
      <c r="G1314" s="537"/>
      <c r="H1314" s="491"/>
      <c r="I1314" s="494"/>
    </row>
    <row r="1315" spans="1:9" hidden="1" x14ac:dyDescent="0.3">
      <c r="A1315" s="495" t="str">
        <f>IF(ISBLANK($A$20),"",$A$20)</f>
        <v>System Analyst</v>
      </c>
      <c r="B1315" s="491"/>
      <c r="C1315" s="491"/>
      <c r="D1315" s="492">
        <f>IF($B1334="","",B1315/($B1334*52))</f>
        <v>0</v>
      </c>
      <c r="E1315" s="492">
        <f>IF($B1334="","",C1315/($B1334*52))</f>
        <v>0</v>
      </c>
      <c r="F1315" s="537"/>
      <c r="G1315" s="537"/>
      <c r="H1315" s="491"/>
      <c r="I1315" s="494"/>
    </row>
    <row r="1316" spans="1:9" hidden="1" x14ac:dyDescent="0.3">
      <c r="A1316" s="495" t="str">
        <f>IF(ISBLANK($A$21),"",$A$21)</f>
        <v>Formula Rm Tech</v>
      </c>
      <c r="B1316" s="491"/>
      <c r="C1316" s="491"/>
      <c r="D1316" s="492">
        <f>IF($B1334="","",B1316/($B1334*52))</f>
        <v>0</v>
      </c>
      <c r="E1316" s="492">
        <f>IF($B1334="","",C1316/($B1334*52))</f>
        <v>0</v>
      </c>
      <c r="F1316" s="537"/>
      <c r="G1316" s="537"/>
      <c r="H1316" s="491"/>
      <c r="I1316" s="494"/>
    </row>
    <row r="1317" spans="1:9" hidden="1" x14ac:dyDescent="0.3">
      <c r="A1317" s="495" t="str">
        <f>IF(ISBLANK($A$22),"",$A$22)</f>
        <v>Purchaser</v>
      </c>
      <c r="B1317" s="491"/>
      <c r="C1317" s="491"/>
      <c r="D1317" s="492">
        <f>IF($B1334="","",B1317/($B1334*52))</f>
        <v>0</v>
      </c>
      <c r="E1317" s="492">
        <f>IF($B1334="","",C1317/($B1334*52))</f>
        <v>0</v>
      </c>
      <c r="F1317" s="537"/>
      <c r="G1317" s="537"/>
      <c r="H1317" s="491"/>
      <c r="I1317" s="494"/>
    </row>
    <row r="1318" spans="1:9" hidden="1" x14ac:dyDescent="0.3">
      <c r="A1318" s="495" t="str">
        <f>IF(ISBLANK($A$23),"",$A$23)</f>
        <v>Salaried Supervision</v>
      </c>
      <c r="B1318" s="490"/>
      <c r="C1318" s="491"/>
      <c r="D1318" s="492">
        <f>IF($B1334="","",B1318/($B1334*52))</f>
        <v>0</v>
      </c>
      <c r="E1318" s="492">
        <f>IF($B1334="","",C1318/($B1334*52))</f>
        <v>0</v>
      </c>
      <c r="F1318" s="537"/>
      <c r="G1318" s="537"/>
      <c r="H1318" s="491"/>
      <c r="I1318" s="494"/>
    </row>
    <row r="1319" spans="1:9" hidden="1" x14ac:dyDescent="0.3">
      <c r="A1319" s="477" t="str">
        <f>IF(ISBLANK($A$24),"",$A$24)</f>
        <v>Other Labor</v>
      </c>
      <c r="B1319" s="500"/>
      <c r="C1319" s="501"/>
      <c r="D1319" s="502">
        <v>0</v>
      </c>
      <c r="E1319" s="502">
        <v>0</v>
      </c>
      <c r="F1319" s="538">
        <v>0</v>
      </c>
      <c r="G1319" s="538">
        <v>0</v>
      </c>
      <c r="H1319" s="501"/>
      <c r="I1319" s="504"/>
    </row>
    <row r="1320" spans="1:9" hidden="1" x14ac:dyDescent="0.3">
      <c r="A1320" s="477" t="str">
        <f>IF(ISBLANK($A$25),"",$A$25)</f>
        <v/>
      </c>
      <c r="B1320" s="490"/>
      <c r="C1320" s="491"/>
      <c r="D1320" s="492">
        <f>IF($B1334="","",B1320/($B1334*52))</f>
        <v>0</v>
      </c>
      <c r="E1320" s="492">
        <f>IF($B1334="","",C1320/($B1334*52))</f>
        <v>0</v>
      </c>
      <c r="F1320" s="537"/>
      <c r="G1320" s="537"/>
      <c r="H1320" s="491"/>
      <c r="I1320" s="494"/>
    </row>
    <row r="1321" spans="1:9" hidden="1" x14ac:dyDescent="0.3">
      <c r="A1321" s="477" t="str">
        <f>IF(ISBLANK($A$26),"",$A$26)</f>
        <v/>
      </c>
      <c r="B1321" s="490"/>
      <c r="C1321" s="491"/>
      <c r="D1321" s="492">
        <f>IF($B1334="","",B1321/($B1334*52))</f>
        <v>0</v>
      </c>
      <c r="E1321" s="492">
        <f>IF($B1334="","",C1321/($B1334*52))</f>
        <v>0</v>
      </c>
      <c r="F1321" s="537"/>
      <c r="G1321" s="537"/>
      <c r="H1321" s="491"/>
      <c r="I1321" s="494"/>
    </row>
    <row r="1322" spans="1:9" hidden="1" x14ac:dyDescent="0.3">
      <c r="A1322" s="477" t="str">
        <f>IF(ISBLANK($A$27),"",$A$27)</f>
        <v/>
      </c>
      <c r="B1322" s="512"/>
      <c r="C1322" s="491"/>
      <c r="D1322" s="492">
        <f>IF($B1334="","",B1322/($B1334*52))</f>
        <v>0</v>
      </c>
      <c r="E1322" s="492">
        <f>IF($B1334="","",C1322/($B1334*52))</f>
        <v>0</v>
      </c>
      <c r="F1322" s="537"/>
      <c r="G1322" s="537"/>
      <c r="H1322" s="491"/>
      <c r="I1322" s="494"/>
    </row>
    <row r="1323" spans="1:9" hidden="1" x14ac:dyDescent="0.3">
      <c r="A1323" s="477" t="str">
        <f>IF(ISBLANK($A$28),"",$A$28)</f>
        <v/>
      </c>
      <c r="B1323" s="490"/>
      <c r="C1323" s="491"/>
      <c r="D1323" s="492">
        <f>IF($B1334="","",B1323/($B1334*52))</f>
        <v>0</v>
      </c>
      <c r="E1323" s="492">
        <f>IF($B1334="","",C1323/($B1334*52))</f>
        <v>0</v>
      </c>
      <c r="F1323" s="537"/>
      <c r="G1323" s="537"/>
      <c r="H1323" s="491"/>
      <c r="I1323" s="494"/>
    </row>
    <row r="1324" spans="1:9" hidden="1" x14ac:dyDescent="0.3">
      <c r="A1324" s="477" t="str">
        <f>IF(ISBLANK($A$29),"",$A$29)</f>
        <v/>
      </c>
      <c r="B1324" s="490"/>
      <c r="C1324" s="491"/>
      <c r="D1324" s="492">
        <f>IF($B1334="","",B1324/($B1334*52))</f>
        <v>0</v>
      </c>
      <c r="E1324" s="492">
        <f>IF($B1334="","",C1324/($B1334*52))</f>
        <v>0</v>
      </c>
      <c r="F1324" s="537"/>
      <c r="G1324" s="537"/>
      <c r="H1324" s="491"/>
      <c r="I1324" s="494"/>
    </row>
    <row r="1325" spans="1:9" hidden="1" x14ac:dyDescent="0.3">
      <c r="A1325" s="477" t="str">
        <f>IF(ISBLANK($A$30),"",$A$30)</f>
        <v/>
      </c>
      <c r="B1325" s="513"/>
      <c r="C1325" s="514"/>
      <c r="D1325" s="492">
        <f>IF($B1334="","",B1325/($B1334*52))</f>
        <v>0</v>
      </c>
      <c r="E1325" s="492">
        <f>IF($B1334="","",C1325/($B1334*52))</f>
        <v>0</v>
      </c>
      <c r="F1325" s="539"/>
      <c r="G1325" s="539"/>
      <c r="H1325" s="491"/>
      <c r="I1325" s="494"/>
    </row>
    <row r="1326" spans="1:9" hidden="1" x14ac:dyDescent="0.3">
      <c r="A1326" s="516" t="s">
        <v>2065</v>
      </c>
      <c r="B1326" s="517">
        <f t="shared" ref="B1326:G1326" si="105">SUM(B1302:B1325)</f>
        <v>0</v>
      </c>
      <c r="C1326" s="517">
        <f t="shared" si="105"/>
        <v>0</v>
      </c>
      <c r="D1326" s="492">
        <f t="shared" si="105"/>
        <v>0</v>
      </c>
      <c r="E1326" s="492">
        <f t="shared" si="105"/>
        <v>0</v>
      </c>
      <c r="F1326" s="518">
        <f t="shared" si="105"/>
        <v>0</v>
      </c>
      <c r="G1326" s="518">
        <f t="shared" si="105"/>
        <v>0</v>
      </c>
      <c r="H1326" s="491"/>
      <c r="I1326" s="519"/>
    </row>
    <row r="1327" spans="1:9" ht="18" hidden="1" x14ac:dyDescent="0.35">
      <c r="A1327" s="526" t="s">
        <v>2066</v>
      </c>
      <c r="B1327" s="527"/>
      <c r="C1327" s="1124" t="s">
        <v>1655</v>
      </c>
      <c r="D1327" s="1124"/>
      <c r="E1327" s="1124"/>
      <c r="F1327" s="1124"/>
      <c r="G1327" s="1125"/>
      <c r="H1327" s="528"/>
      <c r="I1327" s="529"/>
    </row>
    <row r="1328" spans="1:9" ht="46.8" hidden="1" x14ac:dyDescent="0.3">
      <c r="A1328" s="530" t="s">
        <v>2067</v>
      </c>
      <c r="B1328" s="531"/>
      <c r="C1328" s="1121"/>
      <c r="D1328" s="1121"/>
      <c r="E1328" s="1121"/>
      <c r="F1328" s="1121"/>
      <c r="G1328" s="1121"/>
    </row>
    <row r="1329" spans="1:9" ht="15.6" hidden="1" x14ac:dyDescent="0.3">
      <c r="A1329" s="532" t="s">
        <v>2068</v>
      </c>
      <c r="B1329" s="531"/>
      <c r="C1329" s="1121"/>
      <c r="D1329" s="1121"/>
      <c r="E1329" s="1121"/>
      <c r="F1329" s="1121"/>
      <c r="G1329" s="1121"/>
    </row>
    <row r="1330" spans="1:9" ht="15.6" hidden="1" x14ac:dyDescent="0.3">
      <c r="A1330" s="532" t="s">
        <v>2069</v>
      </c>
      <c r="B1330" s="531"/>
      <c r="C1330" s="1121"/>
      <c r="D1330" s="1121"/>
      <c r="E1330" s="1121"/>
      <c r="F1330" s="1121"/>
      <c r="G1330" s="1121"/>
    </row>
    <row r="1331" spans="1:9" ht="15.6" hidden="1" x14ac:dyDescent="0.3">
      <c r="A1331" s="532" t="s">
        <v>2070</v>
      </c>
      <c r="B1331" s="531"/>
      <c r="C1331" s="1121"/>
      <c r="D1331" s="1121"/>
      <c r="E1331" s="1121"/>
      <c r="F1331" s="1121"/>
      <c r="G1331" s="1121"/>
    </row>
    <row r="1332" spans="1:9" ht="15.6" hidden="1" x14ac:dyDescent="0.3">
      <c r="A1332" s="532" t="s">
        <v>2071</v>
      </c>
      <c r="B1332" s="531"/>
      <c r="C1332" s="1121"/>
      <c r="D1332" s="1121"/>
      <c r="E1332" s="1121"/>
      <c r="F1332" s="1121"/>
      <c r="G1332" s="1121"/>
    </row>
    <row r="1333" spans="1:9" ht="15.6" hidden="1" x14ac:dyDescent="0.3">
      <c r="A1333" s="532" t="s">
        <v>2072</v>
      </c>
      <c r="B1333" s="531"/>
      <c r="C1333" s="1121"/>
      <c r="D1333" s="1121"/>
      <c r="E1333" s="1121"/>
      <c r="F1333" s="1121"/>
      <c r="G1333" s="1121"/>
    </row>
    <row r="1334" spans="1:9" ht="15.6" hidden="1" collapsed="1" x14ac:dyDescent="0.3">
      <c r="A1334" s="533" t="s">
        <v>1496</v>
      </c>
      <c r="B1334" s="534">
        <v>40</v>
      </c>
      <c r="C1334" s="1122" t="s">
        <v>2073</v>
      </c>
      <c r="D1334" s="1122"/>
      <c r="E1334" s="1122"/>
      <c r="F1334" s="1122"/>
      <c r="G1334" s="1122"/>
    </row>
    <row r="1335" spans="1:9" ht="15.6" hidden="1" x14ac:dyDescent="0.3">
      <c r="A1335" s="533" t="s">
        <v>2074</v>
      </c>
      <c r="B1335" s="535"/>
      <c r="C1335" s="1123"/>
      <c r="D1335" s="1123"/>
      <c r="E1335" s="1123"/>
      <c r="F1335" s="1123"/>
      <c r="G1335" s="1123"/>
    </row>
    <row r="1336" spans="1:9" hidden="1" x14ac:dyDescent="0.3"/>
    <row r="1337" spans="1:9" ht="18" hidden="1" x14ac:dyDescent="0.3">
      <c r="A1337" s="1126" t="str">
        <f>'22-FANS Pricing Matrix'!AM2</f>
        <v>FACILITY37</v>
      </c>
      <c r="B1337" s="1127"/>
      <c r="C1337" s="1127"/>
      <c r="D1337" s="1127"/>
      <c r="E1337" s="1127"/>
      <c r="F1337" s="1127"/>
      <c r="G1337" s="1127"/>
      <c r="H1337" s="1127"/>
      <c r="I1337" s="1127"/>
    </row>
    <row r="1338" spans="1:9" ht="43.2" hidden="1" x14ac:dyDescent="0.3">
      <c r="A1338" s="470" t="s">
        <v>2040</v>
      </c>
      <c r="B1338" s="471" t="s">
        <v>2041</v>
      </c>
      <c r="C1338" s="472" t="s">
        <v>2042</v>
      </c>
      <c r="D1338" s="472" t="str">
        <f>"Productive FTEs ("&amp;B1371*52&amp;")"</f>
        <v>Productive FTEs (2080)</v>
      </c>
      <c r="E1338" s="472" t="str">
        <f>"Non-productive FTEs ("&amp;B1371*52&amp;")"</f>
        <v>Non-productive FTEs (2080)</v>
      </c>
      <c r="F1338" s="472" t="s">
        <v>2043</v>
      </c>
      <c r="G1338" s="472" t="s">
        <v>2044</v>
      </c>
      <c r="H1338" s="473" t="s">
        <v>2045</v>
      </c>
      <c r="I1338" s="472" t="s">
        <v>1655</v>
      </c>
    </row>
    <row r="1339" spans="1:9" hidden="1" x14ac:dyDescent="0.3">
      <c r="A1339" s="477" t="str">
        <f>IF(ISBLANK($A$7),"",$A$7)</f>
        <v>Hourly Staff</v>
      </c>
      <c r="B1339" s="478"/>
      <c r="C1339" s="479"/>
      <c r="D1339" s="480">
        <v>0</v>
      </c>
      <c r="E1339" s="480">
        <v>0</v>
      </c>
      <c r="F1339" s="536">
        <v>0</v>
      </c>
      <c r="G1339" s="536">
        <v>0</v>
      </c>
      <c r="H1339" s="479"/>
      <c r="I1339" s="482"/>
    </row>
    <row r="1340" spans="1:9" hidden="1" x14ac:dyDescent="0.3">
      <c r="A1340" s="495" t="str">
        <f>IF(ISBLANK($A$8),"",$A$8)</f>
        <v>Hourly Staff</v>
      </c>
      <c r="B1340" s="490"/>
      <c r="C1340" s="491"/>
      <c r="D1340" s="492">
        <f>IF($B1371="","",B1340/($B1371*52))</f>
        <v>0</v>
      </c>
      <c r="E1340" s="492">
        <f>IF($B1371="","",C1340/($B1371*52))</f>
        <v>0</v>
      </c>
      <c r="F1340" s="537"/>
      <c r="G1340" s="537"/>
      <c r="H1340" s="491"/>
      <c r="I1340" s="494"/>
    </row>
    <row r="1341" spans="1:9" hidden="1" x14ac:dyDescent="0.3">
      <c r="A1341" s="495" t="str">
        <f>IF(ISBLANK($A$9),"",$A$9)</f>
        <v>General Service Worker</v>
      </c>
      <c r="B1341" s="490"/>
      <c r="C1341" s="491"/>
      <c r="D1341" s="492">
        <f>IF($B1371="","",B1341/($B1371*52))</f>
        <v>0</v>
      </c>
      <c r="E1341" s="492">
        <f>IF($B1371="","",C1341/($B1371*52))</f>
        <v>0</v>
      </c>
      <c r="F1341" s="537"/>
      <c r="G1341" s="537"/>
      <c r="H1341" s="491"/>
      <c r="I1341" s="494"/>
    </row>
    <row r="1342" spans="1:9" hidden="1" x14ac:dyDescent="0.3">
      <c r="A1342" s="495" t="str">
        <f>IF(ISBLANK($A$10),"",$A$10)</f>
        <v>Cook</v>
      </c>
      <c r="B1342" s="490"/>
      <c r="C1342" s="491"/>
      <c r="D1342" s="492">
        <f>IF($B1371="","",B1342/($B1371*52))</f>
        <v>0</v>
      </c>
      <c r="E1342" s="492">
        <f>IF($B1371="","",C1342/($B1371*52))</f>
        <v>0</v>
      </c>
      <c r="F1342" s="537"/>
      <c r="G1342" s="537"/>
      <c r="H1342" s="491"/>
      <c r="I1342" s="494"/>
    </row>
    <row r="1343" spans="1:9" hidden="1" x14ac:dyDescent="0.3">
      <c r="A1343" s="495" t="str">
        <f>IF(ISBLANK($A$11),"",$A$11)</f>
        <v>Supervisor</v>
      </c>
      <c r="B1343" s="490"/>
      <c r="C1343" s="491"/>
      <c r="D1343" s="492">
        <f>IF($B1371="","",B1343/($B1371*52))</f>
        <v>0</v>
      </c>
      <c r="E1343" s="492">
        <f>IF($B1371="","",C1343/($B1371*52))</f>
        <v>0</v>
      </c>
      <c r="F1343" s="537"/>
      <c r="G1343" s="537"/>
      <c r="H1343" s="491"/>
      <c r="I1343" s="494"/>
    </row>
    <row r="1344" spans="1:9" hidden="1" x14ac:dyDescent="0.3">
      <c r="A1344" s="477" t="str">
        <f>IF(ISBLANK($A$12),"",$A$12)</f>
        <v>Salaried Staff</v>
      </c>
      <c r="B1344" s="500"/>
      <c r="C1344" s="501"/>
      <c r="D1344" s="502">
        <v>0</v>
      </c>
      <c r="E1344" s="502">
        <v>0</v>
      </c>
      <c r="F1344" s="538">
        <v>0</v>
      </c>
      <c r="G1344" s="538">
        <v>0</v>
      </c>
      <c r="H1344" s="501"/>
      <c r="I1344" s="504"/>
    </row>
    <row r="1345" spans="1:9" hidden="1" x14ac:dyDescent="0.3">
      <c r="A1345" s="495" t="str">
        <f>IF(ISBLANK($A$13),"",$A$13)</f>
        <v>Director</v>
      </c>
      <c r="B1345" s="490"/>
      <c r="C1345" s="491"/>
      <c r="D1345" s="492">
        <f>IF($B1371="","",B1345/($B1371*52))</f>
        <v>0</v>
      </c>
      <c r="E1345" s="492">
        <f>IF($B1371="","",C1345/($B1371*52))</f>
        <v>0</v>
      </c>
      <c r="F1345" s="537"/>
      <c r="G1345" s="537"/>
      <c r="H1345" s="491"/>
      <c r="I1345" s="494"/>
    </row>
    <row r="1346" spans="1:9" hidden="1" x14ac:dyDescent="0.3">
      <c r="A1346" s="495" t="str">
        <f>IF(ISBLANK($A$14),"",$A$14)</f>
        <v>Management</v>
      </c>
      <c r="B1346" s="490"/>
      <c r="C1346" s="491"/>
      <c r="D1346" s="492">
        <f>IF($B1371="","",B1346/($B1371*52))</f>
        <v>0</v>
      </c>
      <c r="E1346" s="492">
        <f>IF($B1371="","",C1346/($B1371*52))</f>
        <v>0</v>
      </c>
      <c r="F1346" s="537"/>
      <c r="G1346" s="537"/>
      <c r="H1346" s="491"/>
      <c r="I1346" s="494"/>
    </row>
    <row r="1347" spans="1:9" hidden="1" x14ac:dyDescent="0.3">
      <c r="A1347" s="495" t="str">
        <f>IF(ISBLANK($A$15),"",$A$15)</f>
        <v>Registered Dietitians - Hosp</v>
      </c>
      <c r="B1347" s="490"/>
      <c r="C1347" s="491"/>
      <c r="D1347" s="492">
        <f>IF($B1371="","",B1347/($B1371*52))</f>
        <v>0</v>
      </c>
      <c r="E1347" s="492">
        <f>IF($B1371="","",C1347/($B1371*52))</f>
        <v>0</v>
      </c>
      <c r="F1347" s="537"/>
      <c r="G1347" s="537"/>
      <c r="H1347" s="491"/>
      <c r="I1347" s="494"/>
    </row>
    <row r="1348" spans="1:9" hidden="1" x14ac:dyDescent="0.3">
      <c r="A1348" s="495" t="str">
        <f>IF(ISBLANK($A$16),"",$A$16)</f>
        <v>Registered Dietitians - Suppl</v>
      </c>
      <c r="B1348" s="490"/>
      <c r="C1348" s="491"/>
      <c r="D1348" s="492">
        <f>IF($B1371="","",B1348/($B1371*52))</f>
        <v>0</v>
      </c>
      <c r="E1348" s="492">
        <f>IF($B1371="","",C1348/($B1371*52))</f>
        <v>0</v>
      </c>
      <c r="F1348" s="537"/>
      <c r="G1348" s="537"/>
      <c r="H1348" s="491"/>
      <c r="I1348" s="494"/>
    </row>
    <row r="1349" spans="1:9" hidden="1" x14ac:dyDescent="0.3">
      <c r="A1349" s="495" t="str">
        <f>IF(ISBLANK($A$17),"",$A$17)</f>
        <v>Diet Tech</v>
      </c>
      <c r="B1349" s="490"/>
      <c r="C1349" s="491"/>
      <c r="D1349" s="492">
        <f>IF($B1371="","",B1349/($B1371*52))</f>
        <v>0</v>
      </c>
      <c r="E1349" s="492">
        <f>IF($B1371="","",C1349/($B1371*52))</f>
        <v>0</v>
      </c>
      <c r="F1349" s="537"/>
      <c r="G1349" s="537"/>
      <c r="H1349" s="491"/>
      <c r="I1349" s="494"/>
    </row>
    <row r="1350" spans="1:9" hidden="1" x14ac:dyDescent="0.3">
      <c r="A1350" s="495" t="str">
        <f>IF(ISBLANK($A$18),"",$A$18)</f>
        <v>Diet Clerk</v>
      </c>
      <c r="B1350" s="490"/>
      <c r="C1350" s="491"/>
      <c r="D1350" s="492">
        <f>IF($B1371="","",B1350/($B1371*52))</f>
        <v>0</v>
      </c>
      <c r="E1350" s="492">
        <f>IF($B1371="","",C1350/($B1371*52))</f>
        <v>0</v>
      </c>
      <c r="F1350" s="537"/>
      <c r="G1350" s="537"/>
      <c r="H1350" s="491"/>
      <c r="I1350" s="494"/>
    </row>
    <row r="1351" spans="1:9" hidden="1" x14ac:dyDescent="0.3">
      <c r="A1351" s="495" t="str">
        <f>IF(ISBLANK($A$19),"",$A$19)</f>
        <v>Admin</v>
      </c>
      <c r="B1351" s="490"/>
      <c r="C1351" s="491"/>
      <c r="D1351" s="492">
        <f>IF($B1371="","",B1351/($B1371*52))</f>
        <v>0</v>
      </c>
      <c r="E1351" s="492">
        <f>IF($B1371="","",C1351/($B1371*52))</f>
        <v>0</v>
      </c>
      <c r="F1351" s="537"/>
      <c r="G1351" s="537"/>
      <c r="H1351" s="491"/>
      <c r="I1351" s="494"/>
    </row>
    <row r="1352" spans="1:9" hidden="1" x14ac:dyDescent="0.3">
      <c r="A1352" s="495" t="str">
        <f>IF(ISBLANK($A$20),"",$A$20)</f>
        <v>System Analyst</v>
      </c>
      <c r="B1352" s="491"/>
      <c r="C1352" s="491"/>
      <c r="D1352" s="492">
        <f>IF($B1371="","",B1352/($B1371*52))</f>
        <v>0</v>
      </c>
      <c r="E1352" s="492">
        <f>IF($B1371="","",C1352/($B1371*52))</f>
        <v>0</v>
      </c>
      <c r="F1352" s="537"/>
      <c r="G1352" s="537"/>
      <c r="H1352" s="491"/>
      <c r="I1352" s="494"/>
    </row>
    <row r="1353" spans="1:9" hidden="1" x14ac:dyDescent="0.3">
      <c r="A1353" s="495" t="str">
        <f>IF(ISBLANK($A$21),"",$A$21)</f>
        <v>Formula Rm Tech</v>
      </c>
      <c r="B1353" s="491"/>
      <c r="C1353" s="491"/>
      <c r="D1353" s="492">
        <f>IF($B1371="","",B1353/($B1371*52))</f>
        <v>0</v>
      </c>
      <c r="E1353" s="492">
        <f>IF($B1371="","",C1353/($B1371*52))</f>
        <v>0</v>
      </c>
      <c r="F1353" s="537"/>
      <c r="G1353" s="537"/>
      <c r="H1353" s="491"/>
      <c r="I1353" s="494"/>
    </row>
    <row r="1354" spans="1:9" hidden="1" x14ac:dyDescent="0.3">
      <c r="A1354" s="495" t="str">
        <f>IF(ISBLANK($A$22),"",$A$22)</f>
        <v>Purchaser</v>
      </c>
      <c r="B1354" s="491"/>
      <c r="C1354" s="491"/>
      <c r="D1354" s="492">
        <f>IF($B1371="","",B1354/($B1371*52))</f>
        <v>0</v>
      </c>
      <c r="E1354" s="492">
        <f>IF($B1371="","",C1354/($B1371*52))</f>
        <v>0</v>
      </c>
      <c r="F1354" s="537"/>
      <c r="G1354" s="537"/>
      <c r="H1354" s="491"/>
      <c r="I1354" s="494"/>
    </row>
    <row r="1355" spans="1:9" hidden="1" x14ac:dyDescent="0.3">
      <c r="A1355" s="495" t="str">
        <f>IF(ISBLANK($A$23),"",$A$23)</f>
        <v>Salaried Supervision</v>
      </c>
      <c r="B1355" s="490"/>
      <c r="C1355" s="491"/>
      <c r="D1355" s="492">
        <f>IF($B1371="","",B1355/($B1371*52))</f>
        <v>0</v>
      </c>
      <c r="E1355" s="492">
        <f>IF($B1371="","",C1355/($B1371*52))</f>
        <v>0</v>
      </c>
      <c r="F1355" s="537"/>
      <c r="G1355" s="537"/>
      <c r="H1355" s="491"/>
      <c r="I1355" s="494"/>
    </row>
    <row r="1356" spans="1:9" hidden="1" x14ac:dyDescent="0.3">
      <c r="A1356" s="477" t="str">
        <f>IF(ISBLANK($A$24),"",$A$24)</f>
        <v>Other Labor</v>
      </c>
      <c r="B1356" s="500"/>
      <c r="C1356" s="501"/>
      <c r="D1356" s="502">
        <v>0</v>
      </c>
      <c r="E1356" s="502">
        <v>0</v>
      </c>
      <c r="F1356" s="538">
        <v>0</v>
      </c>
      <c r="G1356" s="538">
        <v>0</v>
      </c>
      <c r="H1356" s="501"/>
      <c r="I1356" s="504"/>
    </row>
    <row r="1357" spans="1:9" hidden="1" x14ac:dyDescent="0.3">
      <c r="A1357" s="477" t="str">
        <f>IF(ISBLANK($A$25),"",$A$25)</f>
        <v/>
      </c>
      <c r="B1357" s="490"/>
      <c r="C1357" s="491"/>
      <c r="D1357" s="492">
        <f>IF($B1371="","",B1357/($B1371*52))</f>
        <v>0</v>
      </c>
      <c r="E1357" s="492">
        <f>IF($B1371="","",C1357/($B1371*52))</f>
        <v>0</v>
      </c>
      <c r="F1357" s="537"/>
      <c r="G1357" s="537"/>
      <c r="H1357" s="491"/>
      <c r="I1357" s="494"/>
    </row>
    <row r="1358" spans="1:9" hidden="1" x14ac:dyDescent="0.3">
      <c r="A1358" s="477" t="str">
        <f>IF(ISBLANK($A$26),"",$A$26)</f>
        <v/>
      </c>
      <c r="B1358" s="490"/>
      <c r="C1358" s="491"/>
      <c r="D1358" s="492">
        <f>IF($B1371="","",B1358/($B1371*52))</f>
        <v>0</v>
      </c>
      <c r="E1358" s="492">
        <f>IF($B1371="","",C1358/($B1371*52))</f>
        <v>0</v>
      </c>
      <c r="F1358" s="537"/>
      <c r="G1358" s="537"/>
      <c r="H1358" s="491"/>
      <c r="I1358" s="494"/>
    </row>
    <row r="1359" spans="1:9" hidden="1" x14ac:dyDescent="0.3">
      <c r="A1359" s="477" t="str">
        <f>IF(ISBLANK($A$27),"",$A$27)</f>
        <v/>
      </c>
      <c r="B1359" s="512"/>
      <c r="C1359" s="491"/>
      <c r="D1359" s="492">
        <f>IF($B1371="","",B1359/($B1371*52))</f>
        <v>0</v>
      </c>
      <c r="E1359" s="492">
        <f>IF($B1371="","",C1359/($B1371*52))</f>
        <v>0</v>
      </c>
      <c r="F1359" s="537"/>
      <c r="G1359" s="537"/>
      <c r="H1359" s="491"/>
      <c r="I1359" s="494"/>
    </row>
    <row r="1360" spans="1:9" hidden="1" x14ac:dyDescent="0.3">
      <c r="A1360" s="477" t="str">
        <f>IF(ISBLANK($A$28),"",$A$28)</f>
        <v/>
      </c>
      <c r="B1360" s="490"/>
      <c r="C1360" s="491"/>
      <c r="D1360" s="492">
        <f>IF($B1371="","",B1360/($B1371*52))</f>
        <v>0</v>
      </c>
      <c r="E1360" s="492">
        <f>IF($B1371="","",C1360/($B1371*52))</f>
        <v>0</v>
      </c>
      <c r="F1360" s="537"/>
      <c r="G1360" s="537"/>
      <c r="H1360" s="491"/>
      <c r="I1360" s="494"/>
    </row>
    <row r="1361" spans="1:9" hidden="1" x14ac:dyDescent="0.3">
      <c r="A1361" s="477" t="str">
        <f>IF(ISBLANK($A$29),"",$A$29)</f>
        <v/>
      </c>
      <c r="B1361" s="490"/>
      <c r="C1361" s="491"/>
      <c r="D1361" s="492">
        <f>IF($B1371="","",B1361/($B1371*52))</f>
        <v>0</v>
      </c>
      <c r="E1361" s="492">
        <f>IF($B1371="","",C1361/($B1371*52))</f>
        <v>0</v>
      </c>
      <c r="F1361" s="537"/>
      <c r="G1361" s="537"/>
      <c r="H1361" s="491"/>
      <c r="I1361" s="494"/>
    </row>
    <row r="1362" spans="1:9" hidden="1" x14ac:dyDescent="0.3">
      <c r="A1362" s="477" t="str">
        <f>IF(ISBLANK($A$30),"",$A$30)</f>
        <v/>
      </c>
      <c r="B1362" s="513"/>
      <c r="C1362" s="514"/>
      <c r="D1362" s="492">
        <f>IF($B1371="","",B1362/($B1371*52))</f>
        <v>0</v>
      </c>
      <c r="E1362" s="492">
        <f>IF($B1371="","",C1362/($B1371*52))</f>
        <v>0</v>
      </c>
      <c r="F1362" s="539"/>
      <c r="G1362" s="539"/>
      <c r="H1362" s="491"/>
      <c r="I1362" s="494"/>
    </row>
    <row r="1363" spans="1:9" hidden="1" x14ac:dyDescent="0.3">
      <c r="A1363" s="516" t="s">
        <v>2065</v>
      </c>
      <c r="B1363" s="517">
        <f t="shared" ref="B1363:G1363" si="106">SUM(B1339:B1362)</f>
        <v>0</v>
      </c>
      <c r="C1363" s="517">
        <f t="shared" si="106"/>
        <v>0</v>
      </c>
      <c r="D1363" s="492">
        <f t="shared" si="106"/>
        <v>0</v>
      </c>
      <c r="E1363" s="492">
        <f t="shared" si="106"/>
        <v>0</v>
      </c>
      <c r="F1363" s="518">
        <f t="shared" si="106"/>
        <v>0</v>
      </c>
      <c r="G1363" s="518">
        <f t="shared" si="106"/>
        <v>0</v>
      </c>
      <c r="H1363" s="491"/>
      <c r="I1363" s="519"/>
    </row>
    <row r="1364" spans="1:9" ht="18" hidden="1" x14ac:dyDescent="0.35">
      <c r="A1364" s="526" t="s">
        <v>2066</v>
      </c>
      <c r="B1364" s="527"/>
      <c r="C1364" s="1124" t="s">
        <v>1655</v>
      </c>
      <c r="D1364" s="1124"/>
      <c r="E1364" s="1124"/>
      <c r="F1364" s="1124"/>
      <c r="G1364" s="1125"/>
      <c r="H1364" s="528"/>
      <c r="I1364" s="529"/>
    </row>
    <row r="1365" spans="1:9" ht="46.8" hidden="1" x14ac:dyDescent="0.3">
      <c r="A1365" s="530" t="s">
        <v>2067</v>
      </c>
      <c r="B1365" s="531"/>
      <c r="C1365" s="1121"/>
      <c r="D1365" s="1121"/>
      <c r="E1365" s="1121"/>
      <c r="F1365" s="1121"/>
      <c r="G1365" s="1121"/>
    </row>
    <row r="1366" spans="1:9" ht="15.6" hidden="1" x14ac:dyDescent="0.3">
      <c r="A1366" s="532" t="s">
        <v>2068</v>
      </c>
      <c r="B1366" s="531"/>
      <c r="C1366" s="1121"/>
      <c r="D1366" s="1121"/>
      <c r="E1366" s="1121"/>
      <c r="F1366" s="1121"/>
      <c r="G1366" s="1121"/>
    </row>
    <row r="1367" spans="1:9" ht="15.6" hidden="1" x14ac:dyDescent="0.3">
      <c r="A1367" s="532" t="s">
        <v>2069</v>
      </c>
      <c r="B1367" s="531"/>
      <c r="C1367" s="1121"/>
      <c r="D1367" s="1121"/>
      <c r="E1367" s="1121"/>
      <c r="F1367" s="1121"/>
      <c r="G1367" s="1121"/>
    </row>
    <row r="1368" spans="1:9" ht="15.6" hidden="1" x14ac:dyDescent="0.3">
      <c r="A1368" s="532" t="s">
        <v>2070</v>
      </c>
      <c r="B1368" s="531"/>
      <c r="C1368" s="1121"/>
      <c r="D1368" s="1121"/>
      <c r="E1368" s="1121"/>
      <c r="F1368" s="1121"/>
      <c r="G1368" s="1121"/>
    </row>
    <row r="1369" spans="1:9" ht="15.6" hidden="1" x14ac:dyDescent="0.3">
      <c r="A1369" s="532" t="s">
        <v>2071</v>
      </c>
      <c r="B1369" s="531"/>
      <c r="C1369" s="1121"/>
      <c r="D1369" s="1121"/>
      <c r="E1369" s="1121"/>
      <c r="F1369" s="1121"/>
      <c r="G1369" s="1121"/>
    </row>
    <row r="1370" spans="1:9" ht="15.6" hidden="1" x14ac:dyDescent="0.3">
      <c r="A1370" s="532" t="s">
        <v>2072</v>
      </c>
      <c r="B1370" s="531"/>
      <c r="C1370" s="1121"/>
      <c r="D1370" s="1121"/>
      <c r="E1370" s="1121"/>
      <c r="F1370" s="1121"/>
      <c r="G1370" s="1121"/>
    </row>
    <row r="1371" spans="1:9" ht="15.6" hidden="1" collapsed="1" x14ac:dyDescent="0.3">
      <c r="A1371" s="533" t="s">
        <v>1496</v>
      </c>
      <c r="B1371" s="534">
        <v>40</v>
      </c>
      <c r="C1371" s="1122" t="s">
        <v>2073</v>
      </c>
      <c r="D1371" s="1122"/>
      <c r="E1371" s="1122"/>
      <c r="F1371" s="1122"/>
      <c r="G1371" s="1122"/>
    </row>
    <row r="1372" spans="1:9" ht="15.6" hidden="1" x14ac:dyDescent="0.3">
      <c r="A1372" s="533" t="s">
        <v>2074</v>
      </c>
      <c r="B1372" s="535"/>
      <c r="C1372" s="1123"/>
      <c r="D1372" s="1123"/>
      <c r="E1372" s="1123"/>
      <c r="F1372" s="1123"/>
      <c r="G1372" s="1123"/>
    </row>
    <row r="1373" spans="1:9" hidden="1" x14ac:dyDescent="0.3"/>
    <row r="1374" spans="1:9" ht="18" hidden="1" x14ac:dyDescent="0.3">
      <c r="A1374" s="1126" t="str">
        <f>'22-FANS Pricing Matrix'!AN2</f>
        <v>FACILITY38</v>
      </c>
      <c r="B1374" s="1127"/>
      <c r="C1374" s="1127"/>
      <c r="D1374" s="1127"/>
      <c r="E1374" s="1127"/>
      <c r="F1374" s="1127"/>
      <c r="G1374" s="1127"/>
      <c r="H1374" s="1127"/>
      <c r="I1374" s="1127"/>
    </row>
    <row r="1375" spans="1:9" ht="43.2" hidden="1" x14ac:dyDescent="0.3">
      <c r="A1375" s="470" t="s">
        <v>2040</v>
      </c>
      <c r="B1375" s="471" t="s">
        <v>2041</v>
      </c>
      <c r="C1375" s="472" t="s">
        <v>2042</v>
      </c>
      <c r="D1375" s="472" t="str">
        <f>"Productive FTEs ("&amp;B1408*52&amp;")"</f>
        <v>Productive FTEs (2080)</v>
      </c>
      <c r="E1375" s="472" t="str">
        <f>"Non-productive FTEs ("&amp;B1408*52&amp;")"</f>
        <v>Non-productive FTEs (2080)</v>
      </c>
      <c r="F1375" s="472" t="s">
        <v>2043</v>
      </c>
      <c r="G1375" s="472" t="s">
        <v>2044</v>
      </c>
      <c r="H1375" s="473" t="s">
        <v>2045</v>
      </c>
      <c r="I1375" s="472" t="s">
        <v>1655</v>
      </c>
    </row>
    <row r="1376" spans="1:9" hidden="1" x14ac:dyDescent="0.3">
      <c r="A1376" s="477" t="str">
        <f>IF(ISBLANK($A$7),"",$A$7)</f>
        <v>Hourly Staff</v>
      </c>
      <c r="B1376" s="478"/>
      <c r="C1376" s="479"/>
      <c r="D1376" s="480">
        <v>0</v>
      </c>
      <c r="E1376" s="480">
        <v>0</v>
      </c>
      <c r="F1376" s="536">
        <v>0</v>
      </c>
      <c r="G1376" s="536">
        <v>0</v>
      </c>
      <c r="H1376" s="479"/>
      <c r="I1376" s="482"/>
    </row>
    <row r="1377" spans="1:9" hidden="1" x14ac:dyDescent="0.3">
      <c r="A1377" s="495" t="str">
        <f>IF(ISBLANK($A$8),"",$A$8)</f>
        <v>Hourly Staff</v>
      </c>
      <c r="B1377" s="490"/>
      <c r="C1377" s="491"/>
      <c r="D1377" s="492">
        <f>IF($B1408="","",B1377/($B1408*52))</f>
        <v>0</v>
      </c>
      <c r="E1377" s="492">
        <f>IF($B1408="","",C1377/($B1408*52))</f>
        <v>0</v>
      </c>
      <c r="F1377" s="537"/>
      <c r="G1377" s="537"/>
      <c r="H1377" s="491"/>
      <c r="I1377" s="494"/>
    </row>
    <row r="1378" spans="1:9" hidden="1" x14ac:dyDescent="0.3">
      <c r="A1378" s="495" t="str">
        <f>IF(ISBLANK($A$9),"",$A$9)</f>
        <v>General Service Worker</v>
      </c>
      <c r="B1378" s="490"/>
      <c r="C1378" s="491"/>
      <c r="D1378" s="492">
        <f>IF($B1408="","",B1378/($B1408*52))</f>
        <v>0</v>
      </c>
      <c r="E1378" s="492">
        <f>IF($B1408="","",C1378/($B1408*52))</f>
        <v>0</v>
      </c>
      <c r="F1378" s="537"/>
      <c r="G1378" s="537"/>
      <c r="H1378" s="491"/>
      <c r="I1378" s="494"/>
    </row>
    <row r="1379" spans="1:9" hidden="1" x14ac:dyDescent="0.3">
      <c r="A1379" s="495" t="str">
        <f>IF(ISBLANK($A$10),"",$A$10)</f>
        <v>Cook</v>
      </c>
      <c r="B1379" s="490"/>
      <c r="C1379" s="491"/>
      <c r="D1379" s="492">
        <f>IF($B1408="","",B1379/($B1408*52))</f>
        <v>0</v>
      </c>
      <c r="E1379" s="492">
        <f>IF($B1408="","",C1379/($B1408*52))</f>
        <v>0</v>
      </c>
      <c r="F1379" s="537"/>
      <c r="G1379" s="537"/>
      <c r="H1379" s="491"/>
      <c r="I1379" s="494"/>
    </row>
    <row r="1380" spans="1:9" hidden="1" x14ac:dyDescent="0.3">
      <c r="A1380" s="495" t="str">
        <f>IF(ISBLANK($A$11),"",$A$11)</f>
        <v>Supervisor</v>
      </c>
      <c r="B1380" s="490"/>
      <c r="C1380" s="491"/>
      <c r="D1380" s="492">
        <f>IF($B1408="","",B1380/($B1408*52))</f>
        <v>0</v>
      </c>
      <c r="E1380" s="492">
        <f>IF($B1408="","",C1380/($B1408*52))</f>
        <v>0</v>
      </c>
      <c r="F1380" s="537"/>
      <c r="G1380" s="537"/>
      <c r="H1380" s="491"/>
      <c r="I1380" s="494"/>
    </row>
    <row r="1381" spans="1:9" hidden="1" x14ac:dyDescent="0.3">
      <c r="A1381" s="477" t="str">
        <f>IF(ISBLANK($A$12),"",$A$12)</f>
        <v>Salaried Staff</v>
      </c>
      <c r="B1381" s="500"/>
      <c r="C1381" s="501"/>
      <c r="D1381" s="502">
        <v>0</v>
      </c>
      <c r="E1381" s="502">
        <v>0</v>
      </c>
      <c r="F1381" s="538">
        <v>0</v>
      </c>
      <c r="G1381" s="538">
        <v>0</v>
      </c>
      <c r="H1381" s="501"/>
      <c r="I1381" s="504"/>
    </row>
    <row r="1382" spans="1:9" hidden="1" x14ac:dyDescent="0.3">
      <c r="A1382" s="495" t="str">
        <f>IF(ISBLANK($A$13),"",$A$13)</f>
        <v>Director</v>
      </c>
      <c r="B1382" s="490"/>
      <c r="C1382" s="491"/>
      <c r="D1382" s="492">
        <f>IF($B1408="","",B1382/($B1408*52))</f>
        <v>0</v>
      </c>
      <c r="E1382" s="492">
        <f>IF($B1408="","",C1382/($B1408*52))</f>
        <v>0</v>
      </c>
      <c r="F1382" s="537"/>
      <c r="G1382" s="537"/>
      <c r="H1382" s="491"/>
      <c r="I1382" s="494"/>
    </row>
    <row r="1383" spans="1:9" hidden="1" x14ac:dyDescent="0.3">
      <c r="A1383" s="495" t="str">
        <f>IF(ISBLANK($A$14),"",$A$14)</f>
        <v>Management</v>
      </c>
      <c r="B1383" s="490"/>
      <c r="C1383" s="491"/>
      <c r="D1383" s="492">
        <f>IF($B1408="","",B1383/($B1408*52))</f>
        <v>0</v>
      </c>
      <c r="E1383" s="492">
        <f>IF($B1408="","",C1383/($B1408*52))</f>
        <v>0</v>
      </c>
      <c r="F1383" s="537"/>
      <c r="G1383" s="537"/>
      <c r="H1383" s="491"/>
      <c r="I1383" s="494"/>
    </row>
    <row r="1384" spans="1:9" hidden="1" x14ac:dyDescent="0.3">
      <c r="A1384" s="495" t="str">
        <f>IF(ISBLANK($A$15),"",$A$15)</f>
        <v>Registered Dietitians - Hosp</v>
      </c>
      <c r="B1384" s="490"/>
      <c r="C1384" s="491"/>
      <c r="D1384" s="492">
        <f>IF($B1408="","",B1384/($B1408*52))</f>
        <v>0</v>
      </c>
      <c r="E1384" s="492">
        <f>IF($B1408="","",C1384/($B1408*52))</f>
        <v>0</v>
      </c>
      <c r="F1384" s="537"/>
      <c r="G1384" s="537"/>
      <c r="H1384" s="491"/>
      <c r="I1384" s="494"/>
    </row>
    <row r="1385" spans="1:9" hidden="1" x14ac:dyDescent="0.3">
      <c r="A1385" s="495" t="str">
        <f>IF(ISBLANK($A$16),"",$A$16)</f>
        <v>Registered Dietitians - Suppl</v>
      </c>
      <c r="B1385" s="490"/>
      <c r="C1385" s="491"/>
      <c r="D1385" s="492">
        <f>IF($B1408="","",B1385/($B1408*52))</f>
        <v>0</v>
      </c>
      <c r="E1385" s="492">
        <f>IF($B1408="","",C1385/($B1408*52))</f>
        <v>0</v>
      </c>
      <c r="F1385" s="537"/>
      <c r="G1385" s="537"/>
      <c r="H1385" s="491"/>
      <c r="I1385" s="494"/>
    </row>
    <row r="1386" spans="1:9" hidden="1" x14ac:dyDescent="0.3">
      <c r="A1386" s="495" t="str">
        <f>IF(ISBLANK($A$17),"",$A$17)</f>
        <v>Diet Tech</v>
      </c>
      <c r="B1386" s="490"/>
      <c r="C1386" s="491"/>
      <c r="D1386" s="492">
        <f>IF($B1408="","",B1386/($B1408*52))</f>
        <v>0</v>
      </c>
      <c r="E1386" s="492">
        <f>IF($B1408="","",C1386/($B1408*52))</f>
        <v>0</v>
      </c>
      <c r="F1386" s="537"/>
      <c r="G1386" s="537"/>
      <c r="H1386" s="491"/>
      <c r="I1386" s="494"/>
    </row>
    <row r="1387" spans="1:9" hidden="1" x14ac:dyDescent="0.3">
      <c r="A1387" s="495" t="str">
        <f>IF(ISBLANK($A$18),"",$A$18)</f>
        <v>Diet Clerk</v>
      </c>
      <c r="B1387" s="490"/>
      <c r="C1387" s="491"/>
      <c r="D1387" s="492">
        <f>IF($B1408="","",B1387/($B1408*52))</f>
        <v>0</v>
      </c>
      <c r="E1387" s="492">
        <f>IF($B1408="","",C1387/($B1408*52))</f>
        <v>0</v>
      </c>
      <c r="F1387" s="537"/>
      <c r="G1387" s="537"/>
      <c r="H1387" s="491"/>
      <c r="I1387" s="494"/>
    </row>
    <row r="1388" spans="1:9" hidden="1" x14ac:dyDescent="0.3">
      <c r="A1388" s="495" t="str">
        <f>IF(ISBLANK($A$19),"",$A$19)</f>
        <v>Admin</v>
      </c>
      <c r="B1388" s="490"/>
      <c r="C1388" s="491"/>
      <c r="D1388" s="492">
        <f>IF($B1408="","",B1388/($B1408*52))</f>
        <v>0</v>
      </c>
      <c r="E1388" s="492">
        <f>IF($B1408="","",C1388/($B1408*52))</f>
        <v>0</v>
      </c>
      <c r="F1388" s="537"/>
      <c r="G1388" s="537"/>
      <c r="H1388" s="491"/>
      <c r="I1388" s="494"/>
    </row>
    <row r="1389" spans="1:9" hidden="1" x14ac:dyDescent="0.3">
      <c r="A1389" s="495" t="str">
        <f>IF(ISBLANK($A$20),"",$A$20)</f>
        <v>System Analyst</v>
      </c>
      <c r="B1389" s="491"/>
      <c r="C1389" s="491"/>
      <c r="D1389" s="492">
        <f>IF($B1408="","",B1389/($B1408*52))</f>
        <v>0</v>
      </c>
      <c r="E1389" s="492">
        <f>IF($B1408="","",C1389/($B1408*52))</f>
        <v>0</v>
      </c>
      <c r="F1389" s="537"/>
      <c r="G1389" s="537"/>
      <c r="H1389" s="491"/>
      <c r="I1389" s="494"/>
    </row>
    <row r="1390" spans="1:9" hidden="1" x14ac:dyDescent="0.3">
      <c r="A1390" s="495" t="str">
        <f>IF(ISBLANK($A$21),"",$A$21)</f>
        <v>Formula Rm Tech</v>
      </c>
      <c r="B1390" s="491"/>
      <c r="C1390" s="491"/>
      <c r="D1390" s="492">
        <f>IF($B1408="","",B1390/($B1408*52))</f>
        <v>0</v>
      </c>
      <c r="E1390" s="492">
        <f>IF($B1408="","",C1390/($B1408*52))</f>
        <v>0</v>
      </c>
      <c r="F1390" s="537"/>
      <c r="G1390" s="537"/>
      <c r="H1390" s="491"/>
      <c r="I1390" s="494"/>
    </row>
    <row r="1391" spans="1:9" hidden="1" x14ac:dyDescent="0.3">
      <c r="A1391" s="495" t="str">
        <f>IF(ISBLANK($A$22),"",$A$22)</f>
        <v>Purchaser</v>
      </c>
      <c r="B1391" s="491"/>
      <c r="C1391" s="491"/>
      <c r="D1391" s="492">
        <f>IF($B1408="","",B1391/($B1408*52))</f>
        <v>0</v>
      </c>
      <c r="E1391" s="492">
        <f>IF($B1408="","",C1391/($B1408*52))</f>
        <v>0</v>
      </c>
      <c r="F1391" s="537"/>
      <c r="G1391" s="537"/>
      <c r="H1391" s="491"/>
      <c r="I1391" s="494"/>
    </row>
    <row r="1392" spans="1:9" hidden="1" x14ac:dyDescent="0.3">
      <c r="A1392" s="495" t="str">
        <f>IF(ISBLANK($A$23),"",$A$23)</f>
        <v>Salaried Supervision</v>
      </c>
      <c r="B1392" s="490"/>
      <c r="C1392" s="491"/>
      <c r="D1392" s="492">
        <f>IF($B1408="","",B1392/($B1408*52))</f>
        <v>0</v>
      </c>
      <c r="E1392" s="492">
        <f>IF($B1408="","",C1392/($B1408*52))</f>
        <v>0</v>
      </c>
      <c r="F1392" s="537"/>
      <c r="G1392" s="537"/>
      <c r="H1392" s="491"/>
      <c r="I1392" s="494"/>
    </row>
    <row r="1393" spans="1:9" hidden="1" x14ac:dyDescent="0.3">
      <c r="A1393" s="477" t="str">
        <f>IF(ISBLANK($A$24),"",$A$24)</f>
        <v>Other Labor</v>
      </c>
      <c r="B1393" s="500"/>
      <c r="C1393" s="501"/>
      <c r="D1393" s="502">
        <v>0</v>
      </c>
      <c r="E1393" s="502">
        <v>0</v>
      </c>
      <c r="F1393" s="538">
        <v>0</v>
      </c>
      <c r="G1393" s="538">
        <v>0</v>
      </c>
      <c r="H1393" s="501"/>
      <c r="I1393" s="504"/>
    </row>
    <row r="1394" spans="1:9" hidden="1" x14ac:dyDescent="0.3">
      <c r="A1394" s="477" t="str">
        <f>IF(ISBLANK($A$25),"",$A$25)</f>
        <v/>
      </c>
      <c r="B1394" s="490"/>
      <c r="C1394" s="491"/>
      <c r="D1394" s="492">
        <f>IF($B1408="","",B1394/($B1408*52))</f>
        <v>0</v>
      </c>
      <c r="E1394" s="492">
        <f>IF($B1408="","",C1394/($B1408*52))</f>
        <v>0</v>
      </c>
      <c r="F1394" s="537"/>
      <c r="G1394" s="537"/>
      <c r="H1394" s="491"/>
      <c r="I1394" s="494"/>
    </row>
    <row r="1395" spans="1:9" hidden="1" x14ac:dyDescent="0.3">
      <c r="A1395" s="477" t="str">
        <f>IF(ISBLANK($A$26),"",$A$26)</f>
        <v/>
      </c>
      <c r="B1395" s="490"/>
      <c r="C1395" s="491"/>
      <c r="D1395" s="492">
        <f>IF($B1408="","",B1395/($B1408*52))</f>
        <v>0</v>
      </c>
      <c r="E1395" s="492">
        <f>IF($B1408="","",C1395/($B1408*52))</f>
        <v>0</v>
      </c>
      <c r="F1395" s="537"/>
      <c r="G1395" s="537"/>
      <c r="H1395" s="491"/>
      <c r="I1395" s="494"/>
    </row>
    <row r="1396" spans="1:9" hidden="1" x14ac:dyDescent="0.3">
      <c r="A1396" s="477" t="str">
        <f>IF(ISBLANK($A$27),"",$A$27)</f>
        <v/>
      </c>
      <c r="B1396" s="512"/>
      <c r="C1396" s="491"/>
      <c r="D1396" s="492">
        <f>IF($B1408="","",B1396/($B1408*52))</f>
        <v>0</v>
      </c>
      <c r="E1396" s="492">
        <f>IF($B1408="","",C1396/($B1408*52))</f>
        <v>0</v>
      </c>
      <c r="F1396" s="537"/>
      <c r="G1396" s="537"/>
      <c r="H1396" s="491"/>
      <c r="I1396" s="494"/>
    </row>
    <row r="1397" spans="1:9" hidden="1" x14ac:dyDescent="0.3">
      <c r="A1397" s="477" t="str">
        <f>IF(ISBLANK($A$28),"",$A$28)</f>
        <v/>
      </c>
      <c r="B1397" s="490"/>
      <c r="C1397" s="491"/>
      <c r="D1397" s="492">
        <f>IF($B1408="","",B1397/($B1408*52))</f>
        <v>0</v>
      </c>
      <c r="E1397" s="492">
        <f>IF($B1408="","",C1397/($B1408*52))</f>
        <v>0</v>
      </c>
      <c r="F1397" s="537"/>
      <c r="G1397" s="537"/>
      <c r="H1397" s="491"/>
      <c r="I1397" s="494"/>
    </row>
    <row r="1398" spans="1:9" hidden="1" x14ac:dyDescent="0.3">
      <c r="A1398" s="477" t="str">
        <f>IF(ISBLANK($A$29),"",$A$29)</f>
        <v/>
      </c>
      <c r="B1398" s="490"/>
      <c r="C1398" s="491"/>
      <c r="D1398" s="492">
        <f>IF($B1408="","",B1398/($B1408*52))</f>
        <v>0</v>
      </c>
      <c r="E1398" s="492">
        <f>IF($B1408="","",C1398/($B1408*52))</f>
        <v>0</v>
      </c>
      <c r="F1398" s="537"/>
      <c r="G1398" s="537"/>
      <c r="H1398" s="491"/>
      <c r="I1398" s="494"/>
    </row>
    <row r="1399" spans="1:9" hidden="1" x14ac:dyDescent="0.3">
      <c r="A1399" s="477" t="str">
        <f>IF(ISBLANK($A$30),"",$A$30)</f>
        <v/>
      </c>
      <c r="B1399" s="513"/>
      <c r="C1399" s="514"/>
      <c r="D1399" s="492">
        <f>IF($B1408="","",B1399/($B1408*52))</f>
        <v>0</v>
      </c>
      <c r="E1399" s="492">
        <f>IF($B1408="","",C1399/($B1408*52))</f>
        <v>0</v>
      </c>
      <c r="F1399" s="539"/>
      <c r="G1399" s="539"/>
      <c r="H1399" s="491"/>
      <c r="I1399" s="494"/>
    </row>
    <row r="1400" spans="1:9" hidden="1" x14ac:dyDescent="0.3">
      <c r="A1400" s="516" t="s">
        <v>2065</v>
      </c>
      <c r="B1400" s="517">
        <f t="shared" ref="B1400:G1400" si="107">SUM(B1376:B1399)</f>
        <v>0</v>
      </c>
      <c r="C1400" s="517">
        <f t="shared" si="107"/>
        <v>0</v>
      </c>
      <c r="D1400" s="492">
        <f t="shared" si="107"/>
        <v>0</v>
      </c>
      <c r="E1400" s="492">
        <f t="shared" si="107"/>
        <v>0</v>
      </c>
      <c r="F1400" s="518">
        <f t="shared" si="107"/>
        <v>0</v>
      </c>
      <c r="G1400" s="518">
        <f t="shared" si="107"/>
        <v>0</v>
      </c>
      <c r="H1400" s="491"/>
      <c r="I1400" s="519"/>
    </row>
    <row r="1401" spans="1:9" ht="18" hidden="1" x14ac:dyDescent="0.35">
      <c r="A1401" s="526" t="s">
        <v>2066</v>
      </c>
      <c r="B1401" s="527"/>
      <c r="C1401" s="1124" t="s">
        <v>1655</v>
      </c>
      <c r="D1401" s="1124"/>
      <c r="E1401" s="1124"/>
      <c r="F1401" s="1124"/>
      <c r="G1401" s="1125"/>
      <c r="H1401" s="528"/>
      <c r="I1401" s="529"/>
    </row>
    <row r="1402" spans="1:9" ht="46.8" hidden="1" x14ac:dyDescent="0.3">
      <c r="A1402" s="530" t="s">
        <v>2067</v>
      </c>
      <c r="B1402" s="531"/>
      <c r="C1402" s="1121"/>
      <c r="D1402" s="1121"/>
      <c r="E1402" s="1121"/>
      <c r="F1402" s="1121"/>
      <c r="G1402" s="1121"/>
    </row>
    <row r="1403" spans="1:9" ht="15.6" hidden="1" x14ac:dyDescent="0.3">
      <c r="A1403" s="532" t="s">
        <v>2068</v>
      </c>
      <c r="B1403" s="531"/>
      <c r="C1403" s="1121"/>
      <c r="D1403" s="1121"/>
      <c r="E1403" s="1121"/>
      <c r="F1403" s="1121"/>
      <c r="G1403" s="1121"/>
    </row>
    <row r="1404" spans="1:9" ht="15.6" hidden="1" x14ac:dyDescent="0.3">
      <c r="A1404" s="532" t="s">
        <v>2069</v>
      </c>
      <c r="B1404" s="531"/>
      <c r="C1404" s="1121"/>
      <c r="D1404" s="1121"/>
      <c r="E1404" s="1121"/>
      <c r="F1404" s="1121"/>
      <c r="G1404" s="1121"/>
    </row>
    <row r="1405" spans="1:9" ht="15.6" hidden="1" x14ac:dyDescent="0.3">
      <c r="A1405" s="532" t="s">
        <v>2070</v>
      </c>
      <c r="B1405" s="531"/>
      <c r="C1405" s="1121"/>
      <c r="D1405" s="1121"/>
      <c r="E1405" s="1121"/>
      <c r="F1405" s="1121"/>
      <c r="G1405" s="1121"/>
    </row>
    <row r="1406" spans="1:9" ht="15.6" hidden="1" x14ac:dyDescent="0.3">
      <c r="A1406" s="532" t="s">
        <v>2071</v>
      </c>
      <c r="B1406" s="531"/>
      <c r="C1406" s="1121"/>
      <c r="D1406" s="1121"/>
      <c r="E1406" s="1121"/>
      <c r="F1406" s="1121"/>
      <c r="G1406" s="1121"/>
    </row>
    <row r="1407" spans="1:9" ht="15.6" hidden="1" x14ac:dyDescent="0.3">
      <c r="A1407" s="532" t="s">
        <v>2072</v>
      </c>
      <c r="B1407" s="531"/>
      <c r="C1407" s="1121"/>
      <c r="D1407" s="1121"/>
      <c r="E1407" s="1121"/>
      <c r="F1407" s="1121"/>
      <c r="G1407" s="1121"/>
    </row>
    <row r="1408" spans="1:9" ht="15.6" hidden="1" collapsed="1" x14ac:dyDescent="0.3">
      <c r="A1408" s="533" t="s">
        <v>1496</v>
      </c>
      <c r="B1408" s="534">
        <v>40</v>
      </c>
      <c r="C1408" s="1122" t="s">
        <v>2073</v>
      </c>
      <c r="D1408" s="1122"/>
      <c r="E1408" s="1122"/>
      <c r="F1408" s="1122"/>
      <c r="G1408" s="1122"/>
    </row>
    <row r="1409" spans="1:9" ht="15.6" hidden="1" x14ac:dyDescent="0.3">
      <c r="A1409" s="533" t="s">
        <v>2074</v>
      </c>
      <c r="B1409" s="535"/>
      <c r="C1409" s="1123"/>
      <c r="D1409" s="1123"/>
      <c r="E1409" s="1123"/>
      <c r="F1409" s="1123"/>
      <c r="G1409" s="1123"/>
    </row>
    <row r="1410" spans="1:9" hidden="1" x14ac:dyDescent="0.3"/>
    <row r="1411" spans="1:9" ht="18" hidden="1" x14ac:dyDescent="0.3">
      <c r="A1411" s="1126" t="str">
        <f>'22-FANS Pricing Matrix'!AO2</f>
        <v>FACILITY39</v>
      </c>
      <c r="B1411" s="1127"/>
      <c r="C1411" s="1127"/>
      <c r="D1411" s="1127"/>
      <c r="E1411" s="1127"/>
      <c r="F1411" s="1127"/>
      <c r="G1411" s="1127"/>
      <c r="H1411" s="1127"/>
      <c r="I1411" s="1127"/>
    </row>
    <row r="1412" spans="1:9" ht="43.2" hidden="1" x14ac:dyDescent="0.3">
      <c r="A1412" s="470" t="s">
        <v>2040</v>
      </c>
      <c r="B1412" s="471" t="s">
        <v>2041</v>
      </c>
      <c r="C1412" s="472" t="s">
        <v>2042</v>
      </c>
      <c r="D1412" s="472" t="str">
        <f>"Productive FTEs ("&amp;B1445*52&amp;")"</f>
        <v>Productive FTEs (2080)</v>
      </c>
      <c r="E1412" s="472" t="str">
        <f>"Non-productive FTEs ("&amp;B1445*52&amp;")"</f>
        <v>Non-productive FTEs (2080)</v>
      </c>
      <c r="F1412" s="472" t="s">
        <v>2043</v>
      </c>
      <c r="G1412" s="472" t="s">
        <v>2044</v>
      </c>
      <c r="H1412" s="473" t="s">
        <v>2045</v>
      </c>
      <c r="I1412" s="472" t="s">
        <v>1655</v>
      </c>
    </row>
    <row r="1413" spans="1:9" hidden="1" x14ac:dyDescent="0.3">
      <c r="A1413" s="477" t="str">
        <f>IF(ISBLANK($A$7),"",$A$7)</f>
        <v>Hourly Staff</v>
      </c>
      <c r="B1413" s="478"/>
      <c r="C1413" s="479"/>
      <c r="D1413" s="480">
        <v>0</v>
      </c>
      <c r="E1413" s="480">
        <v>0</v>
      </c>
      <c r="F1413" s="536">
        <v>0</v>
      </c>
      <c r="G1413" s="536">
        <v>0</v>
      </c>
      <c r="H1413" s="479"/>
      <c r="I1413" s="482"/>
    </row>
    <row r="1414" spans="1:9" hidden="1" x14ac:dyDescent="0.3">
      <c r="A1414" s="495" t="str">
        <f>IF(ISBLANK($A$8),"",$A$8)</f>
        <v>Hourly Staff</v>
      </c>
      <c r="B1414" s="490"/>
      <c r="C1414" s="491"/>
      <c r="D1414" s="492">
        <f>IF($B1445="","",B1414/($B1445*52))</f>
        <v>0</v>
      </c>
      <c r="E1414" s="492">
        <f>IF($B1445="","",C1414/($B1445*52))</f>
        <v>0</v>
      </c>
      <c r="F1414" s="537"/>
      <c r="G1414" s="537"/>
      <c r="H1414" s="491"/>
      <c r="I1414" s="494"/>
    </row>
    <row r="1415" spans="1:9" hidden="1" x14ac:dyDescent="0.3">
      <c r="A1415" s="495" t="str">
        <f>IF(ISBLANK($A$9),"",$A$9)</f>
        <v>General Service Worker</v>
      </c>
      <c r="B1415" s="490"/>
      <c r="C1415" s="491"/>
      <c r="D1415" s="492">
        <f>IF($B1445="","",B1415/($B1445*52))</f>
        <v>0</v>
      </c>
      <c r="E1415" s="492">
        <f>IF($B1445="","",C1415/($B1445*52))</f>
        <v>0</v>
      </c>
      <c r="F1415" s="537"/>
      <c r="G1415" s="537"/>
      <c r="H1415" s="491"/>
      <c r="I1415" s="494"/>
    </row>
    <row r="1416" spans="1:9" hidden="1" x14ac:dyDescent="0.3">
      <c r="A1416" s="495" t="str">
        <f>IF(ISBLANK($A$10),"",$A$10)</f>
        <v>Cook</v>
      </c>
      <c r="B1416" s="490"/>
      <c r="C1416" s="491"/>
      <c r="D1416" s="492">
        <f>IF($B1445="","",B1416/($B1445*52))</f>
        <v>0</v>
      </c>
      <c r="E1416" s="492">
        <f>IF($B1445="","",C1416/($B1445*52))</f>
        <v>0</v>
      </c>
      <c r="F1416" s="537"/>
      <c r="G1416" s="537"/>
      <c r="H1416" s="491"/>
      <c r="I1416" s="494"/>
    </row>
    <row r="1417" spans="1:9" hidden="1" x14ac:dyDescent="0.3">
      <c r="A1417" s="495" t="str">
        <f>IF(ISBLANK($A$11),"",$A$11)</f>
        <v>Supervisor</v>
      </c>
      <c r="B1417" s="490"/>
      <c r="C1417" s="491"/>
      <c r="D1417" s="492">
        <f>IF($B1445="","",B1417/($B1445*52))</f>
        <v>0</v>
      </c>
      <c r="E1417" s="492">
        <f>IF($B1445="","",C1417/($B1445*52))</f>
        <v>0</v>
      </c>
      <c r="F1417" s="537"/>
      <c r="G1417" s="537"/>
      <c r="H1417" s="491"/>
      <c r="I1417" s="494"/>
    </row>
    <row r="1418" spans="1:9" hidden="1" x14ac:dyDescent="0.3">
      <c r="A1418" s="477" t="str">
        <f>IF(ISBLANK($A$12),"",$A$12)</f>
        <v>Salaried Staff</v>
      </c>
      <c r="B1418" s="500"/>
      <c r="C1418" s="501"/>
      <c r="D1418" s="502">
        <v>0</v>
      </c>
      <c r="E1418" s="502">
        <v>0</v>
      </c>
      <c r="F1418" s="538">
        <v>0</v>
      </c>
      <c r="G1418" s="538">
        <v>0</v>
      </c>
      <c r="H1418" s="501"/>
      <c r="I1418" s="504"/>
    </row>
    <row r="1419" spans="1:9" hidden="1" x14ac:dyDescent="0.3">
      <c r="A1419" s="495" t="str">
        <f>IF(ISBLANK($A$13),"",$A$13)</f>
        <v>Director</v>
      </c>
      <c r="B1419" s="490"/>
      <c r="C1419" s="491"/>
      <c r="D1419" s="492">
        <f>IF($B1445="","",B1419/($B1445*52))</f>
        <v>0</v>
      </c>
      <c r="E1419" s="492">
        <f>IF($B1445="","",C1419/($B1445*52))</f>
        <v>0</v>
      </c>
      <c r="F1419" s="537"/>
      <c r="G1419" s="537"/>
      <c r="H1419" s="491"/>
      <c r="I1419" s="494"/>
    </row>
    <row r="1420" spans="1:9" hidden="1" x14ac:dyDescent="0.3">
      <c r="A1420" s="495" t="str">
        <f>IF(ISBLANK($A$14),"",$A$14)</f>
        <v>Management</v>
      </c>
      <c r="B1420" s="490"/>
      <c r="C1420" s="491"/>
      <c r="D1420" s="492">
        <f>IF($B1445="","",B1420/($B1445*52))</f>
        <v>0</v>
      </c>
      <c r="E1420" s="492">
        <f>IF($B1445="","",C1420/($B1445*52))</f>
        <v>0</v>
      </c>
      <c r="F1420" s="537"/>
      <c r="G1420" s="537"/>
      <c r="H1420" s="491"/>
      <c r="I1420" s="494"/>
    </row>
    <row r="1421" spans="1:9" hidden="1" x14ac:dyDescent="0.3">
      <c r="A1421" s="495" t="str">
        <f>IF(ISBLANK($A$15),"",$A$15)</f>
        <v>Registered Dietitians - Hosp</v>
      </c>
      <c r="B1421" s="490"/>
      <c r="C1421" s="491"/>
      <c r="D1421" s="492">
        <f>IF($B1445="","",B1421/($B1445*52))</f>
        <v>0</v>
      </c>
      <c r="E1421" s="492">
        <f>IF($B1445="","",C1421/($B1445*52))</f>
        <v>0</v>
      </c>
      <c r="F1421" s="537"/>
      <c r="G1421" s="537"/>
      <c r="H1421" s="491"/>
      <c r="I1421" s="494"/>
    </row>
    <row r="1422" spans="1:9" hidden="1" x14ac:dyDescent="0.3">
      <c r="A1422" s="495" t="str">
        <f>IF(ISBLANK($A$16),"",$A$16)</f>
        <v>Registered Dietitians - Suppl</v>
      </c>
      <c r="B1422" s="490"/>
      <c r="C1422" s="491"/>
      <c r="D1422" s="492">
        <f>IF($B1445="","",B1422/($B1445*52))</f>
        <v>0</v>
      </c>
      <c r="E1422" s="492">
        <f>IF($B1445="","",C1422/($B1445*52))</f>
        <v>0</v>
      </c>
      <c r="F1422" s="537"/>
      <c r="G1422" s="537"/>
      <c r="H1422" s="491"/>
      <c r="I1422" s="494"/>
    </row>
    <row r="1423" spans="1:9" hidden="1" x14ac:dyDescent="0.3">
      <c r="A1423" s="495" t="str">
        <f>IF(ISBLANK($A$17),"",$A$17)</f>
        <v>Diet Tech</v>
      </c>
      <c r="B1423" s="490"/>
      <c r="C1423" s="491"/>
      <c r="D1423" s="492">
        <f>IF($B1445="","",B1423/($B1445*52))</f>
        <v>0</v>
      </c>
      <c r="E1423" s="492">
        <f>IF($B1445="","",C1423/($B1445*52))</f>
        <v>0</v>
      </c>
      <c r="F1423" s="537"/>
      <c r="G1423" s="537"/>
      <c r="H1423" s="491"/>
      <c r="I1423" s="494"/>
    </row>
    <row r="1424" spans="1:9" hidden="1" x14ac:dyDescent="0.3">
      <c r="A1424" s="495" t="str">
        <f>IF(ISBLANK($A$18),"",$A$18)</f>
        <v>Diet Clerk</v>
      </c>
      <c r="B1424" s="490"/>
      <c r="C1424" s="491"/>
      <c r="D1424" s="492">
        <f>IF($B1445="","",B1424/($B1445*52))</f>
        <v>0</v>
      </c>
      <c r="E1424" s="492">
        <f>IF($B1445="","",C1424/($B1445*52))</f>
        <v>0</v>
      </c>
      <c r="F1424" s="537"/>
      <c r="G1424" s="537"/>
      <c r="H1424" s="491"/>
      <c r="I1424" s="494"/>
    </row>
    <row r="1425" spans="1:9" hidden="1" x14ac:dyDescent="0.3">
      <c r="A1425" s="495" t="str">
        <f>IF(ISBLANK($A$19),"",$A$19)</f>
        <v>Admin</v>
      </c>
      <c r="B1425" s="490"/>
      <c r="C1425" s="491"/>
      <c r="D1425" s="492">
        <f>IF($B1445="","",B1425/($B1445*52))</f>
        <v>0</v>
      </c>
      <c r="E1425" s="492">
        <f>IF($B1445="","",C1425/($B1445*52))</f>
        <v>0</v>
      </c>
      <c r="F1425" s="537"/>
      <c r="G1425" s="537"/>
      <c r="H1425" s="491"/>
      <c r="I1425" s="494"/>
    </row>
    <row r="1426" spans="1:9" hidden="1" x14ac:dyDescent="0.3">
      <c r="A1426" s="495" t="str">
        <f>IF(ISBLANK($A$20),"",$A$20)</f>
        <v>System Analyst</v>
      </c>
      <c r="B1426" s="491"/>
      <c r="C1426" s="491"/>
      <c r="D1426" s="492">
        <f>IF($B1445="","",B1426/($B1445*52))</f>
        <v>0</v>
      </c>
      <c r="E1426" s="492">
        <f>IF($B1445="","",C1426/($B1445*52))</f>
        <v>0</v>
      </c>
      <c r="F1426" s="537"/>
      <c r="G1426" s="537"/>
      <c r="H1426" s="491"/>
      <c r="I1426" s="494"/>
    </row>
    <row r="1427" spans="1:9" hidden="1" x14ac:dyDescent="0.3">
      <c r="A1427" s="495" t="str">
        <f>IF(ISBLANK($A$21),"",$A$21)</f>
        <v>Formula Rm Tech</v>
      </c>
      <c r="B1427" s="491"/>
      <c r="C1427" s="491"/>
      <c r="D1427" s="492">
        <f>IF($B1445="","",B1427/($B1445*52))</f>
        <v>0</v>
      </c>
      <c r="E1427" s="492">
        <f>IF($B1445="","",C1427/($B1445*52))</f>
        <v>0</v>
      </c>
      <c r="F1427" s="537"/>
      <c r="G1427" s="537"/>
      <c r="H1427" s="491"/>
      <c r="I1427" s="494"/>
    </row>
    <row r="1428" spans="1:9" hidden="1" x14ac:dyDescent="0.3">
      <c r="A1428" s="495" t="str">
        <f>IF(ISBLANK($A$22),"",$A$22)</f>
        <v>Purchaser</v>
      </c>
      <c r="B1428" s="491"/>
      <c r="C1428" s="491"/>
      <c r="D1428" s="492">
        <f>IF($B1445="","",B1428/($B1445*52))</f>
        <v>0</v>
      </c>
      <c r="E1428" s="492">
        <f>IF($B1445="","",C1428/($B1445*52))</f>
        <v>0</v>
      </c>
      <c r="F1428" s="537"/>
      <c r="G1428" s="537"/>
      <c r="H1428" s="491"/>
      <c r="I1428" s="494"/>
    </row>
    <row r="1429" spans="1:9" hidden="1" x14ac:dyDescent="0.3">
      <c r="A1429" s="495" t="str">
        <f>IF(ISBLANK($A$23),"",$A$23)</f>
        <v>Salaried Supervision</v>
      </c>
      <c r="B1429" s="490"/>
      <c r="C1429" s="491"/>
      <c r="D1429" s="492">
        <f>IF($B1445="","",B1429/($B1445*52))</f>
        <v>0</v>
      </c>
      <c r="E1429" s="492">
        <f>IF($B1445="","",C1429/($B1445*52))</f>
        <v>0</v>
      </c>
      <c r="F1429" s="537"/>
      <c r="G1429" s="537"/>
      <c r="H1429" s="491"/>
      <c r="I1429" s="494"/>
    </row>
    <row r="1430" spans="1:9" hidden="1" x14ac:dyDescent="0.3">
      <c r="A1430" s="477" t="str">
        <f>IF(ISBLANK($A$24),"",$A$24)</f>
        <v>Other Labor</v>
      </c>
      <c r="B1430" s="500"/>
      <c r="C1430" s="501"/>
      <c r="D1430" s="502">
        <v>0</v>
      </c>
      <c r="E1430" s="502">
        <v>0</v>
      </c>
      <c r="F1430" s="538">
        <v>0</v>
      </c>
      <c r="G1430" s="538">
        <v>0</v>
      </c>
      <c r="H1430" s="501"/>
      <c r="I1430" s="504"/>
    </row>
    <row r="1431" spans="1:9" hidden="1" x14ac:dyDescent="0.3">
      <c r="A1431" s="477" t="str">
        <f>IF(ISBLANK($A$25),"",$A$25)</f>
        <v/>
      </c>
      <c r="B1431" s="490"/>
      <c r="C1431" s="491"/>
      <c r="D1431" s="492">
        <f>IF($B1445="","",B1431/($B1445*52))</f>
        <v>0</v>
      </c>
      <c r="E1431" s="492">
        <f>IF($B1445="","",C1431/($B1445*52))</f>
        <v>0</v>
      </c>
      <c r="F1431" s="537"/>
      <c r="G1431" s="537"/>
      <c r="H1431" s="491"/>
      <c r="I1431" s="494"/>
    </row>
    <row r="1432" spans="1:9" hidden="1" x14ac:dyDescent="0.3">
      <c r="A1432" s="477" t="str">
        <f>IF(ISBLANK($A$26),"",$A$26)</f>
        <v/>
      </c>
      <c r="B1432" s="490"/>
      <c r="C1432" s="491"/>
      <c r="D1432" s="492">
        <f>IF($B1445="","",B1432/($B1445*52))</f>
        <v>0</v>
      </c>
      <c r="E1432" s="492">
        <f>IF($B1445="","",C1432/($B1445*52))</f>
        <v>0</v>
      </c>
      <c r="F1432" s="537"/>
      <c r="G1432" s="537"/>
      <c r="H1432" s="491"/>
      <c r="I1432" s="494"/>
    </row>
    <row r="1433" spans="1:9" hidden="1" x14ac:dyDescent="0.3">
      <c r="A1433" s="477" t="str">
        <f>IF(ISBLANK($A$27),"",$A$27)</f>
        <v/>
      </c>
      <c r="B1433" s="512"/>
      <c r="C1433" s="491"/>
      <c r="D1433" s="492">
        <f>IF($B1445="","",B1433/($B1445*52))</f>
        <v>0</v>
      </c>
      <c r="E1433" s="492">
        <f>IF($B1445="","",C1433/($B1445*52))</f>
        <v>0</v>
      </c>
      <c r="F1433" s="537"/>
      <c r="G1433" s="537"/>
      <c r="H1433" s="491"/>
      <c r="I1433" s="494"/>
    </row>
    <row r="1434" spans="1:9" hidden="1" x14ac:dyDescent="0.3">
      <c r="A1434" s="477" t="str">
        <f>IF(ISBLANK($A$28),"",$A$28)</f>
        <v/>
      </c>
      <c r="B1434" s="490"/>
      <c r="C1434" s="491"/>
      <c r="D1434" s="492">
        <f>IF($B1445="","",B1434/($B1445*52))</f>
        <v>0</v>
      </c>
      <c r="E1434" s="492">
        <f>IF($B1445="","",C1434/($B1445*52))</f>
        <v>0</v>
      </c>
      <c r="F1434" s="537"/>
      <c r="G1434" s="537"/>
      <c r="H1434" s="491"/>
      <c r="I1434" s="494"/>
    </row>
    <row r="1435" spans="1:9" hidden="1" x14ac:dyDescent="0.3">
      <c r="A1435" s="477" t="str">
        <f>IF(ISBLANK($A$29),"",$A$29)</f>
        <v/>
      </c>
      <c r="B1435" s="490"/>
      <c r="C1435" s="491"/>
      <c r="D1435" s="492">
        <f>IF($B1445="","",B1435/($B1445*52))</f>
        <v>0</v>
      </c>
      <c r="E1435" s="492">
        <f>IF($B1445="","",C1435/($B1445*52))</f>
        <v>0</v>
      </c>
      <c r="F1435" s="537"/>
      <c r="G1435" s="537"/>
      <c r="H1435" s="491"/>
      <c r="I1435" s="494"/>
    </row>
    <row r="1436" spans="1:9" hidden="1" x14ac:dyDescent="0.3">
      <c r="A1436" s="477" t="str">
        <f>IF(ISBLANK($A$30),"",$A$30)</f>
        <v/>
      </c>
      <c r="B1436" s="513"/>
      <c r="C1436" s="514"/>
      <c r="D1436" s="492">
        <f>IF($B1445="","",B1436/($B1445*52))</f>
        <v>0</v>
      </c>
      <c r="E1436" s="492">
        <f>IF($B1445="","",C1436/($B1445*52))</f>
        <v>0</v>
      </c>
      <c r="F1436" s="539"/>
      <c r="G1436" s="539"/>
      <c r="H1436" s="491"/>
      <c r="I1436" s="494"/>
    </row>
    <row r="1437" spans="1:9" hidden="1" x14ac:dyDescent="0.3">
      <c r="A1437" s="516" t="s">
        <v>2065</v>
      </c>
      <c r="B1437" s="517">
        <f>SUM(B1413:B1436)</f>
        <v>0</v>
      </c>
      <c r="C1437" s="517">
        <f>SUM(C1413:C1436)</f>
        <v>0</v>
      </c>
      <c r="D1437" s="492">
        <f>SUM(D1413:D1436)</f>
        <v>0</v>
      </c>
      <c r="E1437" s="492">
        <f t="shared" ref="E1437:G1437" si="108">SUM(E1413:E1436)</f>
        <v>0</v>
      </c>
      <c r="F1437" s="518">
        <f t="shared" si="108"/>
        <v>0</v>
      </c>
      <c r="G1437" s="518">
        <f t="shared" si="108"/>
        <v>0</v>
      </c>
      <c r="H1437" s="491"/>
      <c r="I1437" s="519"/>
    </row>
    <row r="1438" spans="1:9" ht="18" hidden="1" x14ac:dyDescent="0.35">
      <c r="A1438" s="526" t="s">
        <v>2066</v>
      </c>
      <c r="B1438" s="527"/>
      <c r="C1438" s="1124" t="s">
        <v>1655</v>
      </c>
      <c r="D1438" s="1124"/>
      <c r="E1438" s="1124"/>
      <c r="F1438" s="1124"/>
      <c r="G1438" s="1125"/>
      <c r="H1438" s="528"/>
      <c r="I1438" s="529"/>
    </row>
    <row r="1439" spans="1:9" ht="46.8" hidden="1" x14ac:dyDescent="0.3">
      <c r="A1439" s="530" t="s">
        <v>2067</v>
      </c>
      <c r="B1439" s="531"/>
      <c r="C1439" s="1121"/>
      <c r="D1439" s="1121"/>
      <c r="E1439" s="1121"/>
      <c r="F1439" s="1121"/>
      <c r="G1439" s="1121"/>
    </row>
    <row r="1440" spans="1:9" ht="15.6" hidden="1" x14ac:dyDescent="0.3">
      <c r="A1440" s="532" t="s">
        <v>2068</v>
      </c>
      <c r="B1440" s="531"/>
      <c r="C1440" s="1121"/>
      <c r="D1440" s="1121"/>
      <c r="E1440" s="1121"/>
      <c r="F1440" s="1121"/>
      <c r="G1440" s="1121"/>
    </row>
    <row r="1441" spans="1:7" ht="15.6" hidden="1" x14ac:dyDescent="0.3">
      <c r="A1441" s="532" t="s">
        <v>2069</v>
      </c>
      <c r="B1441" s="531"/>
      <c r="C1441" s="1121"/>
      <c r="D1441" s="1121"/>
      <c r="E1441" s="1121"/>
      <c r="F1441" s="1121"/>
      <c r="G1441" s="1121"/>
    </row>
    <row r="1442" spans="1:7" ht="15.6" hidden="1" x14ac:dyDescent="0.3">
      <c r="A1442" s="532" t="s">
        <v>2070</v>
      </c>
      <c r="B1442" s="531"/>
      <c r="C1442" s="1121"/>
      <c r="D1442" s="1121"/>
      <c r="E1442" s="1121"/>
      <c r="F1442" s="1121"/>
      <c r="G1442" s="1121"/>
    </row>
    <row r="1443" spans="1:7" ht="15.6" hidden="1" x14ac:dyDescent="0.3">
      <c r="A1443" s="532" t="s">
        <v>2071</v>
      </c>
      <c r="B1443" s="531"/>
      <c r="C1443" s="1121"/>
      <c r="D1443" s="1121"/>
      <c r="E1443" s="1121"/>
      <c r="F1443" s="1121"/>
      <c r="G1443" s="1121"/>
    </row>
    <row r="1444" spans="1:7" ht="15.6" hidden="1" x14ac:dyDescent="0.3">
      <c r="A1444" s="532" t="s">
        <v>2072</v>
      </c>
      <c r="B1444" s="531"/>
      <c r="C1444" s="1121"/>
      <c r="D1444" s="1121"/>
      <c r="E1444" s="1121"/>
      <c r="F1444" s="1121"/>
      <c r="G1444" s="1121"/>
    </row>
    <row r="1445" spans="1:7" ht="15.6" hidden="1" collapsed="1" x14ac:dyDescent="0.3">
      <c r="A1445" s="533" t="s">
        <v>1496</v>
      </c>
      <c r="B1445" s="534">
        <v>40</v>
      </c>
      <c r="C1445" s="1122" t="s">
        <v>2073</v>
      </c>
      <c r="D1445" s="1122"/>
      <c r="E1445" s="1122"/>
      <c r="F1445" s="1122"/>
      <c r="G1445" s="1122"/>
    </row>
    <row r="1446" spans="1:7" ht="15.6" hidden="1" x14ac:dyDescent="0.3">
      <c r="A1446" s="533" t="s">
        <v>2074</v>
      </c>
      <c r="B1446" s="535"/>
      <c r="C1446" s="1123"/>
      <c r="D1446" s="1123"/>
      <c r="E1446" s="1123"/>
      <c r="F1446" s="1123"/>
      <c r="G1446" s="1123"/>
    </row>
    <row r="1447" spans="1:7" hidden="1" x14ac:dyDescent="0.3"/>
  </sheetData>
  <sheetProtection algorithmName="SHA-512" hashValue="MePh2JtsJQOWUFBQ0vexny5n4UkasV8XMv7zmuTDzeS4+SrhxWzKvX0nekTSR7xMSQ3CgjofSi/vqx1ZMGHzYQ==" saltValue="NRmUKoFrGllZugGslyTW1w==" spinCount="100000" sheet="1" objects="1" scenarios="1"/>
  <mergeCells count="393">
    <mergeCell ref="C34:G34"/>
    <mergeCell ref="C35:G35"/>
    <mergeCell ref="C36:G36"/>
    <mergeCell ref="C37:G37"/>
    <mergeCell ref="C38:G38"/>
    <mergeCell ref="C39:G39"/>
    <mergeCell ref="A1:I1"/>
    <mergeCell ref="R1:S1"/>
    <mergeCell ref="A5:I5"/>
    <mergeCell ref="R5:Z5"/>
    <mergeCell ref="C32:G32"/>
    <mergeCell ref="C33:G33"/>
    <mergeCell ref="C73:G73"/>
    <mergeCell ref="C74:G74"/>
    <mergeCell ref="C75:G75"/>
    <mergeCell ref="C76:G76"/>
    <mergeCell ref="C77:G77"/>
    <mergeCell ref="A79:I79"/>
    <mergeCell ref="C40:G40"/>
    <mergeCell ref="A42:I42"/>
    <mergeCell ref="C69:G69"/>
    <mergeCell ref="C70:G70"/>
    <mergeCell ref="C71:G71"/>
    <mergeCell ref="C72:G72"/>
    <mergeCell ref="C112:G112"/>
    <mergeCell ref="C113:G113"/>
    <mergeCell ref="C114:G114"/>
    <mergeCell ref="A116:I116"/>
    <mergeCell ref="C143:G143"/>
    <mergeCell ref="C144:G144"/>
    <mergeCell ref="C106:G106"/>
    <mergeCell ref="C107:G107"/>
    <mergeCell ref="C108:G108"/>
    <mergeCell ref="C109:G109"/>
    <mergeCell ref="C110:G110"/>
    <mergeCell ref="C111:G111"/>
    <mergeCell ref="C151:G151"/>
    <mergeCell ref="A153:I153"/>
    <mergeCell ref="C180:G180"/>
    <mergeCell ref="C181:G181"/>
    <mergeCell ref="C182:G182"/>
    <mergeCell ref="C183:G183"/>
    <mergeCell ref="C145:G145"/>
    <mergeCell ref="C146:G146"/>
    <mergeCell ref="C147:G147"/>
    <mergeCell ref="C148:G148"/>
    <mergeCell ref="C149:G149"/>
    <mergeCell ref="C150:G150"/>
    <mergeCell ref="C217:G217"/>
    <mergeCell ref="C218:G218"/>
    <mergeCell ref="C219:G219"/>
    <mergeCell ref="C220:G220"/>
    <mergeCell ref="C221:G221"/>
    <mergeCell ref="C222:G222"/>
    <mergeCell ref="C184:G184"/>
    <mergeCell ref="C185:G185"/>
    <mergeCell ref="C186:G186"/>
    <mergeCell ref="C187:G187"/>
    <mergeCell ref="C188:G188"/>
    <mergeCell ref="A190:I190"/>
    <mergeCell ref="C256:G256"/>
    <mergeCell ref="C257:G257"/>
    <mergeCell ref="C258:G258"/>
    <mergeCell ref="C259:G259"/>
    <mergeCell ref="C260:G260"/>
    <mergeCell ref="C261:G261"/>
    <mergeCell ref="C223:G223"/>
    <mergeCell ref="C224:G224"/>
    <mergeCell ref="C225:G225"/>
    <mergeCell ref="A227:I227"/>
    <mergeCell ref="C254:G254"/>
    <mergeCell ref="C255:G255"/>
    <mergeCell ref="C295:G295"/>
    <mergeCell ref="C296:G296"/>
    <mergeCell ref="C297:G297"/>
    <mergeCell ref="C298:G298"/>
    <mergeCell ref="C299:G299"/>
    <mergeCell ref="A301:I301"/>
    <mergeCell ref="C262:G262"/>
    <mergeCell ref="A264:I264"/>
    <mergeCell ref="C291:G291"/>
    <mergeCell ref="C292:G292"/>
    <mergeCell ref="C293:G293"/>
    <mergeCell ref="C294:G294"/>
    <mergeCell ref="C334:G334"/>
    <mergeCell ref="C335:G335"/>
    <mergeCell ref="C336:G336"/>
    <mergeCell ref="A338:I338"/>
    <mergeCell ref="C365:G365"/>
    <mergeCell ref="C366:G366"/>
    <mergeCell ref="C328:G328"/>
    <mergeCell ref="C329:G329"/>
    <mergeCell ref="C330:G330"/>
    <mergeCell ref="C331:G331"/>
    <mergeCell ref="C332:G332"/>
    <mergeCell ref="C333:G333"/>
    <mergeCell ref="C373:G373"/>
    <mergeCell ref="A375:I375"/>
    <mergeCell ref="C402:G402"/>
    <mergeCell ref="C403:G403"/>
    <mergeCell ref="C404:G404"/>
    <mergeCell ref="C405:G405"/>
    <mergeCell ref="C367:G367"/>
    <mergeCell ref="C368:G368"/>
    <mergeCell ref="C369:G369"/>
    <mergeCell ref="C370:G370"/>
    <mergeCell ref="C371:G371"/>
    <mergeCell ref="C372:G372"/>
    <mergeCell ref="C439:G439"/>
    <mergeCell ref="C440:G440"/>
    <mergeCell ref="C441:G441"/>
    <mergeCell ref="C442:G442"/>
    <mergeCell ref="C443:G443"/>
    <mergeCell ref="C444:G444"/>
    <mergeCell ref="C406:G406"/>
    <mergeCell ref="C407:G407"/>
    <mergeCell ref="C408:G408"/>
    <mergeCell ref="C409:G409"/>
    <mergeCell ref="C410:G410"/>
    <mergeCell ref="A412:I412"/>
    <mergeCell ref="C478:G478"/>
    <mergeCell ref="C479:G479"/>
    <mergeCell ref="C480:G480"/>
    <mergeCell ref="C481:G481"/>
    <mergeCell ref="C482:G482"/>
    <mergeCell ref="C483:G483"/>
    <mergeCell ref="C445:G445"/>
    <mergeCell ref="C446:G446"/>
    <mergeCell ref="C447:G447"/>
    <mergeCell ref="A449:I449"/>
    <mergeCell ref="C476:G476"/>
    <mergeCell ref="C477:G477"/>
    <mergeCell ref="C517:G517"/>
    <mergeCell ref="C518:G518"/>
    <mergeCell ref="C519:G519"/>
    <mergeCell ref="C520:G520"/>
    <mergeCell ref="C521:G521"/>
    <mergeCell ref="A523:I523"/>
    <mergeCell ref="C484:G484"/>
    <mergeCell ref="A486:I486"/>
    <mergeCell ref="C513:G513"/>
    <mergeCell ref="C514:G514"/>
    <mergeCell ref="C515:G515"/>
    <mergeCell ref="C516:G516"/>
    <mergeCell ref="C556:G556"/>
    <mergeCell ref="C557:G557"/>
    <mergeCell ref="C558:G558"/>
    <mergeCell ref="A560:I560"/>
    <mergeCell ref="C587:G587"/>
    <mergeCell ref="C588:G588"/>
    <mergeCell ref="C550:G550"/>
    <mergeCell ref="C551:G551"/>
    <mergeCell ref="C552:G552"/>
    <mergeCell ref="C553:G553"/>
    <mergeCell ref="C554:G554"/>
    <mergeCell ref="C555:G555"/>
    <mergeCell ref="C595:G595"/>
    <mergeCell ref="A597:I597"/>
    <mergeCell ref="C624:G624"/>
    <mergeCell ref="C625:G625"/>
    <mergeCell ref="C626:G626"/>
    <mergeCell ref="C627:G627"/>
    <mergeCell ref="C589:G589"/>
    <mergeCell ref="C590:G590"/>
    <mergeCell ref="C591:G591"/>
    <mergeCell ref="C592:G592"/>
    <mergeCell ref="C593:G593"/>
    <mergeCell ref="C594:G594"/>
    <mergeCell ref="C661:G661"/>
    <mergeCell ref="C662:G662"/>
    <mergeCell ref="C663:G663"/>
    <mergeCell ref="C664:G664"/>
    <mergeCell ref="C665:G665"/>
    <mergeCell ref="C666:G666"/>
    <mergeCell ref="C628:G628"/>
    <mergeCell ref="C629:G629"/>
    <mergeCell ref="C630:G630"/>
    <mergeCell ref="C631:G631"/>
    <mergeCell ref="C632:G632"/>
    <mergeCell ref="A634:I634"/>
    <mergeCell ref="C700:G700"/>
    <mergeCell ref="C701:G701"/>
    <mergeCell ref="C702:G702"/>
    <mergeCell ref="C703:G703"/>
    <mergeCell ref="C704:G704"/>
    <mergeCell ref="C705:G705"/>
    <mergeCell ref="C667:G667"/>
    <mergeCell ref="C668:G668"/>
    <mergeCell ref="C669:G669"/>
    <mergeCell ref="A671:I671"/>
    <mergeCell ref="C698:G698"/>
    <mergeCell ref="C699:G699"/>
    <mergeCell ref="C739:G739"/>
    <mergeCell ref="C740:G740"/>
    <mergeCell ref="C741:G741"/>
    <mergeCell ref="C742:G742"/>
    <mergeCell ref="C743:G743"/>
    <mergeCell ref="A745:I745"/>
    <mergeCell ref="C706:G706"/>
    <mergeCell ref="A708:I708"/>
    <mergeCell ref="C735:G735"/>
    <mergeCell ref="C736:G736"/>
    <mergeCell ref="C737:G737"/>
    <mergeCell ref="C738:G738"/>
    <mergeCell ref="C778:G778"/>
    <mergeCell ref="C779:G779"/>
    <mergeCell ref="C780:G780"/>
    <mergeCell ref="A782:I782"/>
    <mergeCell ref="C809:G809"/>
    <mergeCell ref="C810:G810"/>
    <mergeCell ref="C772:G772"/>
    <mergeCell ref="C773:G773"/>
    <mergeCell ref="C774:G774"/>
    <mergeCell ref="C775:G775"/>
    <mergeCell ref="C776:G776"/>
    <mergeCell ref="C777:G777"/>
    <mergeCell ref="C817:G817"/>
    <mergeCell ref="A819:I819"/>
    <mergeCell ref="C846:G846"/>
    <mergeCell ref="C847:G847"/>
    <mergeCell ref="C848:G848"/>
    <mergeCell ref="C849:G849"/>
    <mergeCell ref="C811:G811"/>
    <mergeCell ref="C812:G812"/>
    <mergeCell ref="C813:G813"/>
    <mergeCell ref="C814:G814"/>
    <mergeCell ref="C815:G815"/>
    <mergeCell ref="C816:G816"/>
    <mergeCell ref="C883:G883"/>
    <mergeCell ref="C884:G884"/>
    <mergeCell ref="C885:G885"/>
    <mergeCell ref="C886:G886"/>
    <mergeCell ref="C887:G887"/>
    <mergeCell ref="C888:G888"/>
    <mergeCell ref="C850:G850"/>
    <mergeCell ref="C851:G851"/>
    <mergeCell ref="C852:G852"/>
    <mergeCell ref="C853:G853"/>
    <mergeCell ref="C854:G854"/>
    <mergeCell ref="A856:I856"/>
    <mergeCell ref="C922:G922"/>
    <mergeCell ref="C923:G923"/>
    <mergeCell ref="C924:G924"/>
    <mergeCell ref="C925:G925"/>
    <mergeCell ref="C926:G926"/>
    <mergeCell ref="C927:G927"/>
    <mergeCell ref="C889:G889"/>
    <mergeCell ref="C890:G890"/>
    <mergeCell ref="C891:G891"/>
    <mergeCell ref="A893:I893"/>
    <mergeCell ref="C920:G920"/>
    <mergeCell ref="C921:G921"/>
    <mergeCell ref="C961:G961"/>
    <mergeCell ref="C962:G962"/>
    <mergeCell ref="C963:G963"/>
    <mergeCell ref="C964:G964"/>
    <mergeCell ref="C965:G965"/>
    <mergeCell ref="A967:I967"/>
    <mergeCell ref="C928:G928"/>
    <mergeCell ref="A930:I930"/>
    <mergeCell ref="C957:G957"/>
    <mergeCell ref="C958:G958"/>
    <mergeCell ref="C959:G959"/>
    <mergeCell ref="C960:G960"/>
    <mergeCell ref="C1000:G1000"/>
    <mergeCell ref="C1001:G1001"/>
    <mergeCell ref="C1002:G1002"/>
    <mergeCell ref="A1004:I1004"/>
    <mergeCell ref="C1031:G1031"/>
    <mergeCell ref="C1032:G1032"/>
    <mergeCell ref="C994:G994"/>
    <mergeCell ref="C995:G995"/>
    <mergeCell ref="C996:G996"/>
    <mergeCell ref="C997:G997"/>
    <mergeCell ref="C998:G998"/>
    <mergeCell ref="C999:G999"/>
    <mergeCell ref="C1039:G1039"/>
    <mergeCell ref="A1041:I1041"/>
    <mergeCell ref="C1068:G1068"/>
    <mergeCell ref="C1069:G1069"/>
    <mergeCell ref="C1070:G1070"/>
    <mergeCell ref="C1071:G1071"/>
    <mergeCell ref="C1033:G1033"/>
    <mergeCell ref="C1034:G1034"/>
    <mergeCell ref="C1035:G1035"/>
    <mergeCell ref="C1036:G1036"/>
    <mergeCell ref="C1037:G1037"/>
    <mergeCell ref="C1038:G1038"/>
    <mergeCell ref="C1105:G1105"/>
    <mergeCell ref="C1106:G1106"/>
    <mergeCell ref="C1107:G1107"/>
    <mergeCell ref="C1108:G1108"/>
    <mergeCell ref="C1109:G1109"/>
    <mergeCell ref="C1110:G1110"/>
    <mergeCell ref="C1072:G1072"/>
    <mergeCell ref="C1073:G1073"/>
    <mergeCell ref="C1074:G1074"/>
    <mergeCell ref="C1075:G1075"/>
    <mergeCell ref="C1076:G1076"/>
    <mergeCell ref="A1078:I1078"/>
    <mergeCell ref="C1144:G1144"/>
    <mergeCell ref="C1145:G1145"/>
    <mergeCell ref="C1146:G1146"/>
    <mergeCell ref="C1147:G1147"/>
    <mergeCell ref="C1148:G1148"/>
    <mergeCell ref="C1149:G1149"/>
    <mergeCell ref="C1111:G1111"/>
    <mergeCell ref="C1112:G1112"/>
    <mergeCell ref="C1113:G1113"/>
    <mergeCell ref="A1115:I1115"/>
    <mergeCell ref="C1142:G1142"/>
    <mergeCell ref="C1143:G1143"/>
    <mergeCell ref="C1183:G1183"/>
    <mergeCell ref="C1184:G1184"/>
    <mergeCell ref="C1185:G1185"/>
    <mergeCell ref="C1186:G1186"/>
    <mergeCell ref="C1187:G1187"/>
    <mergeCell ref="A1189:I1189"/>
    <mergeCell ref="C1150:G1150"/>
    <mergeCell ref="A1152:I1152"/>
    <mergeCell ref="C1179:G1179"/>
    <mergeCell ref="C1180:G1180"/>
    <mergeCell ref="C1181:G1181"/>
    <mergeCell ref="C1182:G1182"/>
    <mergeCell ref="C1222:G1222"/>
    <mergeCell ref="C1223:G1223"/>
    <mergeCell ref="C1224:G1224"/>
    <mergeCell ref="A1226:I1226"/>
    <mergeCell ref="C1253:G1253"/>
    <mergeCell ref="C1254:G1254"/>
    <mergeCell ref="C1216:G1216"/>
    <mergeCell ref="C1217:G1217"/>
    <mergeCell ref="C1218:G1218"/>
    <mergeCell ref="C1219:G1219"/>
    <mergeCell ref="C1220:G1220"/>
    <mergeCell ref="C1221:G1221"/>
    <mergeCell ref="C1261:G1261"/>
    <mergeCell ref="A1263:I1263"/>
    <mergeCell ref="C1290:G1290"/>
    <mergeCell ref="C1291:G1291"/>
    <mergeCell ref="C1292:G1292"/>
    <mergeCell ref="C1293:G1293"/>
    <mergeCell ref="C1255:G1255"/>
    <mergeCell ref="C1256:G1256"/>
    <mergeCell ref="C1257:G1257"/>
    <mergeCell ref="C1258:G1258"/>
    <mergeCell ref="C1259:G1259"/>
    <mergeCell ref="C1260:G1260"/>
    <mergeCell ref="C1327:G1327"/>
    <mergeCell ref="C1328:G1328"/>
    <mergeCell ref="C1329:G1329"/>
    <mergeCell ref="C1330:G1330"/>
    <mergeCell ref="C1331:G1331"/>
    <mergeCell ref="C1332:G1332"/>
    <mergeCell ref="C1294:G1294"/>
    <mergeCell ref="C1295:G1295"/>
    <mergeCell ref="C1296:G1296"/>
    <mergeCell ref="C1297:G1297"/>
    <mergeCell ref="C1298:G1298"/>
    <mergeCell ref="A1300:I1300"/>
    <mergeCell ref="C1366:G1366"/>
    <mergeCell ref="C1367:G1367"/>
    <mergeCell ref="C1368:G1368"/>
    <mergeCell ref="C1369:G1369"/>
    <mergeCell ref="C1370:G1370"/>
    <mergeCell ref="C1371:G1371"/>
    <mergeCell ref="C1333:G1333"/>
    <mergeCell ref="C1334:G1334"/>
    <mergeCell ref="C1335:G1335"/>
    <mergeCell ref="A1337:I1337"/>
    <mergeCell ref="C1364:G1364"/>
    <mergeCell ref="C1365:G1365"/>
    <mergeCell ref="C1405:G1405"/>
    <mergeCell ref="C1406:G1406"/>
    <mergeCell ref="C1407:G1407"/>
    <mergeCell ref="C1408:G1408"/>
    <mergeCell ref="C1409:G1409"/>
    <mergeCell ref="A1411:I1411"/>
    <mergeCell ref="C1372:G1372"/>
    <mergeCell ref="A1374:I1374"/>
    <mergeCell ref="C1401:G1401"/>
    <mergeCell ref="C1402:G1402"/>
    <mergeCell ref="C1403:G1403"/>
    <mergeCell ref="C1404:G1404"/>
    <mergeCell ref="C1444:G1444"/>
    <mergeCell ref="C1445:G1445"/>
    <mergeCell ref="C1446:G1446"/>
    <mergeCell ref="C1438:G1438"/>
    <mergeCell ref="C1439:G1439"/>
    <mergeCell ref="C1440:G1440"/>
    <mergeCell ref="C1441:G1441"/>
    <mergeCell ref="C1442:G1442"/>
    <mergeCell ref="C1443:G1443"/>
  </mergeCells>
  <dataValidations count="1">
    <dataValidation type="list" allowBlank="1" showErrorMessage="1" sqref="Y7:Y30 H7:H30 H44:H67 H81:H104 H118:H141 H155:H178 H192:H215 H229:H252 H266:H289 H303:H326 H340:H363 H377:H400 H414:H437 H451:H474 H488:H511 H525:H548 H562:H585 H599:H622 H636:H659 H673:H696 H710:H733 H747:H770 H784:H807 H821:H844 H858:H881 H895:H918 H932:H955 H969:H992 H1006:H1029 H1043:H1066 H1080:H1103 H1117:H1140 H1154:H1177 H1191:H1214 H1228:H1251 H1265:H1288 H1302:H1325 H1339:H1362 H1376:H1399 H1421:H1436 H1413:H1420" xr:uid="{2382700D-1B53-427A-B1DF-B74103981E5A}">
      <formula1>$P$7:$P$8</formula1>
    </dataValidation>
  </dataValidations>
  <pageMargins left="0.7" right="0.7" top="1.1437499999999998" bottom="1.1437499999999998" header="0.75" footer="0.75"/>
  <pageSetup scale="31" fitToWidth="0" fitToHeight="0" orientation="portrait" r:id="rId1"/>
  <headerFooter alignWithMargins="0"/>
  <colBreaks count="1" manualBreakCount="1">
    <brk id="9"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A0549-816E-48A9-83F4-44C1DE533348}">
  <sheetPr>
    <tabColor theme="8"/>
  </sheetPr>
  <dimension ref="A1:M278"/>
  <sheetViews>
    <sheetView showGridLines="0" zoomScaleNormal="100" workbookViewId="0">
      <pane xSplit="2" ySplit="5" topLeftCell="E6" activePane="bottomRight" state="frozen"/>
      <selection pane="topRight" activeCell="E8" sqref="E8"/>
      <selection pane="bottomLeft" activeCell="E8" sqref="E8"/>
      <selection pane="bottomRight" activeCell="G57" sqref="G57"/>
    </sheetView>
  </sheetViews>
  <sheetFormatPr defaultColWidth="9" defaultRowHeight="14.4" outlineLevelRow="1" x14ac:dyDescent="0.3"/>
  <cols>
    <col min="1" max="1" width="52.5546875" style="249" customWidth="1"/>
    <col min="2" max="2" width="23" style="250" customWidth="1"/>
    <col min="3" max="12" width="21" style="250" customWidth="1"/>
    <col min="13" max="13" width="57.44140625" style="255" customWidth="1"/>
    <col min="14" max="14" width="9" style="114"/>
    <col min="15" max="15" width="10.44140625" style="114" bestFit="1" customWidth="1"/>
    <col min="16" max="16" width="13.5546875" style="114" bestFit="1" customWidth="1"/>
    <col min="17" max="16384" width="9" style="114"/>
  </cols>
  <sheetData>
    <row r="1" spans="1:13" ht="21.6" thickBot="1" x14ac:dyDescent="0.4">
      <c r="A1" s="111" t="s">
        <v>2075</v>
      </c>
      <c r="B1" s="441" t="s">
        <v>1861</v>
      </c>
      <c r="C1" s="112"/>
      <c r="D1" s="112"/>
      <c r="E1" s="112"/>
      <c r="F1" s="112"/>
      <c r="G1" s="112"/>
      <c r="H1" s="112"/>
      <c r="I1" s="112"/>
      <c r="J1" s="112"/>
      <c r="K1" s="112"/>
      <c r="L1" s="112"/>
      <c r="M1" s="113"/>
    </row>
    <row r="2" spans="1:13" ht="16.2" thickBot="1" x14ac:dyDescent="0.35">
      <c r="A2" s="442"/>
      <c r="B2" s="443" t="s">
        <v>1862</v>
      </c>
      <c r="C2" s="443" t="s">
        <v>2076</v>
      </c>
      <c r="D2" s="443" t="s">
        <v>1864</v>
      </c>
      <c r="E2" s="443" t="s">
        <v>1865</v>
      </c>
      <c r="F2" s="443" t="s">
        <v>1866</v>
      </c>
      <c r="G2" s="443" t="s">
        <v>1867</v>
      </c>
      <c r="H2" s="443" t="s">
        <v>1868</v>
      </c>
      <c r="I2" s="443" t="s">
        <v>1869</v>
      </c>
      <c r="J2" s="443" t="s">
        <v>1870</v>
      </c>
      <c r="K2" s="443" t="s">
        <v>1871</v>
      </c>
      <c r="L2" s="443" t="s">
        <v>1872</v>
      </c>
      <c r="M2" s="443" t="s">
        <v>1903</v>
      </c>
    </row>
    <row r="3" spans="1:13" ht="16.2" thickBot="1" x14ac:dyDescent="0.35">
      <c r="A3" s="115"/>
      <c r="B3" s="116"/>
      <c r="C3" s="117" t="s">
        <v>1904</v>
      </c>
      <c r="D3" s="117" t="s">
        <v>1904</v>
      </c>
      <c r="E3" s="117" t="s">
        <v>1904</v>
      </c>
      <c r="F3" s="117" t="s">
        <v>1904</v>
      </c>
      <c r="G3" s="117" t="s">
        <v>1904</v>
      </c>
      <c r="H3" s="117" t="s">
        <v>1904</v>
      </c>
      <c r="I3" s="117" t="s">
        <v>1904</v>
      </c>
      <c r="J3" s="117" t="s">
        <v>1904</v>
      </c>
      <c r="K3" s="117" t="s">
        <v>1904</v>
      </c>
      <c r="L3" s="117" t="s">
        <v>1904</v>
      </c>
      <c r="M3" s="118"/>
    </row>
    <row r="4" spans="1:13" ht="15" thickBot="1" x14ac:dyDescent="0.35">
      <c r="A4" s="446" t="s">
        <v>1905</v>
      </c>
      <c r="B4" s="119"/>
      <c r="C4" s="120"/>
      <c r="D4" s="120"/>
      <c r="E4" s="120"/>
      <c r="F4" s="120"/>
      <c r="G4" s="120"/>
      <c r="H4" s="120"/>
      <c r="I4" s="120"/>
      <c r="J4" s="120"/>
      <c r="K4" s="120"/>
      <c r="L4" s="120"/>
      <c r="M4" s="121"/>
    </row>
    <row r="5" spans="1:13" x14ac:dyDescent="0.3">
      <c r="A5" s="122" t="s">
        <v>1906</v>
      </c>
      <c r="B5" s="123">
        <f t="shared" ref="B5:B17" si="0">SUM(C5:L5)</f>
        <v>0</v>
      </c>
      <c r="C5" s="124"/>
      <c r="D5" s="124"/>
      <c r="E5" s="124"/>
      <c r="F5" s="124"/>
      <c r="G5" s="124"/>
      <c r="H5" s="124"/>
      <c r="I5" s="124"/>
      <c r="J5" s="124"/>
      <c r="K5" s="124"/>
      <c r="L5" s="124"/>
      <c r="M5" s="125" t="s">
        <v>1907</v>
      </c>
    </row>
    <row r="6" spans="1:13" x14ac:dyDescent="0.3">
      <c r="A6" s="126" t="s">
        <v>1908</v>
      </c>
      <c r="B6" s="127">
        <f t="shared" si="0"/>
        <v>0</v>
      </c>
      <c r="C6" s="128"/>
      <c r="D6" s="128"/>
      <c r="E6" s="128"/>
      <c r="F6" s="128"/>
      <c r="G6" s="128"/>
      <c r="H6" s="128"/>
      <c r="I6" s="128"/>
      <c r="J6" s="128"/>
      <c r="K6" s="128"/>
      <c r="L6" s="128"/>
      <c r="M6" s="129" t="s">
        <v>1907</v>
      </c>
    </row>
    <row r="7" spans="1:13" x14ac:dyDescent="0.3">
      <c r="A7" s="126" t="s">
        <v>1909</v>
      </c>
      <c r="B7" s="127">
        <f t="shared" si="0"/>
        <v>0</v>
      </c>
      <c r="C7" s="128"/>
      <c r="D7" s="128"/>
      <c r="E7" s="128"/>
      <c r="F7" s="128"/>
      <c r="G7" s="128"/>
      <c r="H7" s="128"/>
      <c r="I7" s="128"/>
      <c r="J7" s="128"/>
      <c r="K7" s="128"/>
      <c r="L7" s="128"/>
      <c r="M7" s="129" t="s">
        <v>1907</v>
      </c>
    </row>
    <row r="8" spans="1:13" x14ac:dyDescent="0.3">
      <c r="A8" s="130" t="s">
        <v>1910</v>
      </c>
      <c r="B8" s="127">
        <f t="shared" si="0"/>
        <v>0</v>
      </c>
      <c r="C8" s="128"/>
      <c r="D8" s="128"/>
      <c r="E8" s="128"/>
      <c r="F8" s="128"/>
      <c r="G8" s="128"/>
      <c r="H8" s="128"/>
      <c r="I8" s="128"/>
      <c r="J8" s="128"/>
      <c r="K8" s="128"/>
      <c r="L8" s="128"/>
      <c r="M8" s="129"/>
    </row>
    <row r="9" spans="1:13" x14ac:dyDescent="0.3">
      <c r="A9" s="130" t="s">
        <v>1911</v>
      </c>
      <c r="B9" s="127">
        <f t="shared" si="0"/>
        <v>0</v>
      </c>
      <c r="C9" s="128"/>
      <c r="D9" s="128"/>
      <c r="E9" s="128"/>
      <c r="F9" s="128"/>
      <c r="G9" s="128"/>
      <c r="H9" s="128"/>
      <c r="I9" s="128"/>
      <c r="J9" s="128"/>
      <c r="K9" s="128"/>
      <c r="L9" s="128"/>
      <c r="M9" s="129"/>
    </row>
    <row r="10" spans="1:13" ht="15" thickBot="1" x14ac:dyDescent="0.35">
      <c r="A10" s="130" t="s">
        <v>1912</v>
      </c>
      <c r="B10" s="127">
        <f t="shared" si="0"/>
        <v>0</v>
      </c>
      <c r="C10" s="128"/>
      <c r="D10" s="128"/>
      <c r="E10" s="128"/>
      <c r="F10" s="128"/>
      <c r="G10" s="128"/>
      <c r="H10" s="128"/>
      <c r="I10" s="128"/>
      <c r="J10" s="128"/>
      <c r="K10" s="128"/>
      <c r="L10" s="128"/>
      <c r="M10" s="129"/>
    </row>
    <row r="11" spans="1:13" ht="15" hidden="1" outlineLevel="1" thickBot="1" x14ac:dyDescent="0.35">
      <c r="A11" s="122" t="s">
        <v>1913</v>
      </c>
      <c r="B11" s="127">
        <f t="shared" si="0"/>
        <v>0</v>
      </c>
      <c r="C11" s="128"/>
      <c r="D11" s="128"/>
      <c r="E11" s="128"/>
      <c r="F11" s="128"/>
      <c r="G11" s="128"/>
      <c r="H11" s="128"/>
      <c r="I11" s="128"/>
      <c r="J11" s="128"/>
      <c r="K11" s="128"/>
      <c r="L11" s="128"/>
      <c r="M11" s="129" t="s">
        <v>1907</v>
      </c>
    </row>
    <row r="12" spans="1:13" ht="15" hidden="1" outlineLevel="1" thickBot="1" x14ac:dyDescent="0.35">
      <c r="A12" s="126" t="s">
        <v>1914</v>
      </c>
      <c r="B12" s="127">
        <f t="shared" si="0"/>
        <v>0</v>
      </c>
      <c r="C12" s="128"/>
      <c r="D12" s="128"/>
      <c r="E12" s="128"/>
      <c r="F12" s="128"/>
      <c r="G12" s="128"/>
      <c r="H12" s="128"/>
      <c r="I12" s="128"/>
      <c r="J12" s="128"/>
      <c r="K12" s="128"/>
      <c r="L12" s="128"/>
      <c r="M12" s="129" t="s">
        <v>1907</v>
      </c>
    </row>
    <row r="13" spans="1:13" ht="15" hidden="1" outlineLevel="1" thickBot="1" x14ac:dyDescent="0.35">
      <c r="A13" s="126" t="s">
        <v>1915</v>
      </c>
      <c r="B13" s="127">
        <f t="shared" si="0"/>
        <v>0</v>
      </c>
      <c r="C13" s="128"/>
      <c r="D13" s="128"/>
      <c r="E13" s="128"/>
      <c r="F13" s="128"/>
      <c r="G13" s="128"/>
      <c r="H13" s="128"/>
      <c r="I13" s="128"/>
      <c r="J13" s="128"/>
      <c r="K13" s="128"/>
      <c r="L13" s="128"/>
      <c r="M13" s="129" t="s">
        <v>1907</v>
      </c>
    </row>
    <row r="14" spans="1:13" ht="15" hidden="1" outlineLevel="1" thickBot="1" x14ac:dyDescent="0.35">
      <c r="A14" s="130" t="s">
        <v>1916</v>
      </c>
      <c r="B14" s="131">
        <f t="shared" si="0"/>
        <v>0</v>
      </c>
      <c r="C14" s="128"/>
      <c r="D14" s="128"/>
      <c r="E14" s="128"/>
      <c r="F14" s="128"/>
      <c r="G14" s="128"/>
      <c r="H14" s="128"/>
      <c r="I14" s="128"/>
      <c r="J14" s="128"/>
      <c r="K14" s="128"/>
      <c r="L14" s="128"/>
      <c r="M14" s="129" t="s">
        <v>1907</v>
      </c>
    </row>
    <row r="15" spans="1:13" ht="15" hidden="1" outlineLevel="1" thickBot="1" x14ac:dyDescent="0.35">
      <c r="A15" s="130" t="s">
        <v>1917</v>
      </c>
      <c r="B15" s="131">
        <f t="shared" si="0"/>
        <v>0</v>
      </c>
      <c r="C15" s="128"/>
      <c r="D15" s="128"/>
      <c r="E15" s="128"/>
      <c r="F15" s="128"/>
      <c r="G15" s="128"/>
      <c r="H15" s="128"/>
      <c r="I15" s="128"/>
      <c r="J15" s="128"/>
      <c r="K15" s="128"/>
      <c r="L15" s="128"/>
      <c r="M15" s="129" t="s">
        <v>1907</v>
      </c>
    </row>
    <row r="16" spans="1:13" ht="15" hidden="1" outlineLevel="1" thickBot="1" x14ac:dyDescent="0.35">
      <c r="A16" s="132" t="s">
        <v>1918</v>
      </c>
      <c r="B16" s="133">
        <f t="shared" si="0"/>
        <v>0</v>
      </c>
      <c r="C16" s="134"/>
      <c r="D16" s="134"/>
      <c r="E16" s="134"/>
      <c r="F16" s="134"/>
      <c r="G16" s="134"/>
      <c r="H16" s="134"/>
      <c r="I16" s="134"/>
      <c r="J16" s="134"/>
      <c r="K16" s="134"/>
      <c r="L16" s="134"/>
      <c r="M16" s="129" t="s">
        <v>1907</v>
      </c>
    </row>
    <row r="17" spans="1:13" ht="16.2" collapsed="1" thickBot="1" x14ac:dyDescent="0.35">
      <c r="A17" s="444" t="s">
        <v>1919</v>
      </c>
      <c r="B17" s="445">
        <f t="shared" si="0"/>
        <v>0</v>
      </c>
      <c r="C17" s="445">
        <f t="shared" ref="C17:J17" si="1">SUM(C5:C16)</f>
        <v>0</v>
      </c>
      <c r="D17" s="445">
        <f t="shared" si="1"/>
        <v>0</v>
      </c>
      <c r="E17" s="445">
        <f t="shared" si="1"/>
        <v>0</v>
      </c>
      <c r="F17" s="445">
        <f t="shared" si="1"/>
        <v>0</v>
      </c>
      <c r="G17" s="445">
        <f t="shared" si="1"/>
        <v>0</v>
      </c>
      <c r="H17" s="445">
        <f t="shared" si="1"/>
        <v>0</v>
      </c>
      <c r="I17" s="445">
        <f t="shared" si="1"/>
        <v>0</v>
      </c>
      <c r="J17" s="445">
        <f t="shared" si="1"/>
        <v>0</v>
      </c>
      <c r="K17" s="445">
        <f>SUM(K5:K16)</f>
        <v>0</v>
      </c>
      <c r="L17" s="445">
        <f>SUM(L5:L16)</f>
        <v>0</v>
      </c>
      <c r="M17" s="445"/>
    </row>
    <row r="18" spans="1:13" ht="15" thickBot="1" x14ac:dyDescent="0.35">
      <c r="A18" s="446" t="s">
        <v>1920</v>
      </c>
      <c r="B18" s="137"/>
      <c r="C18" s="138"/>
      <c r="D18" s="138"/>
      <c r="E18" s="138"/>
      <c r="F18" s="138"/>
      <c r="G18" s="138"/>
      <c r="H18" s="138"/>
      <c r="I18" s="138"/>
      <c r="J18" s="138"/>
      <c r="K18" s="138"/>
      <c r="L18" s="138"/>
      <c r="M18" s="139"/>
    </row>
    <row r="19" spans="1:13" x14ac:dyDescent="0.3">
      <c r="A19" s="122" t="s">
        <v>1921</v>
      </c>
      <c r="B19" s="140">
        <f t="shared" ref="B19:B25" si="2">SUM(C19:L19)</f>
        <v>0</v>
      </c>
      <c r="C19" s="141"/>
      <c r="D19" s="141"/>
      <c r="E19" s="141"/>
      <c r="F19" s="141"/>
      <c r="G19" s="141"/>
      <c r="H19" s="141"/>
      <c r="I19" s="141"/>
      <c r="J19" s="141"/>
      <c r="K19" s="141"/>
      <c r="L19" s="141"/>
      <c r="M19" s="129" t="s">
        <v>1907</v>
      </c>
    </row>
    <row r="20" spans="1:13" x14ac:dyDescent="0.3">
      <c r="A20" s="126" t="s">
        <v>1922</v>
      </c>
      <c r="B20" s="140">
        <f t="shared" si="2"/>
        <v>0</v>
      </c>
      <c r="C20" s="128"/>
      <c r="D20" s="128"/>
      <c r="E20" s="128"/>
      <c r="F20" s="128"/>
      <c r="G20" s="128"/>
      <c r="H20" s="128"/>
      <c r="I20" s="128"/>
      <c r="J20" s="128"/>
      <c r="K20" s="128"/>
      <c r="L20" s="128"/>
      <c r="M20" s="129" t="s">
        <v>1907</v>
      </c>
    </row>
    <row r="21" spans="1:13" x14ac:dyDescent="0.3">
      <c r="A21" s="126" t="s">
        <v>1923</v>
      </c>
      <c r="B21" s="140">
        <f t="shared" si="2"/>
        <v>0</v>
      </c>
      <c r="C21" s="128"/>
      <c r="D21" s="128"/>
      <c r="E21" s="128"/>
      <c r="F21" s="128"/>
      <c r="G21" s="128"/>
      <c r="H21" s="128"/>
      <c r="I21" s="128"/>
      <c r="J21" s="128"/>
      <c r="K21" s="128"/>
      <c r="L21" s="128"/>
      <c r="M21" s="129" t="s">
        <v>1907</v>
      </c>
    </row>
    <row r="22" spans="1:13" x14ac:dyDescent="0.3">
      <c r="A22" s="130" t="s">
        <v>1924</v>
      </c>
      <c r="B22" s="140">
        <f t="shared" si="2"/>
        <v>0</v>
      </c>
      <c r="C22" s="128"/>
      <c r="D22" s="128"/>
      <c r="E22" s="128"/>
      <c r="F22" s="128"/>
      <c r="G22" s="128"/>
      <c r="H22" s="128"/>
      <c r="I22" s="128"/>
      <c r="J22" s="128"/>
      <c r="K22" s="128"/>
      <c r="L22" s="128"/>
      <c r="M22" s="129" t="s">
        <v>1907</v>
      </c>
    </row>
    <row r="23" spans="1:13" x14ac:dyDescent="0.3">
      <c r="A23" s="130" t="s">
        <v>1925</v>
      </c>
      <c r="B23" s="140">
        <f t="shared" si="2"/>
        <v>0</v>
      </c>
      <c r="C23" s="128"/>
      <c r="D23" s="128"/>
      <c r="E23" s="128"/>
      <c r="F23" s="128"/>
      <c r="G23" s="128"/>
      <c r="H23" s="128"/>
      <c r="I23" s="128"/>
      <c r="J23" s="128"/>
      <c r="K23" s="128"/>
      <c r="L23" s="128"/>
      <c r="M23" s="129" t="s">
        <v>1907</v>
      </c>
    </row>
    <row r="24" spans="1:13" ht="15" thickBot="1" x14ac:dyDescent="0.35">
      <c r="A24" s="142" t="s">
        <v>1926</v>
      </c>
      <c r="B24" s="140">
        <f t="shared" si="2"/>
        <v>0</v>
      </c>
      <c r="C24" s="143"/>
      <c r="D24" s="143"/>
      <c r="E24" s="143"/>
      <c r="F24" s="143"/>
      <c r="G24" s="143"/>
      <c r="H24" s="143"/>
      <c r="I24" s="143"/>
      <c r="J24" s="143"/>
      <c r="K24" s="143"/>
      <c r="L24" s="143"/>
      <c r="M24" s="129" t="s">
        <v>1907</v>
      </c>
    </row>
    <row r="25" spans="1:13" ht="16.2" thickBot="1" x14ac:dyDescent="0.35">
      <c r="A25" s="444" t="s">
        <v>1927</v>
      </c>
      <c r="B25" s="445">
        <f t="shared" si="2"/>
        <v>0</v>
      </c>
      <c r="C25" s="445">
        <f t="shared" ref="C25:J25" si="3">SUM(C19:C24)</f>
        <v>0</v>
      </c>
      <c r="D25" s="445">
        <f t="shared" si="3"/>
        <v>0</v>
      </c>
      <c r="E25" s="445">
        <f t="shared" si="3"/>
        <v>0</v>
      </c>
      <c r="F25" s="445">
        <f t="shared" si="3"/>
        <v>0</v>
      </c>
      <c r="G25" s="445">
        <f t="shared" si="3"/>
        <v>0</v>
      </c>
      <c r="H25" s="445">
        <f t="shared" si="3"/>
        <v>0</v>
      </c>
      <c r="I25" s="445">
        <f t="shared" si="3"/>
        <v>0</v>
      </c>
      <c r="J25" s="445">
        <f t="shared" si="3"/>
        <v>0</v>
      </c>
      <c r="K25" s="445">
        <f>SUM(K19:K24)</f>
        <v>0</v>
      </c>
      <c r="L25" s="445">
        <f>SUM(L19:L24)</f>
        <v>0</v>
      </c>
      <c r="M25" s="445"/>
    </row>
    <row r="26" spans="1:13" ht="15" thickBot="1" x14ac:dyDescent="0.35">
      <c r="A26" s="446" t="s">
        <v>1928</v>
      </c>
      <c r="B26" s="144"/>
      <c r="C26" s="145"/>
      <c r="D26" s="145"/>
      <c r="E26" s="145"/>
      <c r="F26" s="145"/>
      <c r="G26" s="145"/>
      <c r="H26" s="145"/>
      <c r="I26" s="145"/>
      <c r="J26" s="145"/>
      <c r="K26" s="145"/>
      <c r="L26" s="145"/>
      <c r="M26" s="146"/>
    </row>
    <row r="27" spans="1:13" x14ac:dyDescent="0.3">
      <c r="A27" s="147" t="s">
        <v>1929</v>
      </c>
      <c r="B27" s="148">
        <f t="shared" ref="B27:B33" si="4">SUM(C27:L27)</f>
        <v>0</v>
      </c>
      <c r="C27" s="149"/>
      <c r="D27" s="150"/>
      <c r="E27" s="150"/>
      <c r="F27" s="150"/>
      <c r="G27" s="150"/>
      <c r="H27" s="150"/>
      <c r="I27" s="150"/>
      <c r="J27" s="150"/>
      <c r="K27" s="150"/>
      <c r="L27" s="150"/>
      <c r="M27" s="129" t="s">
        <v>1907</v>
      </c>
    </row>
    <row r="28" spans="1:13" x14ac:dyDescent="0.3">
      <c r="A28" s="151" t="s">
        <v>1930</v>
      </c>
      <c r="B28" s="369">
        <f t="shared" si="4"/>
        <v>0</v>
      </c>
      <c r="C28" s="152"/>
      <c r="D28" s="153"/>
      <c r="E28" s="153"/>
      <c r="F28" s="153"/>
      <c r="G28" s="153"/>
      <c r="H28" s="153"/>
      <c r="I28" s="153"/>
      <c r="J28" s="153"/>
      <c r="K28" s="153"/>
      <c r="L28" s="153"/>
      <c r="M28" s="129" t="s">
        <v>1907</v>
      </c>
    </row>
    <row r="29" spans="1:13" hidden="1" outlineLevel="1" x14ac:dyDescent="0.3">
      <c r="A29" s="154" t="s">
        <v>1931</v>
      </c>
      <c r="B29" s="369">
        <f t="shared" si="4"/>
        <v>0</v>
      </c>
      <c r="C29" s="152"/>
      <c r="D29" s="155"/>
      <c r="E29" s="155"/>
      <c r="F29" s="155"/>
      <c r="G29" s="155"/>
      <c r="H29" s="155"/>
      <c r="I29" s="155"/>
      <c r="J29" s="155"/>
      <c r="K29" s="155"/>
      <c r="L29" s="155"/>
      <c r="M29" s="129" t="s">
        <v>1907</v>
      </c>
    </row>
    <row r="30" spans="1:13" hidden="1" outlineLevel="1" x14ac:dyDescent="0.3">
      <c r="A30" s="156" t="s">
        <v>1932</v>
      </c>
      <c r="B30" s="369">
        <f t="shared" si="4"/>
        <v>0</v>
      </c>
      <c r="C30" s="152"/>
      <c r="D30" s="157"/>
      <c r="E30" s="157"/>
      <c r="F30" s="157"/>
      <c r="G30" s="157"/>
      <c r="H30" s="157"/>
      <c r="I30" s="157"/>
      <c r="J30" s="157"/>
      <c r="K30" s="157"/>
      <c r="L30" s="157"/>
      <c r="M30" s="129" t="s">
        <v>1907</v>
      </c>
    </row>
    <row r="31" spans="1:13" collapsed="1" x14ac:dyDescent="0.3">
      <c r="A31" s="154" t="s">
        <v>1933</v>
      </c>
      <c r="B31" s="369">
        <f t="shared" si="4"/>
        <v>0</v>
      </c>
      <c r="C31" s="152"/>
      <c r="D31" s="157"/>
      <c r="E31" s="157"/>
      <c r="F31" s="157"/>
      <c r="G31" s="157"/>
      <c r="H31" s="157"/>
      <c r="I31" s="157"/>
      <c r="J31" s="157"/>
      <c r="K31" s="157"/>
      <c r="L31" s="157"/>
      <c r="M31" s="129" t="s">
        <v>1907</v>
      </c>
    </row>
    <row r="32" spans="1:13" ht="15" thickBot="1" x14ac:dyDescent="0.35">
      <c r="A32" s="151" t="s">
        <v>1934</v>
      </c>
      <c r="B32" s="158">
        <f t="shared" si="4"/>
        <v>0</v>
      </c>
      <c r="C32" s="152"/>
      <c r="D32" s="157"/>
      <c r="E32" s="157"/>
      <c r="F32" s="157"/>
      <c r="G32" s="157"/>
      <c r="H32" s="157"/>
      <c r="I32" s="157"/>
      <c r="J32" s="157"/>
      <c r="K32" s="157"/>
      <c r="L32" s="157"/>
      <c r="M32" s="129" t="s">
        <v>1907</v>
      </c>
    </row>
    <row r="33" spans="1:13" ht="16.2" thickBot="1" x14ac:dyDescent="0.35">
      <c r="A33" s="444" t="s">
        <v>1935</v>
      </c>
      <c r="B33" s="448">
        <f t="shared" si="4"/>
        <v>0</v>
      </c>
      <c r="C33" s="448">
        <f t="shared" ref="C33:J33" si="5">SUM(C27:C32)</f>
        <v>0</v>
      </c>
      <c r="D33" s="448">
        <f t="shared" si="5"/>
        <v>0</v>
      </c>
      <c r="E33" s="448">
        <f t="shared" si="5"/>
        <v>0</v>
      </c>
      <c r="F33" s="448">
        <f t="shared" si="5"/>
        <v>0</v>
      </c>
      <c r="G33" s="448">
        <f t="shared" si="5"/>
        <v>0</v>
      </c>
      <c r="H33" s="448">
        <f t="shared" si="5"/>
        <v>0</v>
      </c>
      <c r="I33" s="448">
        <f t="shared" si="5"/>
        <v>0</v>
      </c>
      <c r="J33" s="448">
        <f t="shared" si="5"/>
        <v>0</v>
      </c>
      <c r="K33" s="448">
        <f>SUM(K27:K32)</f>
        <v>0</v>
      </c>
      <c r="L33" s="448">
        <f>SUM(L27:L32)</f>
        <v>0</v>
      </c>
      <c r="M33" s="445"/>
    </row>
    <row r="34" spans="1:13" ht="15" thickBot="1" x14ac:dyDescent="0.35">
      <c r="A34" s="159"/>
      <c r="B34" s="159"/>
      <c r="C34" s="160"/>
      <c r="D34" s="160"/>
      <c r="E34" s="160"/>
      <c r="F34" s="160"/>
      <c r="G34" s="160"/>
      <c r="H34" s="160"/>
      <c r="I34" s="160"/>
      <c r="J34" s="160"/>
      <c r="K34" s="160"/>
      <c r="L34" s="160"/>
      <c r="M34" s="121"/>
    </row>
    <row r="35" spans="1:13" ht="15" hidden="1" thickBot="1" x14ac:dyDescent="0.35">
      <c r="A35" s="257" t="s">
        <v>1936</v>
      </c>
      <c r="B35" s="258">
        <f>SUM(C35:L35)</f>
        <v>0</v>
      </c>
      <c r="C35" s="259"/>
      <c r="D35" s="259"/>
      <c r="E35" s="259"/>
      <c r="F35" s="259"/>
      <c r="G35" s="259"/>
      <c r="H35" s="259"/>
      <c r="I35" s="259"/>
      <c r="J35" s="259"/>
      <c r="K35" s="259"/>
      <c r="L35" s="259"/>
      <c r="M35" s="164" t="s">
        <v>1907</v>
      </c>
    </row>
    <row r="36" spans="1:13" x14ac:dyDescent="0.3">
      <c r="A36" s="161" t="s">
        <v>1937</v>
      </c>
      <c r="B36" s="260">
        <f>SUM(C36:L36)</f>
        <v>0</v>
      </c>
      <c r="C36" s="261"/>
      <c r="D36" s="261"/>
      <c r="E36" s="261"/>
      <c r="F36" s="261"/>
      <c r="G36" s="261"/>
      <c r="H36" s="261"/>
      <c r="I36" s="261"/>
      <c r="J36" s="261"/>
      <c r="K36" s="261"/>
      <c r="L36" s="261"/>
      <c r="M36" s="129" t="s">
        <v>1907</v>
      </c>
    </row>
    <row r="37" spans="1:13" x14ac:dyDescent="0.3">
      <c r="A37" s="168" t="s">
        <v>1938</v>
      </c>
      <c r="B37" s="169">
        <f>IFERROR(AVERAGE(C37:L37),0)</f>
        <v>0</v>
      </c>
      <c r="C37" s="170"/>
      <c r="D37" s="170"/>
      <c r="E37" s="170"/>
      <c r="F37" s="170"/>
      <c r="G37" s="170"/>
      <c r="H37" s="170"/>
      <c r="I37" s="170"/>
      <c r="J37" s="170"/>
      <c r="K37" s="170"/>
      <c r="L37" s="170"/>
      <c r="M37" s="129" t="s">
        <v>1907</v>
      </c>
    </row>
    <row r="38" spans="1:13" x14ac:dyDescent="0.3">
      <c r="A38" s="168" t="s">
        <v>1939</v>
      </c>
      <c r="B38" s="171">
        <f>IFERROR(SUM(B6,B7,B12,B13,B15,B16)/SUM(B14,B11,B5),0)</f>
        <v>0</v>
      </c>
      <c r="C38" s="171">
        <f t="shared" ref="C38:L38" si="6">IFERROR(SUM(C6,C7,C12,C13,C15,C16)/SUM(C14,C11,C5),0)</f>
        <v>0</v>
      </c>
      <c r="D38" s="171">
        <f t="shared" si="6"/>
        <v>0</v>
      </c>
      <c r="E38" s="171">
        <f t="shared" si="6"/>
        <v>0</v>
      </c>
      <c r="F38" s="171">
        <f t="shared" si="6"/>
        <v>0</v>
      </c>
      <c r="G38" s="171">
        <f t="shared" si="6"/>
        <v>0</v>
      </c>
      <c r="H38" s="171">
        <f t="shared" si="6"/>
        <v>0</v>
      </c>
      <c r="I38" s="171">
        <f t="shared" si="6"/>
        <v>0</v>
      </c>
      <c r="J38" s="171">
        <f t="shared" si="6"/>
        <v>0</v>
      </c>
      <c r="K38" s="171">
        <f t="shared" si="6"/>
        <v>0</v>
      </c>
      <c r="L38" s="171">
        <f t="shared" si="6"/>
        <v>0</v>
      </c>
      <c r="M38" s="129" t="s">
        <v>1907</v>
      </c>
    </row>
    <row r="39" spans="1:13" ht="15" thickBot="1" x14ac:dyDescent="0.35">
      <c r="A39" s="173" t="s">
        <v>1940</v>
      </c>
      <c r="B39" s="174">
        <f>IFERROR(SUM(B20,B21,B23,B24)/SUM(B19,B22),0)</f>
        <v>0</v>
      </c>
      <c r="C39" s="174">
        <f t="shared" ref="C39:L39" si="7">IFERROR(SUM(C20,C21,C23,C24)/SUM(C19,C22),0)</f>
        <v>0</v>
      </c>
      <c r="D39" s="174">
        <f t="shared" si="7"/>
        <v>0</v>
      </c>
      <c r="E39" s="174">
        <f t="shared" si="7"/>
        <v>0</v>
      </c>
      <c r="F39" s="174">
        <f t="shared" si="7"/>
        <v>0</v>
      </c>
      <c r="G39" s="174">
        <f t="shared" si="7"/>
        <v>0</v>
      </c>
      <c r="H39" s="174">
        <f t="shared" si="7"/>
        <v>0</v>
      </c>
      <c r="I39" s="174">
        <f t="shared" si="7"/>
        <v>0</v>
      </c>
      <c r="J39" s="174">
        <f t="shared" si="7"/>
        <v>0</v>
      </c>
      <c r="K39" s="174">
        <f t="shared" si="7"/>
        <v>0</v>
      </c>
      <c r="L39" s="174">
        <f t="shared" si="7"/>
        <v>0</v>
      </c>
      <c r="M39" s="175" t="s">
        <v>1907</v>
      </c>
    </row>
    <row r="40" spans="1:13" ht="15" thickBot="1" x14ac:dyDescent="0.35">
      <c r="A40" s="159"/>
      <c r="B40" s="159"/>
      <c r="C40" s="160"/>
      <c r="D40" s="160"/>
      <c r="E40" s="160"/>
      <c r="F40" s="160"/>
      <c r="G40" s="160"/>
      <c r="H40" s="160"/>
      <c r="I40" s="160"/>
      <c r="J40" s="160"/>
      <c r="K40" s="160"/>
      <c r="L40" s="160"/>
      <c r="M40" s="176"/>
    </row>
    <row r="41" spans="1:13" outlineLevel="1" x14ac:dyDescent="0.3">
      <c r="A41" s="177" t="s">
        <v>1941</v>
      </c>
      <c r="B41" s="123">
        <f t="shared" ref="B41:B49" si="8">SUM(C41:L41)</f>
        <v>0</v>
      </c>
      <c r="C41" s="178">
        <f t="shared" ref="C41:J41" si="9">C77</f>
        <v>0</v>
      </c>
      <c r="D41" s="178">
        <f t="shared" si="9"/>
        <v>0</v>
      </c>
      <c r="E41" s="178">
        <f t="shared" si="9"/>
        <v>0</v>
      </c>
      <c r="F41" s="178">
        <f t="shared" si="9"/>
        <v>0</v>
      </c>
      <c r="G41" s="178">
        <f t="shared" si="9"/>
        <v>0</v>
      </c>
      <c r="H41" s="178">
        <f t="shared" si="9"/>
        <v>0</v>
      </c>
      <c r="I41" s="178">
        <f t="shared" si="9"/>
        <v>0</v>
      </c>
      <c r="J41" s="178">
        <f t="shared" si="9"/>
        <v>0</v>
      </c>
      <c r="K41" s="178">
        <f>K77</f>
        <v>0</v>
      </c>
      <c r="L41" s="178">
        <f>L77</f>
        <v>0</v>
      </c>
      <c r="M41" s="125" t="s">
        <v>1907</v>
      </c>
    </row>
    <row r="42" spans="1:13" x14ac:dyDescent="0.3">
      <c r="A42" s="126" t="s">
        <v>1942</v>
      </c>
      <c r="B42" s="127">
        <f t="shared" si="8"/>
        <v>0</v>
      </c>
      <c r="C42" s="131">
        <f t="shared" ref="C42:J42" si="10">C111</f>
        <v>0</v>
      </c>
      <c r="D42" s="131">
        <f t="shared" si="10"/>
        <v>0</v>
      </c>
      <c r="E42" s="131">
        <f t="shared" si="10"/>
        <v>0</v>
      </c>
      <c r="F42" s="131">
        <f t="shared" si="10"/>
        <v>0</v>
      </c>
      <c r="G42" s="131">
        <f t="shared" si="10"/>
        <v>0</v>
      </c>
      <c r="H42" s="131">
        <f t="shared" si="10"/>
        <v>0</v>
      </c>
      <c r="I42" s="131">
        <f t="shared" si="10"/>
        <v>0</v>
      </c>
      <c r="J42" s="131">
        <f t="shared" si="10"/>
        <v>0</v>
      </c>
      <c r="K42" s="131">
        <f>K111</f>
        <v>0</v>
      </c>
      <c r="L42" s="131">
        <f>L111</f>
        <v>0</v>
      </c>
      <c r="M42" s="129" t="s">
        <v>1907</v>
      </c>
    </row>
    <row r="43" spans="1:13" x14ac:dyDescent="0.3">
      <c r="A43" s="179" t="s">
        <v>1943</v>
      </c>
      <c r="B43" s="180">
        <f t="shared" si="8"/>
        <v>0</v>
      </c>
      <c r="C43" s="181"/>
      <c r="D43" s="181"/>
      <c r="E43" s="181"/>
      <c r="F43" s="181"/>
      <c r="G43" s="181"/>
      <c r="H43" s="181"/>
      <c r="I43" s="181"/>
      <c r="J43" s="181"/>
      <c r="K43" s="181"/>
      <c r="L43" s="181"/>
      <c r="M43" s="129" t="s">
        <v>1907</v>
      </c>
    </row>
    <row r="44" spans="1:13" ht="13.5" customHeight="1" x14ac:dyDescent="0.3">
      <c r="A44" s="126" t="s">
        <v>1944</v>
      </c>
      <c r="B44" s="127">
        <f t="shared" si="8"/>
        <v>0</v>
      </c>
      <c r="C44" s="131">
        <f t="shared" ref="C44:J44" si="11">C159</f>
        <v>0</v>
      </c>
      <c r="D44" s="131">
        <f t="shared" si="11"/>
        <v>0</v>
      </c>
      <c r="E44" s="131">
        <f t="shared" si="11"/>
        <v>0</v>
      </c>
      <c r="F44" s="131">
        <f t="shared" si="11"/>
        <v>0</v>
      </c>
      <c r="G44" s="131">
        <f t="shared" si="11"/>
        <v>0</v>
      </c>
      <c r="H44" s="131">
        <f t="shared" si="11"/>
        <v>0</v>
      </c>
      <c r="I44" s="131">
        <f t="shared" si="11"/>
        <v>0</v>
      </c>
      <c r="J44" s="131">
        <f t="shared" si="11"/>
        <v>0</v>
      </c>
      <c r="K44" s="131">
        <f>K159</f>
        <v>0</v>
      </c>
      <c r="L44" s="131">
        <f>L159</f>
        <v>0</v>
      </c>
      <c r="M44" s="129" t="s">
        <v>1907</v>
      </c>
    </row>
    <row r="45" spans="1:13" ht="13.5" customHeight="1" x14ac:dyDescent="0.3">
      <c r="A45" s="126" t="s">
        <v>1945</v>
      </c>
      <c r="B45" s="127">
        <f t="shared" si="8"/>
        <v>0</v>
      </c>
      <c r="C45" s="143"/>
      <c r="D45" s="143"/>
      <c r="E45" s="143"/>
      <c r="F45" s="143"/>
      <c r="G45" s="143"/>
      <c r="H45" s="143"/>
      <c r="I45" s="143"/>
      <c r="J45" s="143"/>
      <c r="K45" s="143"/>
      <c r="L45" s="143"/>
      <c r="M45" s="129" t="s">
        <v>1907</v>
      </c>
    </row>
    <row r="46" spans="1:13" ht="13.5" customHeight="1" x14ac:dyDescent="0.3">
      <c r="A46" s="126" t="s">
        <v>1946</v>
      </c>
      <c r="B46" s="127">
        <f t="shared" si="8"/>
        <v>0</v>
      </c>
      <c r="C46" s="182"/>
      <c r="D46" s="128"/>
      <c r="E46" s="128"/>
      <c r="F46" s="128"/>
      <c r="G46" s="128"/>
      <c r="H46" s="128"/>
      <c r="I46" s="128"/>
      <c r="J46" s="128"/>
      <c r="K46" s="128"/>
      <c r="L46" s="128"/>
      <c r="M46" s="129" t="s">
        <v>1907</v>
      </c>
    </row>
    <row r="47" spans="1:13" x14ac:dyDescent="0.3">
      <c r="A47" s="122" t="s">
        <v>1947</v>
      </c>
      <c r="B47" s="127">
        <f t="shared" si="8"/>
        <v>25000</v>
      </c>
      <c r="C47" s="140">
        <f t="shared" ref="C47:J47" si="12">C176</f>
        <v>0</v>
      </c>
      <c r="D47" s="140">
        <f t="shared" si="12"/>
        <v>0</v>
      </c>
      <c r="E47" s="140">
        <v>25000</v>
      </c>
      <c r="F47" s="140">
        <f t="shared" si="12"/>
        <v>0</v>
      </c>
      <c r="G47" s="140">
        <f t="shared" si="12"/>
        <v>0</v>
      </c>
      <c r="H47" s="140">
        <f t="shared" si="12"/>
        <v>0</v>
      </c>
      <c r="I47" s="140">
        <f t="shared" si="12"/>
        <v>0</v>
      </c>
      <c r="J47" s="140">
        <f t="shared" si="12"/>
        <v>0</v>
      </c>
      <c r="K47" s="140">
        <f>K176</f>
        <v>0</v>
      </c>
      <c r="L47" s="140">
        <f>L176</f>
        <v>0</v>
      </c>
      <c r="M47" s="129" t="s">
        <v>1907</v>
      </c>
    </row>
    <row r="48" spans="1:13" ht="13.5" customHeight="1" thickBot="1" x14ac:dyDescent="0.35">
      <c r="A48" s="183" t="s">
        <v>1948</v>
      </c>
      <c r="B48" s="140">
        <f t="shared" si="8"/>
        <v>0</v>
      </c>
      <c r="C48" s="134"/>
      <c r="D48" s="134"/>
      <c r="E48" s="134"/>
      <c r="F48" s="134"/>
      <c r="G48" s="134"/>
      <c r="H48" s="134"/>
      <c r="I48" s="134"/>
      <c r="J48" s="134"/>
      <c r="K48" s="134"/>
      <c r="L48" s="134"/>
      <c r="M48" s="129" t="s">
        <v>1907</v>
      </c>
    </row>
    <row r="49" spans="1:13" ht="15" thickBot="1" x14ac:dyDescent="0.35">
      <c r="A49" s="184" t="s">
        <v>2077</v>
      </c>
      <c r="B49" s="185">
        <f t="shared" si="8"/>
        <v>25000</v>
      </c>
      <c r="C49" s="185">
        <f t="shared" ref="C49:G49" si="13">C17+C25+SUM(C41:C48)</f>
        <v>0</v>
      </c>
      <c r="D49" s="185">
        <f t="shared" si="13"/>
        <v>0</v>
      </c>
      <c r="E49" s="185">
        <f t="shared" si="13"/>
        <v>25000</v>
      </c>
      <c r="F49" s="185">
        <f t="shared" si="13"/>
        <v>0</v>
      </c>
      <c r="G49" s="185">
        <f t="shared" si="13"/>
        <v>0</v>
      </c>
      <c r="H49" s="185">
        <f t="shared" ref="H49:J49" si="14">H17+H25+SUM(H41:H48)</f>
        <v>0</v>
      </c>
      <c r="I49" s="185">
        <f t="shared" si="14"/>
        <v>0</v>
      </c>
      <c r="J49" s="185">
        <f t="shared" si="14"/>
        <v>0</v>
      </c>
      <c r="K49" s="185">
        <f>K17+K25+SUM(K41:K48)</f>
        <v>0</v>
      </c>
      <c r="L49" s="185">
        <f>L17+L25+SUM(L41:L48)</f>
        <v>0</v>
      </c>
      <c r="M49" s="186"/>
    </row>
    <row r="50" spans="1:13" ht="7.5" customHeight="1" thickTop="1" thickBot="1" x14ac:dyDescent="0.35">
      <c r="A50" s="187"/>
      <c r="B50" s="188"/>
      <c r="C50" s="189"/>
      <c r="D50" s="189"/>
      <c r="E50" s="189"/>
      <c r="F50" s="189"/>
      <c r="G50" s="189"/>
      <c r="H50" s="189"/>
      <c r="I50" s="189"/>
      <c r="J50" s="189"/>
      <c r="K50" s="189"/>
      <c r="L50" s="189"/>
      <c r="M50" s="190"/>
    </row>
    <row r="51" spans="1:13" ht="15" hidden="1" outlineLevel="1" thickBot="1" x14ac:dyDescent="0.35">
      <c r="A51" s="184" t="s">
        <v>1950</v>
      </c>
      <c r="B51" s="185">
        <f>SUM(C51:L51)</f>
        <v>0</v>
      </c>
      <c r="C51" s="185">
        <f t="shared" ref="C51:J51" si="15">-C122</f>
        <v>0</v>
      </c>
      <c r="D51" s="185">
        <f t="shared" si="15"/>
        <v>0</v>
      </c>
      <c r="E51" s="185">
        <f t="shared" si="15"/>
        <v>0</v>
      </c>
      <c r="F51" s="185">
        <f t="shared" si="15"/>
        <v>0</v>
      </c>
      <c r="G51" s="185">
        <f t="shared" si="15"/>
        <v>0</v>
      </c>
      <c r="H51" s="185">
        <f t="shared" si="15"/>
        <v>0</v>
      </c>
      <c r="I51" s="185">
        <f t="shared" si="15"/>
        <v>0</v>
      </c>
      <c r="J51" s="185">
        <f t="shared" si="15"/>
        <v>0</v>
      </c>
      <c r="K51" s="185">
        <f>-K122</f>
        <v>0</v>
      </c>
      <c r="L51" s="185">
        <f>-L122</f>
        <v>0</v>
      </c>
      <c r="M51" s="186"/>
    </row>
    <row r="52" spans="1:13" ht="7.5" hidden="1" customHeight="1" outlineLevel="1" thickTop="1" thickBot="1" x14ac:dyDescent="0.35">
      <c r="A52" s="187"/>
      <c r="B52" s="188"/>
      <c r="C52" s="189"/>
      <c r="D52" s="189"/>
      <c r="E52" s="189"/>
      <c r="F52" s="189"/>
      <c r="G52" s="189"/>
      <c r="H52" s="189"/>
      <c r="I52" s="189"/>
      <c r="J52" s="189"/>
      <c r="K52" s="189"/>
      <c r="L52" s="189"/>
      <c r="M52" s="191"/>
    </row>
    <row r="53" spans="1:13" ht="15" hidden="1" outlineLevel="1" thickBot="1" x14ac:dyDescent="0.35">
      <c r="A53" s="184" t="s">
        <v>2078</v>
      </c>
      <c r="B53" s="185">
        <f>SUM(C53:L53)</f>
        <v>25000</v>
      </c>
      <c r="C53" s="185">
        <f t="shared" ref="C53:J53" si="16">C49+C51</f>
        <v>0</v>
      </c>
      <c r="D53" s="185">
        <f t="shared" si="16"/>
        <v>0</v>
      </c>
      <c r="E53" s="185">
        <f t="shared" si="16"/>
        <v>25000</v>
      </c>
      <c r="F53" s="185">
        <f t="shared" si="16"/>
        <v>0</v>
      </c>
      <c r="G53" s="185">
        <f t="shared" si="16"/>
        <v>0</v>
      </c>
      <c r="H53" s="185">
        <f t="shared" si="16"/>
        <v>0</v>
      </c>
      <c r="I53" s="185">
        <f t="shared" si="16"/>
        <v>0</v>
      </c>
      <c r="J53" s="185">
        <f t="shared" si="16"/>
        <v>0</v>
      </c>
      <c r="K53" s="185">
        <f>K49+K51</f>
        <v>0</v>
      </c>
      <c r="L53" s="185">
        <f>L49+L51</f>
        <v>0</v>
      </c>
      <c r="M53" s="186"/>
    </row>
    <row r="54" spans="1:13" ht="6.75" hidden="1" customHeight="1" outlineLevel="1" thickTop="1" thickBot="1" x14ac:dyDescent="0.35">
      <c r="A54" s="187"/>
      <c r="B54" s="188"/>
      <c r="C54" s="189"/>
      <c r="D54" s="189"/>
      <c r="E54" s="189"/>
      <c r="F54" s="189"/>
      <c r="G54" s="189"/>
      <c r="H54" s="189"/>
      <c r="I54" s="189"/>
      <c r="J54" s="189"/>
      <c r="K54" s="189"/>
      <c r="L54" s="189"/>
      <c r="M54" s="191"/>
    </row>
    <row r="55" spans="1:13" ht="28.2" hidden="1" outlineLevel="1" thickBot="1" x14ac:dyDescent="0.35">
      <c r="A55" s="184" t="s">
        <v>1952</v>
      </c>
      <c r="B55" s="185">
        <f>SUM(C55:L55)</f>
        <v>0</v>
      </c>
      <c r="C55" s="192"/>
      <c r="D55" s="192"/>
      <c r="E55" s="192"/>
      <c r="F55" s="192"/>
      <c r="G55" s="192"/>
      <c r="H55" s="192"/>
      <c r="I55" s="192"/>
      <c r="J55" s="192"/>
      <c r="K55" s="192"/>
      <c r="L55" s="192"/>
      <c r="M55" s="186"/>
    </row>
    <row r="56" spans="1:13" ht="7.5" hidden="1" customHeight="1" outlineLevel="1" thickBot="1" x14ac:dyDescent="0.35">
      <c r="A56" s="193"/>
      <c r="B56" s="194"/>
      <c r="C56" s="195"/>
      <c r="D56" s="195"/>
      <c r="E56" s="195"/>
      <c r="F56" s="195"/>
      <c r="G56" s="195"/>
      <c r="H56" s="195"/>
      <c r="I56" s="195"/>
      <c r="J56" s="195"/>
      <c r="K56" s="195"/>
      <c r="L56" s="195"/>
      <c r="M56" s="196"/>
    </row>
    <row r="57" spans="1:13" ht="28.2" collapsed="1" thickBot="1" x14ac:dyDescent="0.35">
      <c r="A57" s="184" t="s">
        <v>1953</v>
      </c>
      <c r="B57" s="185">
        <f>SUM(C57:L57)</f>
        <v>0</v>
      </c>
      <c r="C57" s="192"/>
      <c r="D57" s="192"/>
      <c r="E57" s="192"/>
      <c r="F57" s="192"/>
      <c r="G57" s="192"/>
      <c r="H57" s="192"/>
      <c r="I57" s="192"/>
      <c r="J57" s="192"/>
      <c r="K57" s="192"/>
      <c r="L57" s="192"/>
      <c r="M57" s="186"/>
    </row>
    <row r="58" spans="1:13" ht="15" thickBot="1" x14ac:dyDescent="0.35">
      <c r="A58" s="193"/>
      <c r="B58" s="194"/>
      <c r="C58" s="195"/>
      <c r="D58" s="195"/>
      <c r="E58" s="195"/>
      <c r="F58" s="195"/>
      <c r="G58" s="195"/>
      <c r="H58" s="195"/>
      <c r="I58" s="195"/>
      <c r="J58" s="195"/>
      <c r="K58" s="195"/>
      <c r="L58" s="195"/>
      <c r="M58" s="196"/>
    </row>
    <row r="59" spans="1:13" ht="16.2" thickBot="1" x14ac:dyDescent="0.35">
      <c r="A59" s="444" t="s">
        <v>2079</v>
      </c>
      <c r="B59" s="445">
        <f>SUM(C59:L59)</f>
        <v>25000</v>
      </c>
      <c r="C59" s="445">
        <f t="shared" ref="C59:J59" si="17">C53+C55+C57</f>
        <v>0</v>
      </c>
      <c r="D59" s="445">
        <f t="shared" si="17"/>
        <v>0</v>
      </c>
      <c r="E59" s="445">
        <f t="shared" si="17"/>
        <v>25000</v>
      </c>
      <c r="F59" s="445">
        <f t="shared" si="17"/>
        <v>0</v>
      </c>
      <c r="G59" s="445">
        <f t="shared" si="17"/>
        <v>0</v>
      </c>
      <c r="H59" s="445">
        <f t="shared" si="17"/>
        <v>0</v>
      </c>
      <c r="I59" s="445">
        <f t="shared" si="17"/>
        <v>0</v>
      </c>
      <c r="J59" s="445">
        <f t="shared" si="17"/>
        <v>0</v>
      </c>
      <c r="K59" s="445">
        <f>K53+K55+K57</f>
        <v>0</v>
      </c>
      <c r="L59" s="445">
        <f>L53+L55+L57</f>
        <v>0</v>
      </c>
      <c r="M59" s="445"/>
    </row>
    <row r="60" spans="1:13" x14ac:dyDescent="0.3">
      <c r="A60" s="159"/>
      <c r="B60" s="197"/>
      <c r="C60" s="198"/>
      <c r="D60" s="198"/>
      <c r="E60" s="198"/>
      <c r="F60" s="198"/>
      <c r="G60" s="198"/>
      <c r="H60" s="198"/>
      <c r="I60" s="198"/>
      <c r="J60" s="198"/>
      <c r="K60" s="198"/>
      <c r="L60" s="198"/>
      <c r="M60" s="199"/>
    </row>
    <row r="61" spans="1:13" x14ac:dyDescent="0.3">
      <c r="A61" s="370" t="s">
        <v>1955</v>
      </c>
      <c r="B61" s="371">
        <f t="shared" ref="B61:L61" si="18">B59/365</f>
        <v>68.493150684931507</v>
      </c>
      <c r="C61" s="371">
        <f t="shared" si="18"/>
        <v>0</v>
      </c>
      <c r="D61" s="371">
        <f t="shared" si="18"/>
        <v>0</v>
      </c>
      <c r="E61" s="371">
        <f t="shared" si="18"/>
        <v>68.493150684931507</v>
      </c>
      <c r="F61" s="371">
        <f t="shared" si="18"/>
        <v>0</v>
      </c>
      <c r="G61" s="371">
        <f t="shared" si="18"/>
        <v>0</v>
      </c>
      <c r="H61" s="371">
        <f t="shared" si="18"/>
        <v>0</v>
      </c>
      <c r="I61" s="371">
        <f t="shared" si="18"/>
        <v>0</v>
      </c>
      <c r="J61" s="371">
        <f t="shared" si="18"/>
        <v>0</v>
      </c>
      <c r="K61" s="371">
        <f t="shared" si="18"/>
        <v>0</v>
      </c>
      <c r="L61" s="371">
        <f t="shared" si="18"/>
        <v>0</v>
      </c>
      <c r="M61" s="372"/>
    </row>
    <row r="62" spans="1:13" x14ac:dyDescent="0.3">
      <c r="A62" s="370" t="s">
        <v>1956</v>
      </c>
      <c r="B62" s="373">
        <f>IFERROR(B59/B35,0)</f>
        <v>0</v>
      </c>
      <c r="C62" s="373">
        <f t="shared" ref="C62:L62" si="19">IFERROR(C59/C35,0)</f>
        <v>0</v>
      </c>
      <c r="D62" s="373">
        <f t="shared" si="19"/>
        <v>0</v>
      </c>
      <c r="E62" s="373">
        <f t="shared" si="19"/>
        <v>0</v>
      </c>
      <c r="F62" s="373">
        <f t="shared" si="19"/>
        <v>0</v>
      </c>
      <c r="G62" s="373">
        <f t="shared" si="19"/>
        <v>0</v>
      </c>
      <c r="H62" s="373">
        <f t="shared" si="19"/>
        <v>0</v>
      </c>
      <c r="I62" s="373">
        <f t="shared" si="19"/>
        <v>0</v>
      </c>
      <c r="J62" s="373">
        <f t="shared" si="19"/>
        <v>0</v>
      </c>
      <c r="K62" s="373">
        <f t="shared" si="19"/>
        <v>0</v>
      </c>
      <c r="L62" s="373">
        <f t="shared" si="19"/>
        <v>0</v>
      </c>
      <c r="M62" s="372"/>
    </row>
    <row r="63" spans="1:13" ht="15" hidden="1" outlineLevel="1" thickBot="1" x14ac:dyDescent="0.35">
      <c r="A63" s="200"/>
      <c r="B63" s="197"/>
      <c r="C63" s="198"/>
      <c r="D63" s="198"/>
      <c r="E63" s="198"/>
      <c r="F63" s="198"/>
      <c r="G63" s="198"/>
      <c r="H63" s="198"/>
      <c r="I63" s="198"/>
      <c r="J63" s="198"/>
      <c r="K63" s="198"/>
      <c r="L63" s="198"/>
      <c r="M63" s="201"/>
    </row>
    <row r="64" spans="1:13" ht="16.2" hidden="1" outlineLevel="1" thickBot="1" x14ac:dyDescent="0.35">
      <c r="A64" s="135" t="s">
        <v>1957</v>
      </c>
      <c r="B64" s="136">
        <f>SUM(C64:L64)</f>
        <v>0</v>
      </c>
      <c r="C64" s="136">
        <f t="shared" ref="C64:J64" si="20">C139</f>
        <v>0</v>
      </c>
      <c r="D64" s="136">
        <f t="shared" si="20"/>
        <v>0</v>
      </c>
      <c r="E64" s="136">
        <f t="shared" si="20"/>
        <v>0</v>
      </c>
      <c r="F64" s="136">
        <f t="shared" si="20"/>
        <v>0</v>
      </c>
      <c r="G64" s="136">
        <f t="shared" si="20"/>
        <v>0</v>
      </c>
      <c r="H64" s="136">
        <f t="shared" si="20"/>
        <v>0</v>
      </c>
      <c r="I64" s="136">
        <f t="shared" si="20"/>
        <v>0</v>
      </c>
      <c r="J64" s="136">
        <f t="shared" si="20"/>
        <v>0</v>
      </c>
      <c r="K64" s="136">
        <f>K139</f>
        <v>0</v>
      </c>
      <c r="L64" s="136">
        <f>L139</f>
        <v>0</v>
      </c>
      <c r="M64" s="136"/>
    </row>
    <row r="65" spans="1:13" ht="15" collapsed="1" thickBot="1" x14ac:dyDescent="0.35">
      <c r="A65" s="193"/>
      <c r="B65" s="194"/>
      <c r="C65" s="195"/>
      <c r="D65" s="195"/>
      <c r="E65" s="195"/>
      <c r="F65" s="195"/>
      <c r="G65" s="195"/>
      <c r="H65" s="195"/>
      <c r="I65" s="195"/>
      <c r="J65" s="195"/>
      <c r="K65" s="195"/>
      <c r="L65" s="195"/>
      <c r="M65" s="196"/>
    </row>
    <row r="66" spans="1:13" ht="16.2" thickBot="1" x14ac:dyDescent="0.35">
      <c r="A66" s="444" t="s">
        <v>2080</v>
      </c>
      <c r="B66" s="445">
        <f>SUM(C66:L66)</f>
        <v>25000</v>
      </c>
      <c r="C66" s="445">
        <f t="shared" ref="C66:L66" si="21">C59+C64</f>
        <v>0</v>
      </c>
      <c r="D66" s="445">
        <f t="shared" si="21"/>
        <v>0</v>
      </c>
      <c r="E66" s="445">
        <f t="shared" si="21"/>
        <v>25000</v>
      </c>
      <c r="F66" s="445">
        <f t="shared" si="21"/>
        <v>0</v>
      </c>
      <c r="G66" s="445">
        <f t="shared" si="21"/>
        <v>0</v>
      </c>
      <c r="H66" s="445">
        <f t="shared" si="21"/>
        <v>0</v>
      </c>
      <c r="I66" s="445">
        <f t="shared" si="21"/>
        <v>0</v>
      </c>
      <c r="J66" s="445">
        <f t="shared" si="21"/>
        <v>0</v>
      </c>
      <c r="K66" s="445">
        <f t="shared" si="21"/>
        <v>0</v>
      </c>
      <c r="L66" s="445">
        <f t="shared" si="21"/>
        <v>0</v>
      </c>
      <c r="M66" s="445"/>
    </row>
    <row r="67" spans="1:13" x14ac:dyDescent="0.3">
      <c r="A67" s="202"/>
      <c r="B67" s="203"/>
      <c r="C67" s="204"/>
      <c r="D67" s="204"/>
      <c r="E67" s="204"/>
      <c r="F67" s="204"/>
      <c r="G67" s="204"/>
      <c r="H67" s="204"/>
      <c r="I67" s="204"/>
      <c r="J67" s="204"/>
      <c r="K67" s="204"/>
      <c r="L67" s="204"/>
      <c r="M67" s="205"/>
    </row>
    <row r="68" spans="1:13" hidden="1" outlineLevel="1" x14ac:dyDescent="0.3">
      <c r="A68" s="374" t="s">
        <v>1959</v>
      </c>
      <c r="B68" s="375">
        <f>SUM(C68:L68)</f>
        <v>0</v>
      </c>
      <c r="C68" s="376"/>
      <c r="D68" s="376"/>
      <c r="E68" s="376"/>
      <c r="F68" s="376"/>
      <c r="G68" s="376"/>
      <c r="H68" s="376"/>
      <c r="I68" s="376"/>
      <c r="J68" s="376"/>
      <c r="K68" s="376"/>
      <c r="L68" s="376"/>
      <c r="M68" s="206"/>
    </row>
    <row r="69" spans="1:13" hidden="1" outlineLevel="1" x14ac:dyDescent="0.3">
      <c r="A69" s="374" t="s">
        <v>1960</v>
      </c>
      <c r="B69" s="375">
        <f>SUM(C69:L69)</f>
        <v>0</v>
      </c>
      <c r="C69" s="376"/>
      <c r="D69" s="376"/>
      <c r="E69" s="376"/>
      <c r="F69" s="376"/>
      <c r="G69" s="376"/>
      <c r="H69" s="376"/>
      <c r="I69" s="376"/>
      <c r="J69" s="376"/>
      <c r="K69" s="376"/>
      <c r="L69" s="376"/>
      <c r="M69" s="206"/>
    </row>
    <row r="70" spans="1:13" hidden="1" outlineLevel="1" x14ac:dyDescent="0.3">
      <c r="A70" s="374" t="s">
        <v>1961</v>
      </c>
      <c r="B70" s="375">
        <f>SUM(C70:L70)</f>
        <v>0</v>
      </c>
      <c r="C70" s="375">
        <f>SUM(C68:C69)</f>
        <v>0</v>
      </c>
      <c r="D70" s="375">
        <f t="shared" ref="D70:J70" si="22">SUM(D68:D69)</f>
        <v>0</v>
      </c>
      <c r="E70" s="375">
        <f t="shared" si="22"/>
        <v>0</v>
      </c>
      <c r="F70" s="375">
        <f t="shared" si="22"/>
        <v>0</v>
      </c>
      <c r="G70" s="375">
        <f t="shared" si="22"/>
        <v>0</v>
      </c>
      <c r="H70" s="375">
        <f t="shared" si="22"/>
        <v>0</v>
      </c>
      <c r="I70" s="375">
        <f t="shared" si="22"/>
        <v>0</v>
      </c>
      <c r="J70" s="375">
        <f t="shared" si="22"/>
        <v>0</v>
      </c>
      <c r="K70" s="375">
        <f>SUM(K68:K69)</f>
        <v>0</v>
      </c>
      <c r="L70" s="375">
        <f>SUM(L68:L69)</f>
        <v>0</v>
      </c>
      <c r="M70" s="206"/>
    </row>
    <row r="71" spans="1:13" hidden="1" outlineLevel="1" x14ac:dyDescent="0.3">
      <c r="A71" s="374" t="s">
        <v>1962</v>
      </c>
      <c r="B71" s="375">
        <f>SUM(C71:L71)</f>
        <v>0</v>
      </c>
      <c r="C71" s="376"/>
      <c r="D71" s="376"/>
      <c r="E71" s="376"/>
      <c r="F71" s="376"/>
      <c r="G71" s="376"/>
      <c r="H71" s="376"/>
      <c r="I71" s="376"/>
      <c r="J71" s="376"/>
      <c r="K71" s="376"/>
      <c r="L71" s="376"/>
      <c r="M71" s="206"/>
    </row>
    <row r="72" spans="1:13" collapsed="1" x14ac:dyDescent="0.3">
      <c r="A72" s="374" t="s">
        <v>1325</v>
      </c>
      <c r="B72" s="375">
        <f>SUM(C72:L72)</f>
        <v>0</v>
      </c>
      <c r="C72" s="376"/>
      <c r="D72" s="376"/>
      <c r="E72" s="376"/>
      <c r="F72" s="376"/>
      <c r="G72" s="376"/>
      <c r="H72" s="376"/>
      <c r="I72" s="376"/>
      <c r="J72" s="376"/>
      <c r="K72" s="376"/>
      <c r="L72" s="376"/>
      <c r="M72" s="206"/>
    </row>
    <row r="73" spans="1:13" x14ac:dyDescent="0.3">
      <c r="A73" s="374" t="s">
        <v>1963</v>
      </c>
      <c r="B73" s="377"/>
      <c r="C73" s="377"/>
      <c r="D73" s="377"/>
      <c r="E73" s="377"/>
      <c r="F73" s="377"/>
      <c r="G73" s="377"/>
      <c r="H73" s="377"/>
      <c r="I73" s="377"/>
      <c r="J73" s="377"/>
      <c r="K73" s="377"/>
      <c r="L73" s="377"/>
      <c r="M73" s="262"/>
    </row>
    <row r="74" spans="1:13" ht="15" hidden="1" outlineLevel="1" thickBot="1" x14ac:dyDescent="0.35">
      <c r="A74" s="207" t="s">
        <v>1964</v>
      </c>
      <c r="B74" s="208"/>
      <c r="C74" s="209"/>
      <c r="D74" s="209"/>
      <c r="E74" s="209"/>
      <c r="F74" s="209"/>
      <c r="G74" s="209"/>
      <c r="H74" s="209"/>
      <c r="I74" s="209"/>
      <c r="J74" s="209"/>
      <c r="K74" s="209"/>
      <c r="L74" s="209"/>
      <c r="M74" s="210"/>
    </row>
    <row r="75" spans="1:13" ht="27.6" hidden="1" outlineLevel="1" x14ac:dyDescent="0.3">
      <c r="A75" s="211" t="s">
        <v>1965</v>
      </c>
      <c r="B75" s="123">
        <f>SUM(C75:L75)</f>
        <v>0</v>
      </c>
      <c r="C75" s="212"/>
      <c r="D75" s="212"/>
      <c r="E75" s="212"/>
      <c r="F75" s="212"/>
      <c r="G75" s="212"/>
      <c r="H75" s="212"/>
      <c r="I75" s="212"/>
      <c r="J75" s="212"/>
      <c r="K75" s="212"/>
      <c r="L75" s="212"/>
      <c r="M75" s="125" t="s">
        <v>1907</v>
      </c>
    </row>
    <row r="76" spans="1:13" ht="15" hidden="1" outlineLevel="1" thickBot="1" x14ac:dyDescent="0.35">
      <c r="A76" s="213" t="s">
        <v>1966</v>
      </c>
      <c r="B76" s="214">
        <f>SUM(C76:L76)</f>
        <v>0</v>
      </c>
      <c r="C76" s="215"/>
      <c r="D76" s="215"/>
      <c r="E76" s="215"/>
      <c r="F76" s="215"/>
      <c r="G76" s="215"/>
      <c r="H76" s="215"/>
      <c r="I76" s="215"/>
      <c r="J76" s="215"/>
      <c r="K76" s="215"/>
      <c r="L76" s="215"/>
      <c r="M76" s="216" t="s">
        <v>1907</v>
      </c>
    </row>
    <row r="77" spans="1:13" ht="16.2" hidden="1" outlineLevel="1" thickBot="1" x14ac:dyDescent="0.35">
      <c r="A77" s="135" t="s">
        <v>1967</v>
      </c>
      <c r="B77" s="136">
        <f>SUM(C77:L77)</f>
        <v>0</v>
      </c>
      <c r="C77" s="136">
        <f t="shared" ref="C77:J77" si="23">SUM(C75:C76)</f>
        <v>0</v>
      </c>
      <c r="D77" s="136">
        <f t="shared" si="23"/>
        <v>0</v>
      </c>
      <c r="E77" s="136">
        <f t="shared" si="23"/>
        <v>0</v>
      </c>
      <c r="F77" s="136">
        <f t="shared" si="23"/>
        <v>0</v>
      </c>
      <c r="G77" s="136">
        <f t="shared" si="23"/>
        <v>0</v>
      </c>
      <c r="H77" s="136">
        <f t="shared" si="23"/>
        <v>0</v>
      </c>
      <c r="I77" s="136">
        <f t="shared" si="23"/>
        <v>0</v>
      </c>
      <c r="J77" s="136">
        <f t="shared" si="23"/>
        <v>0</v>
      </c>
      <c r="K77" s="136">
        <f>SUM(K75:K76)</f>
        <v>0</v>
      </c>
      <c r="L77" s="136">
        <f>SUM(L75:L76)</f>
        <v>0</v>
      </c>
      <c r="M77" s="136"/>
    </row>
    <row r="78" spans="1:13" collapsed="1" x14ac:dyDescent="0.3">
      <c r="A78" s="217"/>
      <c r="B78" s="218"/>
      <c r="C78" s="219"/>
      <c r="D78" s="219"/>
      <c r="E78" s="219"/>
      <c r="F78" s="219"/>
      <c r="G78" s="219"/>
      <c r="H78" s="219"/>
      <c r="I78" s="219"/>
      <c r="J78" s="219"/>
      <c r="K78" s="219"/>
      <c r="L78" s="219"/>
      <c r="M78" s="220"/>
    </row>
    <row r="79" spans="1:13" ht="15" thickBot="1" x14ac:dyDescent="0.35">
      <c r="A79" s="207" t="s">
        <v>1968</v>
      </c>
      <c r="B79" s="218"/>
      <c r="C79" s="219"/>
      <c r="D79" s="219"/>
      <c r="E79" s="219"/>
      <c r="F79" s="219"/>
      <c r="G79" s="219"/>
      <c r="H79" s="219"/>
      <c r="I79" s="219"/>
      <c r="J79" s="219"/>
      <c r="K79" s="219"/>
      <c r="L79" s="219"/>
      <c r="M79" s="220"/>
    </row>
    <row r="80" spans="1:13" x14ac:dyDescent="0.3">
      <c r="A80" s="221" t="s">
        <v>1969</v>
      </c>
      <c r="B80" s="123">
        <f t="shared" ref="B80:B110" si="24">SUM(C80:L80)</f>
        <v>0</v>
      </c>
      <c r="C80" s="212"/>
      <c r="D80" s="212"/>
      <c r="E80" s="212"/>
      <c r="F80" s="212"/>
      <c r="G80" s="212"/>
      <c r="H80" s="212"/>
      <c r="I80" s="212"/>
      <c r="J80" s="212"/>
      <c r="K80" s="212"/>
      <c r="L80" s="212"/>
      <c r="M80" s="125" t="s">
        <v>1907</v>
      </c>
    </row>
    <row r="81" spans="1:13" x14ac:dyDescent="0.3">
      <c r="A81" s="222" t="s">
        <v>1970</v>
      </c>
      <c r="B81" s="214">
        <f t="shared" si="24"/>
        <v>0</v>
      </c>
      <c r="C81" s="182"/>
      <c r="D81" s="182"/>
      <c r="E81" s="182"/>
      <c r="F81" s="182"/>
      <c r="G81" s="182"/>
      <c r="H81" s="182"/>
      <c r="I81" s="182"/>
      <c r="J81" s="182"/>
      <c r="K81" s="182"/>
      <c r="L81" s="182"/>
      <c r="M81" s="129" t="s">
        <v>1907</v>
      </c>
    </row>
    <row r="82" spans="1:13" x14ac:dyDescent="0.3">
      <c r="A82" s="222" t="s">
        <v>1971</v>
      </c>
      <c r="B82" s="127">
        <f t="shared" si="24"/>
        <v>0</v>
      </c>
      <c r="C82" s="182"/>
      <c r="D82" s="182"/>
      <c r="E82" s="182"/>
      <c r="F82" s="182"/>
      <c r="G82" s="182"/>
      <c r="H82" s="182"/>
      <c r="I82" s="182"/>
      <c r="J82" s="182"/>
      <c r="K82" s="182"/>
      <c r="L82" s="182"/>
      <c r="M82" s="129" t="s">
        <v>1907</v>
      </c>
    </row>
    <row r="83" spans="1:13" x14ac:dyDescent="0.3">
      <c r="A83" s="222" t="s">
        <v>1972</v>
      </c>
      <c r="B83" s="127">
        <f t="shared" si="24"/>
        <v>0</v>
      </c>
      <c r="C83" s="182"/>
      <c r="D83" s="182"/>
      <c r="E83" s="182"/>
      <c r="F83" s="182"/>
      <c r="G83" s="182"/>
      <c r="H83" s="182"/>
      <c r="I83" s="182"/>
      <c r="J83" s="182"/>
      <c r="K83" s="182"/>
      <c r="L83" s="182"/>
      <c r="M83" s="129" t="s">
        <v>1907</v>
      </c>
    </row>
    <row r="84" spans="1:13" x14ac:dyDescent="0.3">
      <c r="A84" s="222" t="s">
        <v>1973</v>
      </c>
      <c r="B84" s="127">
        <f t="shared" si="24"/>
        <v>0</v>
      </c>
      <c r="C84" s="182"/>
      <c r="D84" s="182"/>
      <c r="E84" s="182"/>
      <c r="F84" s="182"/>
      <c r="G84" s="182"/>
      <c r="H84" s="182"/>
      <c r="I84" s="182"/>
      <c r="J84" s="182"/>
      <c r="K84" s="182"/>
      <c r="L84" s="182"/>
      <c r="M84" s="129" t="s">
        <v>1907</v>
      </c>
    </row>
    <row r="85" spans="1:13" x14ac:dyDescent="0.3">
      <c r="A85" s="222" t="s">
        <v>1974</v>
      </c>
      <c r="B85" s="127">
        <f t="shared" si="24"/>
        <v>0</v>
      </c>
      <c r="C85" s="182"/>
      <c r="D85" s="182"/>
      <c r="E85" s="182"/>
      <c r="F85" s="182"/>
      <c r="G85" s="182"/>
      <c r="H85" s="182"/>
      <c r="I85" s="182"/>
      <c r="J85" s="182"/>
      <c r="K85" s="182"/>
      <c r="L85" s="182"/>
      <c r="M85" s="129" t="s">
        <v>1907</v>
      </c>
    </row>
    <row r="86" spans="1:13" x14ac:dyDescent="0.3">
      <c r="A86" s="222" t="s">
        <v>1975</v>
      </c>
      <c r="B86" s="127">
        <f t="shared" si="24"/>
        <v>0</v>
      </c>
      <c r="C86" s="182"/>
      <c r="D86" s="182"/>
      <c r="E86" s="182"/>
      <c r="F86" s="182"/>
      <c r="G86" s="182"/>
      <c r="H86" s="182"/>
      <c r="I86" s="182"/>
      <c r="J86" s="182"/>
      <c r="K86" s="182"/>
      <c r="L86" s="182"/>
      <c r="M86" s="129" t="s">
        <v>1907</v>
      </c>
    </row>
    <row r="87" spans="1:13" x14ac:dyDescent="0.3">
      <c r="A87" s="222" t="s">
        <v>1976</v>
      </c>
      <c r="B87" s="127">
        <f t="shared" si="24"/>
        <v>0</v>
      </c>
      <c r="C87" s="182"/>
      <c r="D87" s="182"/>
      <c r="E87" s="182"/>
      <c r="F87" s="182"/>
      <c r="G87" s="182"/>
      <c r="H87" s="182"/>
      <c r="I87" s="182"/>
      <c r="J87" s="182"/>
      <c r="K87" s="182"/>
      <c r="L87" s="182"/>
      <c r="M87" s="129" t="s">
        <v>1907</v>
      </c>
    </row>
    <row r="88" spans="1:13" x14ac:dyDescent="0.3">
      <c r="A88" s="222" t="s">
        <v>1977</v>
      </c>
      <c r="B88" s="127">
        <f t="shared" si="24"/>
        <v>0</v>
      </c>
      <c r="C88" s="182"/>
      <c r="D88" s="182"/>
      <c r="E88" s="182"/>
      <c r="F88" s="182"/>
      <c r="G88" s="182"/>
      <c r="H88" s="182"/>
      <c r="I88" s="182"/>
      <c r="J88" s="182"/>
      <c r="K88" s="182"/>
      <c r="L88" s="182"/>
      <c r="M88" s="129" t="s">
        <v>1907</v>
      </c>
    </row>
    <row r="89" spans="1:13" x14ac:dyDescent="0.3">
      <c r="A89" s="222" t="s">
        <v>1978</v>
      </c>
      <c r="B89" s="127">
        <f t="shared" si="24"/>
        <v>0</v>
      </c>
      <c r="C89" s="182"/>
      <c r="D89" s="182"/>
      <c r="E89" s="182"/>
      <c r="F89" s="182"/>
      <c r="G89" s="182"/>
      <c r="H89" s="182"/>
      <c r="I89" s="182"/>
      <c r="J89" s="182"/>
      <c r="K89" s="182"/>
      <c r="L89" s="182"/>
      <c r="M89" s="129" t="s">
        <v>1907</v>
      </c>
    </row>
    <row r="90" spans="1:13" x14ac:dyDescent="0.3">
      <c r="A90" s="222" t="s">
        <v>1979</v>
      </c>
      <c r="B90" s="127">
        <f t="shared" si="24"/>
        <v>0</v>
      </c>
      <c r="C90" s="182"/>
      <c r="D90" s="182"/>
      <c r="E90" s="182"/>
      <c r="F90" s="182"/>
      <c r="G90" s="182"/>
      <c r="H90" s="182"/>
      <c r="I90" s="182"/>
      <c r="J90" s="182"/>
      <c r="K90" s="182"/>
      <c r="L90" s="182"/>
      <c r="M90" s="129" t="s">
        <v>1907</v>
      </c>
    </row>
    <row r="91" spans="1:13" x14ac:dyDescent="0.3">
      <c r="A91" s="222" t="s">
        <v>1980</v>
      </c>
      <c r="B91" s="127">
        <f t="shared" si="24"/>
        <v>0</v>
      </c>
      <c r="C91" s="182"/>
      <c r="D91" s="182"/>
      <c r="E91" s="182"/>
      <c r="F91" s="182"/>
      <c r="G91" s="182"/>
      <c r="H91" s="182"/>
      <c r="I91" s="182"/>
      <c r="J91" s="182"/>
      <c r="K91" s="182"/>
      <c r="L91" s="182"/>
      <c r="M91" s="129" t="s">
        <v>1907</v>
      </c>
    </row>
    <row r="92" spans="1:13" x14ac:dyDescent="0.3">
      <c r="A92" s="222" t="s">
        <v>1981</v>
      </c>
      <c r="B92" s="127">
        <f t="shared" si="24"/>
        <v>0</v>
      </c>
      <c r="C92" s="182"/>
      <c r="D92" s="182"/>
      <c r="E92" s="182"/>
      <c r="F92" s="182"/>
      <c r="G92" s="182"/>
      <c r="H92" s="182"/>
      <c r="I92" s="182"/>
      <c r="J92" s="182"/>
      <c r="K92" s="182"/>
      <c r="L92" s="182"/>
      <c r="M92" s="129" t="s">
        <v>1907</v>
      </c>
    </row>
    <row r="93" spans="1:13" x14ac:dyDescent="0.3">
      <c r="A93" s="222" t="s">
        <v>1982</v>
      </c>
      <c r="B93" s="127">
        <f t="shared" si="24"/>
        <v>0</v>
      </c>
      <c r="C93" s="182"/>
      <c r="D93" s="182"/>
      <c r="E93" s="182"/>
      <c r="F93" s="182"/>
      <c r="G93" s="182"/>
      <c r="H93" s="182"/>
      <c r="I93" s="182"/>
      <c r="J93" s="182"/>
      <c r="K93" s="182"/>
      <c r="L93" s="182"/>
      <c r="M93" s="129" t="s">
        <v>1907</v>
      </c>
    </row>
    <row r="94" spans="1:13" x14ac:dyDescent="0.3">
      <c r="A94" s="222" t="s">
        <v>1983</v>
      </c>
      <c r="B94" s="127">
        <f t="shared" si="24"/>
        <v>0</v>
      </c>
      <c r="C94" s="182"/>
      <c r="D94" s="182"/>
      <c r="E94" s="182"/>
      <c r="F94" s="182"/>
      <c r="G94" s="182"/>
      <c r="H94" s="182"/>
      <c r="I94" s="182"/>
      <c r="J94" s="182"/>
      <c r="K94" s="182"/>
      <c r="L94" s="182"/>
      <c r="M94" s="129" t="s">
        <v>1907</v>
      </c>
    </row>
    <row r="95" spans="1:13" x14ac:dyDescent="0.3">
      <c r="A95" s="222" t="s">
        <v>1984</v>
      </c>
      <c r="B95" s="127">
        <f t="shared" si="24"/>
        <v>0</v>
      </c>
      <c r="C95" s="182"/>
      <c r="D95" s="182"/>
      <c r="E95" s="182"/>
      <c r="F95" s="182"/>
      <c r="G95" s="182"/>
      <c r="H95" s="182"/>
      <c r="I95" s="182"/>
      <c r="J95" s="182"/>
      <c r="K95" s="182"/>
      <c r="L95" s="182"/>
      <c r="M95" s="129" t="s">
        <v>1907</v>
      </c>
    </row>
    <row r="96" spans="1:13" x14ac:dyDescent="0.3">
      <c r="A96" s="222" t="s">
        <v>1985</v>
      </c>
      <c r="B96" s="127">
        <f t="shared" si="24"/>
        <v>0</v>
      </c>
      <c r="C96" s="182"/>
      <c r="D96" s="182"/>
      <c r="E96" s="182"/>
      <c r="F96" s="182"/>
      <c r="G96" s="182"/>
      <c r="H96" s="182"/>
      <c r="I96" s="182"/>
      <c r="J96" s="182"/>
      <c r="K96" s="182"/>
      <c r="L96" s="182"/>
      <c r="M96" s="129" t="s">
        <v>1907</v>
      </c>
    </row>
    <row r="97" spans="1:13" x14ac:dyDescent="0.3">
      <c r="A97" s="222" t="s">
        <v>1986</v>
      </c>
      <c r="B97" s="127">
        <f t="shared" si="24"/>
        <v>0</v>
      </c>
      <c r="C97" s="182"/>
      <c r="D97" s="182"/>
      <c r="E97" s="182"/>
      <c r="F97" s="182"/>
      <c r="G97" s="182"/>
      <c r="H97" s="182"/>
      <c r="I97" s="182"/>
      <c r="J97" s="182"/>
      <c r="K97" s="182"/>
      <c r="L97" s="182"/>
      <c r="M97" s="129" t="s">
        <v>1907</v>
      </c>
    </row>
    <row r="98" spans="1:13" x14ac:dyDescent="0.3">
      <c r="A98" s="222" t="s">
        <v>1987</v>
      </c>
      <c r="B98" s="127">
        <f t="shared" si="24"/>
        <v>0</v>
      </c>
      <c r="C98" s="182"/>
      <c r="D98" s="182"/>
      <c r="E98" s="182"/>
      <c r="F98" s="182"/>
      <c r="G98" s="182"/>
      <c r="H98" s="182"/>
      <c r="I98" s="182"/>
      <c r="J98" s="182"/>
      <c r="K98" s="182"/>
      <c r="L98" s="182"/>
      <c r="M98" s="129" t="s">
        <v>1907</v>
      </c>
    </row>
    <row r="99" spans="1:13" ht="27.6" x14ac:dyDescent="0.3">
      <c r="A99" s="222" t="s">
        <v>1988</v>
      </c>
      <c r="B99" s="127">
        <f t="shared" si="24"/>
        <v>0</v>
      </c>
      <c r="C99" s="182"/>
      <c r="D99" s="182"/>
      <c r="E99" s="182"/>
      <c r="F99" s="182"/>
      <c r="G99" s="182"/>
      <c r="H99" s="182"/>
      <c r="I99" s="182"/>
      <c r="J99" s="182"/>
      <c r="K99" s="182"/>
      <c r="L99" s="182"/>
      <c r="M99" s="129" t="s">
        <v>1907</v>
      </c>
    </row>
    <row r="100" spans="1:13" x14ac:dyDescent="0.3">
      <c r="A100" s="222" t="s">
        <v>1989</v>
      </c>
      <c r="B100" s="127">
        <f t="shared" si="24"/>
        <v>0</v>
      </c>
      <c r="C100" s="182"/>
      <c r="D100" s="182"/>
      <c r="E100" s="182"/>
      <c r="F100" s="182"/>
      <c r="G100" s="182"/>
      <c r="H100" s="182"/>
      <c r="I100" s="182"/>
      <c r="J100" s="182"/>
      <c r="K100" s="182"/>
      <c r="L100" s="182"/>
      <c r="M100" s="129" t="s">
        <v>1907</v>
      </c>
    </row>
    <row r="101" spans="1:13" x14ac:dyDescent="0.3">
      <c r="A101" s="222" t="s">
        <v>1990</v>
      </c>
      <c r="B101" s="127">
        <f t="shared" si="24"/>
        <v>0</v>
      </c>
      <c r="C101" s="182"/>
      <c r="D101" s="182"/>
      <c r="E101" s="182"/>
      <c r="F101" s="182"/>
      <c r="G101" s="182"/>
      <c r="H101" s="182"/>
      <c r="I101" s="182"/>
      <c r="J101" s="182"/>
      <c r="K101" s="182"/>
      <c r="L101" s="182"/>
      <c r="M101" s="129" t="s">
        <v>1907</v>
      </c>
    </row>
    <row r="102" spans="1:13" x14ac:dyDescent="0.3">
      <c r="A102" s="222" t="s">
        <v>1991</v>
      </c>
      <c r="B102" s="127">
        <f t="shared" si="24"/>
        <v>0</v>
      </c>
      <c r="C102" s="182"/>
      <c r="D102" s="182"/>
      <c r="E102" s="182"/>
      <c r="F102" s="182"/>
      <c r="G102" s="182"/>
      <c r="H102" s="182"/>
      <c r="I102" s="182"/>
      <c r="J102" s="182"/>
      <c r="K102" s="182"/>
      <c r="L102" s="182"/>
      <c r="M102" s="129" t="s">
        <v>1907</v>
      </c>
    </row>
    <row r="103" spans="1:13" x14ac:dyDescent="0.3">
      <c r="A103" s="222" t="s">
        <v>1992</v>
      </c>
      <c r="B103" s="127">
        <f t="shared" si="24"/>
        <v>0</v>
      </c>
      <c r="C103" s="182"/>
      <c r="D103" s="182"/>
      <c r="E103" s="182"/>
      <c r="F103" s="182"/>
      <c r="G103" s="182"/>
      <c r="H103" s="182"/>
      <c r="I103" s="182"/>
      <c r="J103" s="182"/>
      <c r="K103" s="182"/>
      <c r="L103" s="182"/>
      <c r="M103" s="129" t="s">
        <v>1907</v>
      </c>
    </row>
    <row r="104" spans="1:13" x14ac:dyDescent="0.3">
      <c r="A104" s="222" t="s">
        <v>1993</v>
      </c>
      <c r="B104" s="127">
        <f t="shared" si="24"/>
        <v>0</v>
      </c>
      <c r="C104" s="182"/>
      <c r="D104" s="182"/>
      <c r="E104" s="182"/>
      <c r="F104" s="182"/>
      <c r="G104" s="182"/>
      <c r="H104" s="182"/>
      <c r="I104" s="182"/>
      <c r="J104" s="182"/>
      <c r="K104" s="182"/>
      <c r="L104" s="182"/>
      <c r="M104" s="129" t="s">
        <v>1907</v>
      </c>
    </row>
    <row r="105" spans="1:13" x14ac:dyDescent="0.3">
      <c r="A105" s="222" t="s">
        <v>1994</v>
      </c>
      <c r="B105" s="127">
        <f t="shared" si="24"/>
        <v>0</v>
      </c>
      <c r="C105" s="182"/>
      <c r="D105" s="182"/>
      <c r="E105" s="182"/>
      <c r="F105" s="182"/>
      <c r="G105" s="182"/>
      <c r="H105" s="182"/>
      <c r="I105" s="182"/>
      <c r="J105" s="182"/>
      <c r="K105" s="182"/>
      <c r="L105" s="182"/>
      <c r="M105" s="129" t="s">
        <v>1907</v>
      </c>
    </row>
    <row r="106" spans="1:13" x14ac:dyDescent="0.3">
      <c r="A106" s="222" t="s">
        <v>1995</v>
      </c>
      <c r="B106" s="127">
        <f t="shared" si="24"/>
        <v>0</v>
      </c>
      <c r="C106" s="182"/>
      <c r="D106" s="182"/>
      <c r="E106" s="182"/>
      <c r="F106" s="182"/>
      <c r="G106" s="182"/>
      <c r="H106" s="182"/>
      <c r="I106" s="182"/>
      <c r="J106" s="182"/>
      <c r="K106" s="182"/>
      <c r="L106" s="182"/>
      <c r="M106" s="129" t="s">
        <v>1907</v>
      </c>
    </row>
    <row r="107" spans="1:13" x14ac:dyDescent="0.3">
      <c r="A107" s="222" t="s">
        <v>1996</v>
      </c>
      <c r="B107" s="127">
        <f t="shared" si="24"/>
        <v>0</v>
      </c>
      <c r="C107" s="182"/>
      <c r="D107" s="182"/>
      <c r="E107" s="182"/>
      <c r="F107" s="182"/>
      <c r="G107" s="182"/>
      <c r="H107" s="182"/>
      <c r="I107" s="182"/>
      <c r="J107" s="182"/>
      <c r="K107" s="182"/>
      <c r="L107" s="182"/>
      <c r="M107" s="129" t="s">
        <v>1907</v>
      </c>
    </row>
    <row r="108" spans="1:13" x14ac:dyDescent="0.3">
      <c r="A108" s="222" t="s">
        <v>1997</v>
      </c>
      <c r="B108" s="127">
        <f t="shared" si="24"/>
        <v>0</v>
      </c>
      <c r="C108" s="182"/>
      <c r="D108" s="182"/>
      <c r="E108" s="182"/>
      <c r="F108" s="182"/>
      <c r="G108" s="182"/>
      <c r="H108" s="182"/>
      <c r="I108" s="182"/>
      <c r="J108" s="182"/>
      <c r="K108" s="182"/>
      <c r="L108" s="182"/>
      <c r="M108" s="129" t="s">
        <v>1907</v>
      </c>
    </row>
    <row r="109" spans="1:13" x14ac:dyDescent="0.3">
      <c r="A109" s="222" t="s">
        <v>1998</v>
      </c>
      <c r="B109" s="127">
        <f t="shared" si="24"/>
        <v>0</v>
      </c>
      <c r="C109" s="182"/>
      <c r="D109" s="182"/>
      <c r="E109" s="182"/>
      <c r="F109" s="182"/>
      <c r="G109" s="182"/>
      <c r="H109" s="182"/>
      <c r="I109" s="182"/>
      <c r="J109" s="182"/>
      <c r="K109" s="182"/>
      <c r="L109" s="182"/>
      <c r="M109" s="129" t="s">
        <v>1907</v>
      </c>
    </row>
    <row r="110" spans="1:13" ht="15" thickBot="1" x14ac:dyDescent="0.35">
      <c r="A110" s="222" t="s">
        <v>1999</v>
      </c>
      <c r="B110" s="127">
        <f t="shared" si="24"/>
        <v>0</v>
      </c>
      <c r="C110" s="182"/>
      <c r="D110" s="182"/>
      <c r="E110" s="182"/>
      <c r="F110" s="182"/>
      <c r="G110" s="182"/>
      <c r="H110" s="182"/>
      <c r="I110" s="182"/>
      <c r="J110" s="182"/>
      <c r="K110" s="182"/>
      <c r="L110" s="182"/>
      <c r="M110" s="129" t="s">
        <v>1907</v>
      </c>
    </row>
    <row r="111" spans="1:13" ht="16.2" thickBot="1" x14ac:dyDescent="0.35">
      <c r="A111" s="444" t="s">
        <v>2000</v>
      </c>
      <c r="B111" s="445">
        <f>SUM(C111:L111)</f>
        <v>0</v>
      </c>
      <c r="C111" s="445">
        <f t="shared" ref="C111:L111" si="25">SUM(C80:C110)</f>
        <v>0</v>
      </c>
      <c r="D111" s="445">
        <f t="shared" si="25"/>
        <v>0</v>
      </c>
      <c r="E111" s="445">
        <f t="shared" si="25"/>
        <v>0</v>
      </c>
      <c r="F111" s="445">
        <f t="shared" si="25"/>
        <v>0</v>
      </c>
      <c r="G111" s="445">
        <f t="shared" si="25"/>
        <v>0</v>
      </c>
      <c r="H111" s="445">
        <f t="shared" si="25"/>
        <v>0</v>
      </c>
      <c r="I111" s="445">
        <f t="shared" si="25"/>
        <v>0</v>
      </c>
      <c r="J111" s="445">
        <f t="shared" si="25"/>
        <v>0</v>
      </c>
      <c r="K111" s="445">
        <f t="shared" si="25"/>
        <v>0</v>
      </c>
      <c r="L111" s="445">
        <f t="shared" si="25"/>
        <v>0</v>
      </c>
      <c r="M111" s="445"/>
    </row>
    <row r="112" spans="1:13" x14ac:dyDescent="0.3">
      <c r="A112" s="223"/>
      <c r="B112" s="224"/>
      <c r="C112" s="225"/>
      <c r="D112" s="225"/>
      <c r="E112" s="225"/>
      <c r="F112" s="225"/>
      <c r="G112" s="225"/>
      <c r="H112" s="225"/>
      <c r="I112" s="225"/>
      <c r="J112" s="225"/>
      <c r="K112" s="225"/>
      <c r="L112" s="225"/>
      <c r="M112" s="226"/>
    </row>
    <row r="113" spans="1:13" hidden="1" outlineLevel="1" x14ac:dyDescent="0.3">
      <c r="A113" s="227" t="s">
        <v>1950</v>
      </c>
      <c r="B113" s="228"/>
      <c r="C113" s="229"/>
      <c r="D113" s="229"/>
      <c r="E113" s="229"/>
      <c r="F113" s="229"/>
      <c r="G113" s="229"/>
      <c r="H113" s="229"/>
      <c r="I113" s="229"/>
      <c r="J113" s="229"/>
      <c r="K113" s="229"/>
      <c r="L113" s="229"/>
      <c r="M113" s="230"/>
    </row>
    <row r="114" spans="1:13" hidden="1" outlineLevel="1" x14ac:dyDescent="0.3">
      <c r="A114" s="231" t="s">
        <v>2001</v>
      </c>
      <c r="B114" s="123">
        <f t="shared" ref="B114:B122" si="26">SUM(C114:L114)</f>
        <v>0</v>
      </c>
      <c r="C114" s="212"/>
      <c r="D114" s="212"/>
      <c r="E114" s="212"/>
      <c r="F114" s="212"/>
      <c r="G114" s="212"/>
      <c r="H114" s="212"/>
      <c r="I114" s="212"/>
      <c r="J114" s="212"/>
      <c r="K114" s="212"/>
      <c r="L114" s="212"/>
      <c r="M114" s="125" t="s">
        <v>1907</v>
      </c>
    </row>
    <row r="115" spans="1:13" hidden="1" outlineLevel="1" x14ac:dyDescent="0.3">
      <c r="A115" s="232" t="s">
        <v>2002</v>
      </c>
      <c r="B115" s="127">
        <f t="shared" si="26"/>
        <v>0</v>
      </c>
      <c r="C115" s="182"/>
      <c r="D115" s="182"/>
      <c r="E115" s="182"/>
      <c r="F115" s="182"/>
      <c r="G115" s="182"/>
      <c r="H115" s="182"/>
      <c r="I115" s="182"/>
      <c r="J115" s="182"/>
      <c r="K115" s="182"/>
      <c r="L115" s="182"/>
      <c r="M115" s="129" t="s">
        <v>1907</v>
      </c>
    </row>
    <row r="116" spans="1:13" hidden="1" outlineLevel="1" x14ac:dyDescent="0.3">
      <c r="A116" s="232" t="s">
        <v>2003</v>
      </c>
      <c r="B116" s="127">
        <f t="shared" si="26"/>
        <v>0</v>
      </c>
      <c r="C116" s="182"/>
      <c r="D116" s="182"/>
      <c r="E116" s="182"/>
      <c r="F116" s="182"/>
      <c r="G116" s="182"/>
      <c r="H116" s="182"/>
      <c r="I116" s="182"/>
      <c r="J116" s="182"/>
      <c r="K116" s="182"/>
      <c r="L116" s="182"/>
      <c r="M116" s="129" t="s">
        <v>1907</v>
      </c>
    </row>
    <row r="117" spans="1:13" hidden="1" outlineLevel="1" x14ac:dyDescent="0.3">
      <c r="A117" s="232" t="s">
        <v>2004</v>
      </c>
      <c r="B117" s="127">
        <f t="shared" si="26"/>
        <v>0</v>
      </c>
      <c r="C117" s="182"/>
      <c r="D117" s="182"/>
      <c r="E117" s="182"/>
      <c r="F117" s="182"/>
      <c r="G117" s="182"/>
      <c r="H117" s="182"/>
      <c r="I117" s="182"/>
      <c r="J117" s="182"/>
      <c r="K117" s="182"/>
      <c r="L117" s="182"/>
      <c r="M117" s="129" t="s">
        <v>1907</v>
      </c>
    </row>
    <row r="118" spans="1:13" hidden="1" outlineLevel="1" x14ac:dyDescent="0.3">
      <c r="A118" s="232" t="s">
        <v>2005</v>
      </c>
      <c r="B118" s="127">
        <f t="shared" si="26"/>
        <v>0</v>
      </c>
      <c r="C118" s="182"/>
      <c r="D118" s="182"/>
      <c r="E118" s="182"/>
      <c r="F118" s="182"/>
      <c r="G118" s="182"/>
      <c r="H118" s="182"/>
      <c r="I118" s="182"/>
      <c r="J118" s="182"/>
      <c r="K118" s="182"/>
      <c r="L118" s="182"/>
      <c r="M118" s="129" t="s">
        <v>1907</v>
      </c>
    </row>
    <row r="119" spans="1:13" hidden="1" outlineLevel="1" x14ac:dyDescent="0.3">
      <c r="A119" s="232" t="s">
        <v>2006</v>
      </c>
      <c r="B119" s="127">
        <f t="shared" si="26"/>
        <v>0</v>
      </c>
      <c r="C119" s="182"/>
      <c r="D119" s="182"/>
      <c r="E119" s="182"/>
      <c r="F119" s="182"/>
      <c r="G119" s="182"/>
      <c r="H119" s="182"/>
      <c r="I119" s="182"/>
      <c r="J119" s="182"/>
      <c r="K119" s="182"/>
      <c r="L119" s="182"/>
      <c r="M119" s="129" t="s">
        <v>1907</v>
      </c>
    </row>
    <row r="120" spans="1:13" hidden="1" outlineLevel="1" x14ac:dyDescent="0.3">
      <c r="A120" s="232" t="s">
        <v>2007</v>
      </c>
      <c r="B120" s="127">
        <f t="shared" si="26"/>
        <v>0</v>
      </c>
      <c r="C120" s="182"/>
      <c r="D120" s="182"/>
      <c r="E120" s="182"/>
      <c r="F120" s="182"/>
      <c r="G120" s="182"/>
      <c r="H120" s="182"/>
      <c r="I120" s="182"/>
      <c r="J120" s="182"/>
      <c r="K120" s="182"/>
      <c r="L120" s="182"/>
      <c r="M120" s="129" t="s">
        <v>1907</v>
      </c>
    </row>
    <row r="121" spans="1:13" ht="15" hidden="1" outlineLevel="1" thickBot="1" x14ac:dyDescent="0.35">
      <c r="A121" s="233" t="s">
        <v>2008</v>
      </c>
      <c r="B121" s="234">
        <f t="shared" si="26"/>
        <v>0</v>
      </c>
      <c r="C121" s="235"/>
      <c r="D121" s="235"/>
      <c r="E121" s="235"/>
      <c r="F121" s="235"/>
      <c r="G121" s="235"/>
      <c r="H121" s="235"/>
      <c r="I121" s="235"/>
      <c r="J121" s="235"/>
      <c r="K121" s="235"/>
      <c r="L121" s="235"/>
      <c r="M121" s="129" t="s">
        <v>1907</v>
      </c>
    </row>
    <row r="122" spans="1:13" ht="16.2" hidden="1" outlineLevel="1" thickBot="1" x14ac:dyDescent="0.35">
      <c r="A122" s="135" t="s">
        <v>2009</v>
      </c>
      <c r="B122" s="136">
        <f t="shared" si="26"/>
        <v>0</v>
      </c>
      <c r="C122" s="136">
        <f t="shared" ref="C122:J122" si="27">SUM(C114:C121)</f>
        <v>0</v>
      </c>
      <c r="D122" s="136">
        <f t="shared" si="27"/>
        <v>0</v>
      </c>
      <c r="E122" s="136">
        <f t="shared" si="27"/>
        <v>0</v>
      </c>
      <c r="F122" s="136">
        <f t="shared" si="27"/>
        <v>0</v>
      </c>
      <c r="G122" s="136">
        <f t="shared" si="27"/>
        <v>0</v>
      </c>
      <c r="H122" s="136">
        <f t="shared" si="27"/>
        <v>0</v>
      </c>
      <c r="I122" s="136">
        <f t="shared" si="27"/>
        <v>0</v>
      </c>
      <c r="J122" s="136">
        <f t="shared" si="27"/>
        <v>0</v>
      </c>
      <c r="K122" s="136">
        <f>SUM(K114:K121)</f>
        <v>0</v>
      </c>
      <c r="L122" s="136">
        <f>SUM(L114:L121)</f>
        <v>0</v>
      </c>
      <c r="M122" s="136"/>
    </row>
    <row r="123" spans="1:13" hidden="1" outlineLevel="1" x14ac:dyDescent="0.3">
      <c r="A123" s="223"/>
      <c r="B123" s="218"/>
      <c r="C123" s="219"/>
      <c r="D123" s="219"/>
      <c r="E123" s="219"/>
      <c r="F123" s="219"/>
      <c r="G123" s="219"/>
      <c r="H123" s="219"/>
      <c r="I123" s="219"/>
      <c r="J123" s="219"/>
      <c r="K123" s="219"/>
      <c r="L123" s="219"/>
      <c r="M123" s="220"/>
    </row>
    <row r="124" spans="1:13" hidden="1" outlineLevel="1" x14ac:dyDescent="0.3">
      <c r="A124" s="227" t="s">
        <v>2010</v>
      </c>
      <c r="B124" s="218"/>
      <c r="C124" s="219"/>
      <c r="D124" s="219"/>
      <c r="E124" s="219"/>
      <c r="F124" s="219"/>
      <c r="G124" s="219"/>
      <c r="H124" s="219"/>
      <c r="I124" s="219"/>
      <c r="J124" s="219"/>
      <c r="K124" s="219"/>
      <c r="L124" s="219"/>
      <c r="M124" s="220"/>
    </row>
    <row r="125" spans="1:13" hidden="1" outlineLevel="1" x14ac:dyDescent="0.3">
      <c r="A125" s="221" t="s">
        <v>2011</v>
      </c>
      <c r="B125" s="123">
        <f t="shared" ref="B125:B139" si="28">SUM(C125:L125)</f>
        <v>0</v>
      </c>
      <c r="C125" s="212"/>
      <c r="D125" s="212"/>
      <c r="E125" s="212"/>
      <c r="F125" s="212"/>
      <c r="G125" s="212"/>
      <c r="H125" s="212"/>
      <c r="I125" s="212"/>
      <c r="J125" s="212"/>
      <c r="K125" s="212"/>
      <c r="L125" s="212"/>
      <c r="M125" s="125" t="s">
        <v>1907</v>
      </c>
    </row>
    <row r="126" spans="1:13" hidden="1" outlineLevel="1" x14ac:dyDescent="0.3">
      <c r="A126" s="126" t="s">
        <v>2012</v>
      </c>
      <c r="B126" s="127">
        <f t="shared" si="28"/>
        <v>0</v>
      </c>
      <c r="C126" s="182"/>
      <c r="D126" s="182"/>
      <c r="E126" s="182"/>
      <c r="F126" s="182"/>
      <c r="G126" s="182"/>
      <c r="H126" s="182"/>
      <c r="I126" s="182"/>
      <c r="J126" s="182"/>
      <c r="K126" s="182"/>
      <c r="L126" s="182"/>
      <c r="M126" s="129" t="s">
        <v>1907</v>
      </c>
    </row>
    <row r="127" spans="1:13" hidden="1" outlineLevel="1" x14ac:dyDescent="0.3">
      <c r="A127" s="126" t="s">
        <v>2013</v>
      </c>
      <c r="B127" s="127">
        <f t="shared" si="28"/>
        <v>0</v>
      </c>
      <c r="C127" s="182"/>
      <c r="D127" s="182"/>
      <c r="E127" s="182"/>
      <c r="F127" s="182"/>
      <c r="G127" s="182"/>
      <c r="H127" s="182"/>
      <c r="I127" s="182"/>
      <c r="J127" s="182"/>
      <c r="K127" s="182"/>
      <c r="L127" s="182"/>
      <c r="M127" s="129" t="s">
        <v>1907</v>
      </c>
    </row>
    <row r="128" spans="1:13" hidden="1" outlineLevel="1" x14ac:dyDescent="0.3">
      <c r="A128" s="126" t="s">
        <v>2014</v>
      </c>
      <c r="B128" s="127">
        <f t="shared" si="28"/>
        <v>0</v>
      </c>
      <c r="C128" s="182"/>
      <c r="D128" s="182"/>
      <c r="E128" s="182"/>
      <c r="F128" s="182"/>
      <c r="G128" s="182"/>
      <c r="H128" s="182"/>
      <c r="I128" s="182"/>
      <c r="J128" s="182"/>
      <c r="K128" s="182"/>
      <c r="L128" s="182"/>
      <c r="M128" s="129" t="s">
        <v>1907</v>
      </c>
    </row>
    <row r="129" spans="1:13" hidden="1" outlineLevel="1" x14ac:dyDescent="0.3">
      <c r="A129" s="126" t="s">
        <v>2015</v>
      </c>
      <c r="B129" s="127">
        <f t="shared" si="28"/>
        <v>0</v>
      </c>
      <c r="C129" s="182"/>
      <c r="D129" s="182"/>
      <c r="E129" s="182"/>
      <c r="F129" s="182"/>
      <c r="G129" s="182"/>
      <c r="H129" s="182"/>
      <c r="I129" s="182"/>
      <c r="J129" s="182"/>
      <c r="K129" s="182"/>
      <c r="L129" s="182"/>
      <c r="M129" s="129" t="s">
        <v>1907</v>
      </c>
    </row>
    <row r="130" spans="1:13" hidden="1" outlineLevel="1" x14ac:dyDescent="0.3">
      <c r="A130" s="126" t="s">
        <v>2016</v>
      </c>
      <c r="B130" s="127">
        <f t="shared" si="28"/>
        <v>0</v>
      </c>
      <c r="C130" s="182"/>
      <c r="D130" s="182"/>
      <c r="E130" s="182"/>
      <c r="F130" s="182"/>
      <c r="G130" s="182"/>
      <c r="H130" s="182"/>
      <c r="I130" s="182"/>
      <c r="J130" s="182"/>
      <c r="K130" s="182"/>
      <c r="L130" s="182"/>
      <c r="M130" s="129" t="s">
        <v>1907</v>
      </c>
    </row>
    <row r="131" spans="1:13" hidden="1" outlineLevel="1" x14ac:dyDescent="0.3">
      <c r="A131" s="126" t="s">
        <v>2017</v>
      </c>
      <c r="B131" s="127">
        <f t="shared" si="28"/>
        <v>0</v>
      </c>
      <c r="C131" s="182"/>
      <c r="D131" s="182"/>
      <c r="E131" s="182"/>
      <c r="F131" s="182"/>
      <c r="G131" s="182"/>
      <c r="H131" s="182"/>
      <c r="I131" s="182"/>
      <c r="J131" s="182"/>
      <c r="K131" s="182"/>
      <c r="L131" s="182"/>
      <c r="M131" s="129" t="s">
        <v>1907</v>
      </c>
    </row>
    <row r="132" spans="1:13" hidden="1" outlineLevel="1" x14ac:dyDescent="0.3">
      <c r="A132" s="126" t="s">
        <v>2018</v>
      </c>
      <c r="B132" s="127">
        <f t="shared" si="28"/>
        <v>0</v>
      </c>
      <c r="C132" s="182"/>
      <c r="D132" s="182"/>
      <c r="E132" s="182"/>
      <c r="F132" s="182"/>
      <c r="G132" s="182"/>
      <c r="H132" s="182"/>
      <c r="I132" s="182"/>
      <c r="J132" s="182"/>
      <c r="K132" s="182"/>
      <c r="L132" s="182"/>
      <c r="M132" s="129" t="s">
        <v>1907</v>
      </c>
    </row>
    <row r="133" spans="1:13" hidden="1" outlineLevel="1" x14ac:dyDescent="0.3">
      <c r="A133" s="126" t="s">
        <v>2019</v>
      </c>
      <c r="B133" s="127">
        <f t="shared" si="28"/>
        <v>0</v>
      </c>
      <c r="C133" s="182"/>
      <c r="D133" s="182"/>
      <c r="E133" s="182"/>
      <c r="F133" s="182"/>
      <c r="G133" s="182"/>
      <c r="H133" s="182"/>
      <c r="I133" s="182"/>
      <c r="J133" s="182"/>
      <c r="K133" s="182"/>
      <c r="L133" s="182"/>
      <c r="M133" s="129" t="s">
        <v>1907</v>
      </c>
    </row>
    <row r="134" spans="1:13" hidden="1" outlineLevel="1" x14ac:dyDescent="0.3">
      <c r="A134" s="126" t="s">
        <v>2020</v>
      </c>
      <c r="B134" s="127">
        <f t="shared" si="28"/>
        <v>0</v>
      </c>
      <c r="C134" s="182"/>
      <c r="D134" s="182"/>
      <c r="E134" s="182"/>
      <c r="F134" s="182"/>
      <c r="G134" s="182"/>
      <c r="H134" s="182"/>
      <c r="I134" s="182"/>
      <c r="J134" s="182"/>
      <c r="K134" s="182"/>
      <c r="L134" s="182"/>
      <c r="M134" s="129" t="s">
        <v>1907</v>
      </c>
    </row>
    <row r="135" spans="1:13" hidden="1" outlineLevel="1" x14ac:dyDescent="0.3">
      <c r="A135" s="126" t="s">
        <v>2021</v>
      </c>
      <c r="B135" s="127">
        <f t="shared" si="28"/>
        <v>0</v>
      </c>
      <c r="C135" s="182"/>
      <c r="D135" s="182"/>
      <c r="E135" s="182"/>
      <c r="F135" s="182"/>
      <c r="G135" s="182"/>
      <c r="H135" s="182"/>
      <c r="I135" s="182"/>
      <c r="J135" s="182"/>
      <c r="K135" s="182"/>
      <c r="L135" s="182"/>
      <c r="M135" s="129" t="s">
        <v>1907</v>
      </c>
    </row>
    <row r="136" spans="1:13" hidden="1" outlineLevel="1" x14ac:dyDescent="0.3">
      <c r="A136" s="126" t="s">
        <v>2022</v>
      </c>
      <c r="B136" s="127">
        <f t="shared" si="28"/>
        <v>0</v>
      </c>
      <c r="C136" s="182"/>
      <c r="D136" s="182"/>
      <c r="E136" s="182"/>
      <c r="F136" s="182"/>
      <c r="G136" s="182"/>
      <c r="H136" s="182"/>
      <c r="I136" s="182"/>
      <c r="J136" s="182"/>
      <c r="K136" s="182"/>
      <c r="L136" s="182"/>
      <c r="M136" s="129" t="s">
        <v>1907</v>
      </c>
    </row>
    <row r="137" spans="1:13" hidden="1" outlineLevel="1" x14ac:dyDescent="0.3">
      <c r="A137" s="126" t="s">
        <v>2023</v>
      </c>
      <c r="B137" s="127">
        <f t="shared" si="28"/>
        <v>0</v>
      </c>
      <c r="C137" s="182"/>
      <c r="D137" s="182"/>
      <c r="E137" s="182"/>
      <c r="F137" s="182"/>
      <c r="G137" s="182"/>
      <c r="H137" s="182"/>
      <c r="I137" s="182"/>
      <c r="J137" s="182"/>
      <c r="K137" s="182"/>
      <c r="L137" s="182"/>
      <c r="M137" s="129" t="s">
        <v>1907</v>
      </c>
    </row>
    <row r="138" spans="1:13" ht="15" hidden="1" outlineLevel="1" thickBot="1" x14ac:dyDescent="0.35">
      <c r="A138" s="126" t="s">
        <v>2024</v>
      </c>
      <c r="B138" s="234">
        <f t="shared" si="28"/>
        <v>0</v>
      </c>
      <c r="C138" s="182"/>
      <c r="D138" s="182"/>
      <c r="E138" s="182"/>
      <c r="F138" s="182"/>
      <c r="G138" s="182"/>
      <c r="H138" s="182"/>
      <c r="I138" s="182"/>
      <c r="J138" s="182"/>
      <c r="K138" s="182"/>
      <c r="L138" s="182"/>
      <c r="M138" s="129" t="s">
        <v>1907</v>
      </c>
    </row>
    <row r="139" spans="1:13" ht="31.8" hidden="1" outlineLevel="1" thickBot="1" x14ac:dyDescent="0.35">
      <c r="A139" s="135" t="s">
        <v>2025</v>
      </c>
      <c r="B139" s="136">
        <f t="shared" si="28"/>
        <v>0</v>
      </c>
      <c r="C139" s="136">
        <f t="shared" ref="C139:J139" si="29">SUM(C125:C138)</f>
        <v>0</v>
      </c>
      <c r="D139" s="136">
        <f t="shared" si="29"/>
        <v>0</v>
      </c>
      <c r="E139" s="136">
        <f t="shared" si="29"/>
        <v>0</v>
      </c>
      <c r="F139" s="136">
        <f t="shared" si="29"/>
        <v>0</v>
      </c>
      <c r="G139" s="136">
        <f t="shared" si="29"/>
        <v>0</v>
      </c>
      <c r="H139" s="136">
        <f t="shared" si="29"/>
        <v>0</v>
      </c>
      <c r="I139" s="136">
        <f t="shared" si="29"/>
        <v>0</v>
      </c>
      <c r="J139" s="136">
        <f t="shared" si="29"/>
        <v>0</v>
      </c>
      <c r="K139" s="136">
        <f>SUM(K125:K138)</f>
        <v>0</v>
      </c>
      <c r="L139" s="136">
        <f>SUM(L125:L138)</f>
        <v>0</v>
      </c>
      <c r="M139" s="136"/>
    </row>
    <row r="140" spans="1:13" hidden="1" outlineLevel="1" x14ac:dyDescent="0.3">
      <c r="A140" s="159"/>
      <c r="B140" s="159"/>
      <c r="C140" s="160"/>
      <c r="D140" s="160"/>
      <c r="E140" s="160"/>
      <c r="F140" s="160"/>
      <c r="G140" s="160"/>
      <c r="H140" s="160"/>
      <c r="I140" s="160"/>
      <c r="J140" s="160"/>
      <c r="K140" s="160"/>
      <c r="L140" s="160"/>
      <c r="M140" s="236"/>
    </row>
    <row r="141" spans="1:13" collapsed="1" x14ac:dyDescent="0.3">
      <c r="A141" s="227" t="s">
        <v>2026</v>
      </c>
      <c r="B141" s="227"/>
      <c r="C141" s="237"/>
      <c r="D141" s="237"/>
      <c r="E141" s="237"/>
      <c r="F141" s="237"/>
      <c r="G141" s="237"/>
      <c r="H141" s="237"/>
      <c r="I141" s="237"/>
      <c r="J141" s="237"/>
      <c r="K141" s="237"/>
      <c r="L141" s="237"/>
      <c r="M141" s="238"/>
    </row>
    <row r="142" spans="1:13" ht="16.2" thickBot="1" x14ac:dyDescent="0.35">
      <c r="A142" s="447" t="s">
        <v>2027</v>
      </c>
      <c r="B142" s="227"/>
      <c r="C142" s="237"/>
      <c r="D142" s="237"/>
      <c r="E142" s="237"/>
      <c r="F142" s="237"/>
      <c r="G142" s="237"/>
      <c r="H142" s="237"/>
      <c r="I142" s="237"/>
      <c r="J142" s="237"/>
      <c r="K142" s="237"/>
      <c r="L142" s="237"/>
      <c r="M142" s="238"/>
    </row>
    <row r="143" spans="1:13" ht="15" thickBot="1" x14ac:dyDescent="0.35">
      <c r="A143" s="239" t="s">
        <v>2028</v>
      </c>
      <c r="B143" s="116"/>
      <c r="C143" s="117" t="s">
        <v>1904</v>
      </c>
      <c r="D143" s="117" t="s">
        <v>1904</v>
      </c>
      <c r="E143" s="117" t="s">
        <v>1904</v>
      </c>
      <c r="F143" s="117" t="s">
        <v>1904</v>
      </c>
      <c r="G143" s="117" t="s">
        <v>1904</v>
      </c>
      <c r="H143" s="117" t="s">
        <v>1904</v>
      </c>
      <c r="I143" s="117" t="s">
        <v>1904</v>
      </c>
      <c r="J143" s="117" t="s">
        <v>1904</v>
      </c>
      <c r="K143" s="117" t="s">
        <v>1904</v>
      </c>
      <c r="L143" s="117" t="s">
        <v>1904</v>
      </c>
      <c r="M143" s="118"/>
    </row>
    <row r="144" spans="1:13" x14ac:dyDescent="0.3">
      <c r="A144" s="240"/>
      <c r="B144" s="127">
        <f t="shared" ref="B144:B157" si="30">SUM(C144:L144)</f>
        <v>0</v>
      </c>
      <c r="C144" s="182"/>
      <c r="D144" s="182"/>
      <c r="E144" s="182"/>
      <c r="F144" s="182"/>
      <c r="G144" s="182"/>
      <c r="H144" s="182"/>
      <c r="I144" s="182"/>
      <c r="J144" s="182"/>
      <c r="K144" s="182"/>
      <c r="L144" s="182"/>
      <c r="M144" s="129" t="s">
        <v>1907</v>
      </c>
    </row>
    <row r="145" spans="1:13" x14ac:dyDescent="0.3">
      <c r="A145" s="240"/>
      <c r="B145" s="127">
        <f t="shared" si="30"/>
        <v>0</v>
      </c>
      <c r="C145" s="182"/>
      <c r="D145" s="182"/>
      <c r="E145" s="182"/>
      <c r="F145" s="182"/>
      <c r="G145" s="182"/>
      <c r="H145" s="182"/>
      <c r="I145" s="182"/>
      <c r="J145" s="182"/>
      <c r="K145" s="182"/>
      <c r="L145" s="182"/>
      <c r="M145" s="129" t="s">
        <v>1907</v>
      </c>
    </row>
    <row r="146" spans="1:13" x14ac:dyDescent="0.3">
      <c r="A146" s="240"/>
      <c r="B146" s="127">
        <f t="shared" si="30"/>
        <v>0</v>
      </c>
      <c r="C146" s="182"/>
      <c r="D146" s="182"/>
      <c r="E146" s="182"/>
      <c r="F146" s="182"/>
      <c r="G146" s="182"/>
      <c r="H146" s="182"/>
      <c r="I146" s="182"/>
      <c r="J146" s="182"/>
      <c r="K146" s="182"/>
      <c r="L146" s="182"/>
      <c r="M146" s="129" t="s">
        <v>1907</v>
      </c>
    </row>
    <row r="147" spans="1:13" x14ac:dyDescent="0.3">
      <c r="A147" s="240"/>
      <c r="B147" s="127">
        <f t="shared" si="30"/>
        <v>0</v>
      </c>
      <c r="C147" s="182"/>
      <c r="D147" s="182"/>
      <c r="E147" s="182"/>
      <c r="F147" s="182"/>
      <c r="G147" s="182"/>
      <c r="H147" s="182"/>
      <c r="I147" s="182"/>
      <c r="J147" s="182"/>
      <c r="K147" s="182"/>
      <c r="L147" s="182"/>
      <c r="M147" s="129" t="s">
        <v>1907</v>
      </c>
    </row>
    <row r="148" spans="1:13" x14ac:dyDescent="0.3">
      <c r="A148" s="240"/>
      <c r="B148" s="127">
        <f t="shared" si="30"/>
        <v>0</v>
      </c>
      <c r="C148" s="182"/>
      <c r="D148" s="182"/>
      <c r="E148" s="182"/>
      <c r="F148" s="182"/>
      <c r="G148" s="182"/>
      <c r="H148" s="182"/>
      <c r="I148" s="182"/>
      <c r="J148" s="182"/>
      <c r="K148" s="182"/>
      <c r="L148" s="182"/>
      <c r="M148" s="129" t="s">
        <v>1907</v>
      </c>
    </row>
    <row r="149" spans="1:13" x14ac:dyDescent="0.3">
      <c r="A149" s="241"/>
      <c r="B149" s="127">
        <f t="shared" si="30"/>
        <v>0</v>
      </c>
      <c r="C149" s="182"/>
      <c r="D149" s="182"/>
      <c r="E149" s="182"/>
      <c r="F149" s="182"/>
      <c r="G149" s="182"/>
      <c r="H149" s="182"/>
      <c r="I149" s="182"/>
      <c r="J149" s="182"/>
      <c r="K149" s="182"/>
      <c r="L149" s="182"/>
      <c r="M149" s="129" t="s">
        <v>1907</v>
      </c>
    </row>
    <row r="150" spans="1:13" x14ac:dyDescent="0.3">
      <c r="A150" s="241"/>
      <c r="B150" s="127">
        <f t="shared" si="30"/>
        <v>0</v>
      </c>
      <c r="C150" s="182"/>
      <c r="D150" s="182"/>
      <c r="E150" s="182"/>
      <c r="F150" s="182"/>
      <c r="G150" s="182"/>
      <c r="H150" s="182"/>
      <c r="I150" s="182"/>
      <c r="J150" s="182"/>
      <c r="K150" s="182"/>
      <c r="L150" s="182"/>
      <c r="M150" s="129" t="s">
        <v>1907</v>
      </c>
    </row>
    <row r="151" spans="1:13" x14ac:dyDescent="0.3">
      <c r="A151" s="241"/>
      <c r="B151" s="127">
        <f t="shared" si="30"/>
        <v>0</v>
      </c>
      <c r="C151" s="182"/>
      <c r="D151" s="182"/>
      <c r="E151" s="182"/>
      <c r="F151" s="182"/>
      <c r="G151" s="182"/>
      <c r="H151" s="182"/>
      <c r="I151" s="182"/>
      <c r="J151" s="182"/>
      <c r="K151" s="182"/>
      <c r="L151" s="182"/>
      <c r="M151" s="129" t="s">
        <v>1907</v>
      </c>
    </row>
    <row r="152" spans="1:13" x14ac:dyDescent="0.3">
      <c r="A152" s="241"/>
      <c r="B152" s="127">
        <f t="shared" si="30"/>
        <v>0</v>
      </c>
      <c r="C152" s="182"/>
      <c r="D152" s="182"/>
      <c r="E152" s="182"/>
      <c r="F152" s="182"/>
      <c r="G152" s="182"/>
      <c r="H152" s="182"/>
      <c r="I152" s="182"/>
      <c r="J152" s="182"/>
      <c r="K152" s="182"/>
      <c r="L152" s="182"/>
      <c r="M152" s="129" t="s">
        <v>1907</v>
      </c>
    </row>
    <row r="153" spans="1:13" x14ac:dyDescent="0.3">
      <c r="A153" s="241"/>
      <c r="B153" s="127">
        <f t="shared" si="30"/>
        <v>0</v>
      </c>
      <c r="C153" s="182"/>
      <c r="D153" s="182"/>
      <c r="E153" s="182"/>
      <c r="F153" s="182"/>
      <c r="G153" s="182"/>
      <c r="H153" s="182"/>
      <c r="I153" s="182"/>
      <c r="J153" s="182"/>
      <c r="K153" s="182"/>
      <c r="L153" s="182"/>
      <c r="M153" s="129" t="s">
        <v>1907</v>
      </c>
    </row>
    <row r="154" spans="1:13" x14ac:dyDescent="0.3">
      <c r="A154" s="241"/>
      <c r="B154" s="127">
        <f t="shared" si="30"/>
        <v>0</v>
      </c>
      <c r="C154" s="182"/>
      <c r="D154" s="182"/>
      <c r="E154" s="182"/>
      <c r="F154" s="182"/>
      <c r="G154" s="182"/>
      <c r="H154" s="182"/>
      <c r="I154" s="182"/>
      <c r="J154" s="182"/>
      <c r="K154" s="182"/>
      <c r="L154" s="182"/>
      <c r="M154" s="129" t="s">
        <v>1907</v>
      </c>
    </row>
    <row r="155" spans="1:13" x14ac:dyDescent="0.3">
      <c r="A155" s="241"/>
      <c r="B155" s="127">
        <f t="shared" si="30"/>
        <v>0</v>
      </c>
      <c r="C155" s="182"/>
      <c r="D155" s="182"/>
      <c r="E155" s="182"/>
      <c r="F155" s="182"/>
      <c r="G155" s="182"/>
      <c r="H155" s="182"/>
      <c r="I155" s="182"/>
      <c r="J155" s="182"/>
      <c r="K155" s="182"/>
      <c r="L155" s="182"/>
      <c r="M155" s="129" t="s">
        <v>1907</v>
      </c>
    </row>
    <row r="156" spans="1:13" ht="15" thickBot="1" x14ac:dyDescent="0.35">
      <c r="A156" s="242"/>
      <c r="B156" s="127">
        <f t="shared" si="30"/>
        <v>0</v>
      </c>
      <c r="C156" s="182"/>
      <c r="D156" s="182"/>
      <c r="E156" s="182"/>
      <c r="F156" s="182"/>
      <c r="G156" s="182"/>
      <c r="H156" s="182"/>
      <c r="I156" s="182"/>
      <c r="J156" s="182"/>
      <c r="K156" s="182"/>
      <c r="L156" s="182"/>
      <c r="M156" s="129" t="s">
        <v>1907</v>
      </c>
    </row>
    <row r="157" spans="1:13" ht="15" thickBot="1" x14ac:dyDescent="0.35">
      <c r="A157" s="243" t="s">
        <v>2029</v>
      </c>
      <c r="B157" s="244">
        <f t="shared" si="30"/>
        <v>0</v>
      </c>
      <c r="C157" s="244">
        <f t="shared" ref="C157:J157" si="31">SUM(C144:C156)</f>
        <v>0</v>
      </c>
      <c r="D157" s="244">
        <f t="shared" si="31"/>
        <v>0</v>
      </c>
      <c r="E157" s="244">
        <f t="shared" si="31"/>
        <v>0</v>
      </c>
      <c r="F157" s="244">
        <f t="shared" si="31"/>
        <v>0</v>
      </c>
      <c r="G157" s="244">
        <f t="shared" si="31"/>
        <v>0</v>
      </c>
      <c r="H157" s="244">
        <f t="shared" si="31"/>
        <v>0</v>
      </c>
      <c r="I157" s="244">
        <f t="shared" si="31"/>
        <v>0</v>
      </c>
      <c r="J157" s="244">
        <f t="shared" si="31"/>
        <v>0</v>
      </c>
      <c r="K157" s="244">
        <f>SUM(K144:K156)</f>
        <v>0</v>
      </c>
      <c r="L157" s="244">
        <f>SUM(L144:L156)</f>
        <v>0</v>
      </c>
      <c r="M157" s="245"/>
    </row>
    <row r="158" spans="1:13" ht="15" thickBot="1" x14ac:dyDescent="0.35">
      <c r="A158" s="246" t="s">
        <v>2030</v>
      </c>
      <c r="B158" s="247">
        <v>5</v>
      </c>
      <c r="C158" s="247">
        <v>5</v>
      </c>
      <c r="D158" s="247">
        <v>5</v>
      </c>
      <c r="E158" s="247">
        <v>5</v>
      </c>
      <c r="F158" s="247">
        <v>5</v>
      </c>
      <c r="G158" s="247">
        <v>5</v>
      </c>
      <c r="H158" s="247">
        <v>5</v>
      </c>
      <c r="I158" s="247">
        <v>5</v>
      </c>
      <c r="J158" s="247">
        <v>5</v>
      </c>
      <c r="K158" s="247">
        <v>5</v>
      </c>
      <c r="L158" s="247">
        <v>5</v>
      </c>
      <c r="M158" s="248"/>
    </row>
    <row r="159" spans="1:13" ht="16.2" thickBot="1" x14ac:dyDescent="0.35">
      <c r="A159" s="444" t="s">
        <v>2031</v>
      </c>
      <c r="B159" s="445">
        <f t="shared" ref="B159:J159" si="32">B157/B158</f>
        <v>0</v>
      </c>
      <c r="C159" s="445">
        <f t="shared" si="32"/>
        <v>0</v>
      </c>
      <c r="D159" s="445">
        <f t="shared" si="32"/>
        <v>0</v>
      </c>
      <c r="E159" s="445">
        <f t="shared" si="32"/>
        <v>0</v>
      </c>
      <c r="F159" s="445">
        <f t="shared" si="32"/>
        <v>0</v>
      </c>
      <c r="G159" s="445">
        <f t="shared" si="32"/>
        <v>0</v>
      </c>
      <c r="H159" s="445">
        <f t="shared" si="32"/>
        <v>0</v>
      </c>
      <c r="I159" s="445">
        <f t="shared" si="32"/>
        <v>0</v>
      </c>
      <c r="J159" s="445">
        <f t="shared" si="32"/>
        <v>0</v>
      </c>
      <c r="K159" s="445">
        <f>K157/K158</f>
        <v>0</v>
      </c>
      <c r="L159" s="445">
        <f>L157/L158</f>
        <v>0</v>
      </c>
      <c r="M159" s="445"/>
    </row>
    <row r="160" spans="1:13" x14ac:dyDescent="0.3">
      <c r="B160" s="249"/>
      <c r="M160" s="251"/>
    </row>
    <row r="161" spans="1:13" ht="16.2" thickBot="1" x14ac:dyDescent="0.35">
      <c r="A161" s="447" t="s">
        <v>2032</v>
      </c>
      <c r="B161" s="249"/>
      <c r="M161" s="251"/>
    </row>
    <row r="162" spans="1:13" ht="15" thickBot="1" x14ac:dyDescent="0.35">
      <c r="A162" s="239" t="s">
        <v>2033</v>
      </c>
      <c r="B162" s="116"/>
      <c r="C162" s="117" t="s">
        <v>1904</v>
      </c>
      <c r="D162" s="117" t="s">
        <v>1904</v>
      </c>
      <c r="E162" s="117" t="s">
        <v>1904</v>
      </c>
      <c r="F162" s="117" t="s">
        <v>1904</v>
      </c>
      <c r="G162" s="117" t="s">
        <v>1904</v>
      </c>
      <c r="H162" s="117" t="s">
        <v>1904</v>
      </c>
      <c r="I162" s="117" t="s">
        <v>1904</v>
      </c>
      <c r="J162" s="117" t="s">
        <v>1904</v>
      </c>
      <c r="K162" s="117" t="s">
        <v>1904</v>
      </c>
      <c r="L162" s="117" t="s">
        <v>1904</v>
      </c>
      <c r="M162" s="118"/>
    </row>
    <row r="163" spans="1:13" x14ac:dyDescent="0.3">
      <c r="A163" s="240"/>
      <c r="B163" s="252">
        <f t="shared" ref="B163:B176" si="33">SUM(C163:L163)</f>
        <v>0</v>
      </c>
      <c r="C163" s="182"/>
      <c r="D163" s="182"/>
      <c r="E163" s="182"/>
      <c r="F163" s="182"/>
      <c r="G163" s="182"/>
      <c r="H163" s="182"/>
      <c r="I163" s="182"/>
      <c r="J163" s="182"/>
      <c r="K163" s="182"/>
      <c r="L163" s="182"/>
      <c r="M163" s="129" t="s">
        <v>1907</v>
      </c>
    </row>
    <row r="164" spans="1:13" x14ac:dyDescent="0.3">
      <c r="A164" s="240"/>
      <c r="B164" s="252">
        <f t="shared" si="33"/>
        <v>0</v>
      </c>
      <c r="C164" s="182"/>
      <c r="D164" s="182"/>
      <c r="E164" s="182"/>
      <c r="F164" s="182"/>
      <c r="G164" s="182"/>
      <c r="H164" s="182"/>
      <c r="I164" s="182"/>
      <c r="J164" s="182"/>
      <c r="K164" s="182"/>
      <c r="L164" s="182"/>
      <c r="M164" s="129" t="s">
        <v>1907</v>
      </c>
    </row>
    <row r="165" spans="1:13" x14ac:dyDescent="0.3">
      <c r="A165" s="240"/>
      <c r="B165" s="252">
        <f t="shared" si="33"/>
        <v>0</v>
      </c>
      <c r="C165" s="182"/>
      <c r="D165" s="182"/>
      <c r="E165" s="182"/>
      <c r="F165" s="182"/>
      <c r="G165" s="182"/>
      <c r="H165" s="182"/>
      <c r="I165" s="182"/>
      <c r="J165" s="182"/>
      <c r="K165" s="182"/>
      <c r="L165" s="182"/>
      <c r="M165" s="129" t="s">
        <v>1907</v>
      </c>
    </row>
    <row r="166" spans="1:13" x14ac:dyDescent="0.3">
      <c r="A166" s="240"/>
      <c r="B166" s="252">
        <f t="shared" si="33"/>
        <v>0</v>
      </c>
      <c r="C166" s="182"/>
      <c r="D166" s="182"/>
      <c r="E166" s="182"/>
      <c r="F166" s="182"/>
      <c r="G166" s="182"/>
      <c r="H166" s="182"/>
      <c r="I166" s="182"/>
      <c r="J166" s="182"/>
      <c r="K166" s="182"/>
      <c r="L166" s="182"/>
      <c r="M166" s="129" t="s">
        <v>1907</v>
      </c>
    </row>
    <row r="167" spans="1:13" x14ac:dyDescent="0.3">
      <c r="A167" s="240"/>
      <c r="B167" s="252">
        <f t="shared" si="33"/>
        <v>0</v>
      </c>
      <c r="C167" s="182"/>
      <c r="D167" s="182"/>
      <c r="E167" s="182"/>
      <c r="F167" s="182"/>
      <c r="G167" s="182"/>
      <c r="H167" s="182"/>
      <c r="I167" s="182"/>
      <c r="J167" s="182"/>
      <c r="K167" s="182"/>
      <c r="L167" s="182"/>
      <c r="M167" s="129" t="s">
        <v>1907</v>
      </c>
    </row>
    <row r="168" spans="1:13" x14ac:dyDescent="0.3">
      <c r="A168" s="253"/>
      <c r="B168" s="252">
        <f t="shared" si="33"/>
        <v>0</v>
      </c>
      <c r="C168" s="182"/>
      <c r="D168" s="182"/>
      <c r="E168" s="182"/>
      <c r="F168" s="182"/>
      <c r="G168" s="182"/>
      <c r="H168" s="182"/>
      <c r="I168" s="182"/>
      <c r="J168" s="182"/>
      <c r="K168" s="182"/>
      <c r="L168" s="182"/>
      <c r="M168" s="129" t="s">
        <v>1907</v>
      </c>
    </row>
    <row r="169" spans="1:13" x14ac:dyDescent="0.3">
      <c r="A169" s="253"/>
      <c r="B169" s="252">
        <f t="shared" si="33"/>
        <v>0</v>
      </c>
      <c r="C169" s="182"/>
      <c r="D169" s="182"/>
      <c r="E169" s="182"/>
      <c r="F169" s="182"/>
      <c r="G169" s="182"/>
      <c r="H169" s="182"/>
      <c r="I169" s="182"/>
      <c r="J169" s="182"/>
      <c r="K169" s="182"/>
      <c r="L169" s="182"/>
      <c r="M169" s="129" t="s">
        <v>1907</v>
      </c>
    </row>
    <row r="170" spans="1:13" x14ac:dyDescent="0.3">
      <c r="A170" s="253"/>
      <c r="B170" s="252">
        <f t="shared" si="33"/>
        <v>0</v>
      </c>
      <c r="C170" s="182"/>
      <c r="D170" s="182"/>
      <c r="E170" s="182"/>
      <c r="F170" s="182"/>
      <c r="G170" s="182"/>
      <c r="H170" s="182"/>
      <c r="I170" s="182"/>
      <c r="J170" s="182"/>
      <c r="K170" s="182"/>
      <c r="L170" s="182"/>
      <c r="M170" s="129" t="s">
        <v>1907</v>
      </c>
    </row>
    <row r="171" spans="1:13" x14ac:dyDescent="0.3">
      <c r="A171" s="253"/>
      <c r="B171" s="252">
        <f t="shared" si="33"/>
        <v>0</v>
      </c>
      <c r="C171" s="182"/>
      <c r="D171" s="182"/>
      <c r="E171" s="182"/>
      <c r="F171" s="182"/>
      <c r="G171" s="182"/>
      <c r="H171" s="182"/>
      <c r="I171" s="182"/>
      <c r="J171" s="182"/>
      <c r="K171" s="182"/>
      <c r="L171" s="182"/>
      <c r="M171" s="129" t="s">
        <v>1907</v>
      </c>
    </row>
    <row r="172" spans="1:13" x14ac:dyDescent="0.3">
      <c r="A172" s="253"/>
      <c r="B172" s="252">
        <f t="shared" si="33"/>
        <v>0</v>
      </c>
      <c r="C172" s="182"/>
      <c r="D172" s="182"/>
      <c r="E172" s="182"/>
      <c r="F172" s="182"/>
      <c r="G172" s="182"/>
      <c r="H172" s="182"/>
      <c r="I172" s="182"/>
      <c r="J172" s="182"/>
      <c r="K172" s="182"/>
      <c r="L172" s="182"/>
      <c r="M172" s="129" t="s">
        <v>1907</v>
      </c>
    </row>
    <row r="173" spans="1:13" x14ac:dyDescent="0.3">
      <c r="A173" s="253"/>
      <c r="B173" s="252">
        <f t="shared" si="33"/>
        <v>0</v>
      </c>
      <c r="C173" s="182"/>
      <c r="D173" s="182"/>
      <c r="E173" s="182"/>
      <c r="F173" s="182"/>
      <c r="G173" s="182"/>
      <c r="H173" s="182"/>
      <c r="I173" s="182"/>
      <c r="J173" s="182"/>
      <c r="K173" s="182"/>
      <c r="L173" s="182"/>
      <c r="M173" s="129" t="s">
        <v>1907</v>
      </c>
    </row>
    <row r="174" spans="1:13" x14ac:dyDescent="0.3">
      <c r="A174" s="253"/>
      <c r="B174" s="252">
        <f t="shared" si="33"/>
        <v>0</v>
      </c>
      <c r="C174" s="182"/>
      <c r="D174" s="182"/>
      <c r="E174" s="182"/>
      <c r="F174" s="182"/>
      <c r="G174" s="182"/>
      <c r="H174" s="182"/>
      <c r="I174" s="182"/>
      <c r="J174" s="182"/>
      <c r="K174" s="182"/>
      <c r="L174" s="182"/>
      <c r="M174" s="129" t="s">
        <v>1907</v>
      </c>
    </row>
    <row r="175" spans="1:13" ht="15" thickBot="1" x14ac:dyDescent="0.35">
      <c r="A175" s="254"/>
      <c r="B175" s="252">
        <f t="shared" si="33"/>
        <v>0</v>
      </c>
      <c r="C175" s="182"/>
      <c r="D175" s="182"/>
      <c r="E175" s="182"/>
      <c r="F175" s="182"/>
      <c r="G175" s="182"/>
      <c r="H175" s="182"/>
      <c r="I175" s="182"/>
      <c r="J175" s="182"/>
      <c r="K175" s="182"/>
      <c r="L175" s="182"/>
      <c r="M175" s="129" t="s">
        <v>1907</v>
      </c>
    </row>
    <row r="176" spans="1:13" ht="16.2" thickBot="1" x14ac:dyDescent="0.35">
      <c r="A176" s="444" t="s">
        <v>2034</v>
      </c>
      <c r="B176" s="445">
        <f t="shared" si="33"/>
        <v>0</v>
      </c>
      <c r="C176" s="445">
        <f t="shared" ref="C176:J176" si="34">SUM(C163:C175)</f>
        <v>0</v>
      </c>
      <c r="D176" s="445">
        <f t="shared" si="34"/>
        <v>0</v>
      </c>
      <c r="E176" s="445">
        <f t="shared" si="34"/>
        <v>0</v>
      </c>
      <c r="F176" s="445">
        <f t="shared" si="34"/>
        <v>0</v>
      </c>
      <c r="G176" s="445">
        <f t="shared" si="34"/>
        <v>0</v>
      </c>
      <c r="H176" s="445">
        <f t="shared" si="34"/>
        <v>0</v>
      </c>
      <c r="I176" s="445">
        <f t="shared" si="34"/>
        <v>0</v>
      </c>
      <c r="J176" s="445">
        <f t="shared" si="34"/>
        <v>0</v>
      </c>
      <c r="K176" s="445">
        <f>SUM(K163:K175)</f>
        <v>0</v>
      </c>
      <c r="L176" s="445">
        <f>SUM(L163:L175)</f>
        <v>0</v>
      </c>
      <c r="M176" s="445"/>
    </row>
    <row r="177" spans="1:13" x14ac:dyDescent="0.3">
      <c r="B177" s="249"/>
    </row>
    <row r="178" spans="1:13" x14ac:dyDescent="0.3">
      <c r="B178" s="256"/>
    </row>
    <row r="179" spans="1:13" x14ac:dyDescent="0.3">
      <c r="B179" s="249"/>
    </row>
    <row r="180" spans="1:13" x14ac:dyDescent="0.3">
      <c r="B180" s="249"/>
    </row>
    <row r="181" spans="1:13" x14ac:dyDescent="0.3">
      <c r="B181" s="249"/>
    </row>
    <row r="182" spans="1:13" x14ac:dyDescent="0.3">
      <c r="B182" s="249"/>
    </row>
    <row r="183" spans="1:13" x14ac:dyDescent="0.3">
      <c r="B183" s="249"/>
    </row>
    <row r="184" spans="1:13" x14ac:dyDescent="0.3">
      <c r="B184" s="249"/>
    </row>
    <row r="185" spans="1:13" s="250" customFormat="1" x14ac:dyDescent="0.3">
      <c r="A185" s="249"/>
      <c r="B185" s="249"/>
      <c r="M185" s="255"/>
    </row>
    <row r="186" spans="1:13" s="250" customFormat="1" x14ac:dyDescent="0.3">
      <c r="A186" s="249"/>
      <c r="B186" s="249"/>
      <c r="M186" s="255"/>
    </row>
    <row r="187" spans="1:13" s="250" customFormat="1" x14ac:dyDescent="0.3">
      <c r="A187" s="249"/>
      <c r="B187" s="249"/>
      <c r="M187" s="255"/>
    </row>
    <row r="188" spans="1:13" s="250" customFormat="1" x14ac:dyDescent="0.3">
      <c r="A188" s="249"/>
      <c r="B188" s="249"/>
      <c r="M188" s="255"/>
    </row>
    <row r="189" spans="1:13" s="250" customFormat="1" x14ac:dyDescent="0.3">
      <c r="A189" s="249"/>
      <c r="B189" s="249"/>
      <c r="M189" s="255"/>
    </row>
    <row r="190" spans="1:13" s="250" customFormat="1" x14ac:dyDescent="0.3">
      <c r="A190" s="249"/>
      <c r="B190" s="249"/>
      <c r="M190" s="255"/>
    </row>
    <row r="191" spans="1:13" s="250" customFormat="1" x14ac:dyDescent="0.3">
      <c r="A191" s="249"/>
      <c r="B191" s="249"/>
      <c r="M191" s="255"/>
    </row>
    <row r="192" spans="1:13" s="250" customFormat="1" x14ac:dyDescent="0.3">
      <c r="A192" s="249"/>
      <c r="B192" s="249"/>
      <c r="M192" s="255"/>
    </row>
    <row r="193" spans="1:13" s="250" customFormat="1" x14ac:dyDescent="0.3">
      <c r="A193" s="249"/>
      <c r="B193" s="249"/>
      <c r="M193" s="255"/>
    </row>
    <row r="194" spans="1:13" s="250" customFormat="1" x14ac:dyDescent="0.3">
      <c r="A194" s="249"/>
      <c r="B194" s="249"/>
      <c r="M194" s="255"/>
    </row>
    <row r="195" spans="1:13" s="250" customFormat="1" x14ac:dyDescent="0.3">
      <c r="A195" s="249"/>
      <c r="B195" s="249"/>
      <c r="M195" s="255"/>
    </row>
    <row r="196" spans="1:13" s="250" customFormat="1" x14ac:dyDescent="0.3">
      <c r="A196" s="249"/>
      <c r="B196" s="249"/>
      <c r="M196" s="255"/>
    </row>
    <row r="197" spans="1:13" s="250" customFormat="1" x14ac:dyDescent="0.3">
      <c r="A197" s="249"/>
      <c r="B197" s="249"/>
      <c r="M197" s="255"/>
    </row>
    <row r="198" spans="1:13" s="250" customFormat="1" x14ac:dyDescent="0.3">
      <c r="A198" s="249"/>
      <c r="B198" s="249"/>
      <c r="M198" s="255"/>
    </row>
    <row r="199" spans="1:13" s="250" customFormat="1" x14ac:dyDescent="0.3">
      <c r="A199" s="249"/>
      <c r="B199" s="249"/>
      <c r="M199" s="255"/>
    </row>
    <row r="200" spans="1:13" s="250" customFormat="1" x14ac:dyDescent="0.3">
      <c r="A200" s="249"/>
      <c r="B200" s="249"/>
      <c r="M200" s="255"/>
    </row>
    <row r="201" spans="1:13" s="250" customFormat="1" x14ac:dyDescent="0.3">
      <c r="A201" s="249"/>
      <c r="B201" s="249"/>
      <c r="M201" s="255"/>
    </row>
    <row r="202" spans="1:13" s="250" customFormat="1" x14ac:dyDescent="0.3">
      <c r="A202" s="249"/>
      <c r="B202" s="249"/>
      <c r="M202" s="255"/>
    </row>
    <row r="203" spans="1:13" s="250" customFormat="1" x14ac:dyDescent="0.3">
      <c r="A203" s="249"/>
      <c r="B203" s="249"/>
      <c r="M203" s="255"/>
    </row>
    <row r="204" spans="1:13" s="250" customFormat="1" x14ac:dyDescent="0.3">
      <c r="A204" s="249"/>
      <c r="B204" s="249"/>
      <c r="M204" s="255"/>
    </row>
    <row r="205" spans="1:13" s="250" customFormat="1" x14ac:dyDescent="0.3">
      <c r="A205" s="249"/>
      <c r="B205" s="249"/>
      <c r="M205" s="255"/>
    </row>
    <row r="206" spans="1:13" s="250" customFormat="1" x14ac:dyDescent="0.3">
      <c r="A206" s="249"/>
      <c r="B206" s="249"/>
      <c r="M206" s="255"/>
    </row>
    <row r="207" spans="1:13" s="250" customFormat="1" x14ac:dyDescent="0.3">
      <c r="A207" s="249"/>
      <c r="B207" s="249"/>
      <c r="M207" s="255"/>
    </row>
    <row r="208" spans="1:13" s="250" customFormat="1" x14ac:dyDescent="0.3">
      <c r="A208" s="249"/>
      <c r="B208" s="249"/>
      <c r="M208" s="255"/>
    </row>
    <row r="209" spans="1:13" s="250" customFormat="1" x14ac:dyDescent="0.3">
      <c r="A209" s="249"/>
      <c r="B209" s="249"/>
      <c r="M209" s="255"/>
    </row>
    <row r="210" spans="1:13" s="250" customFormat="1" x14ac:dyDescent="0.3">
      <c r="A210" s="249"/>
      <c r="B210" s="249"/>
      <c r="M210" s="255"/>
    </row>
    <row r="211" spans="1:13" s="250" customFormat="1" x14ac:dyDescent="0.3">
      <c r="A211" s="249"/>
      <c r="B211" s="249"/>
      <c r="M211" s="255"/>
    </row>
    <row r="212" spans="1:13" s="250" customFormat="1" x14ac:dyDescent="0.3">
      <c r="A212" s="249"/>
      <c r="B212" s="249"/>
      <c r="M212" s="255"/>
    </row>
    <row r="213" spans="1:13" s="250" customFormat="1" x14ac:dyDescent="0.3">
      <c r="A213" s="249"/>
      <c r="B213" s="249"/>
      <c r="M213" s="255"/>
    </row>
    <row r="214" spans="1:13" s="250" customFormat="1" x14ac:dyDescent="0.3">
      <c r="A214" s="249"/>
      <c r="B214" s="249"/>
      <c r="M214" s="255"/>
    </row>
    <row r="215" spans="1:13" s="250" customFormat="1" x14ac:dyDescent="0.3">
      <c r="A215" s="249"/>
      <c r="B215" s="249"/>
      <c r="M215" s="255"/>
    </row>
    <row r="216" spans="1:13" s="250" customFormat="1" x14ac:dyDescent="0.3">
      <c r="A216" s="249"/>
      <c r="B216" s="249"/>
      <c r="M216" s="255"/>
    </row>
    <row r="217" spans="1:13" s="250" customFormat="1" x14ac:dyDescent="0.3">
      <c r="A217" s="249"/>
      <c r="B217" s="249"/>
      <c r="M217" s="255"/>
    </row>
    <row r="218" spans="1:13" s="250" customFormat="1" x14ac:dyDescent="0.3">
      <c r="A218" s="249"/>
      <c r="B218" s="249"/>
      <c r="M218" s="255"/>
    </row>
    <row r="219" spans="1:13" s="250" customFormat="1" x14ac:dyDescent="0.3">
      <c r="A219" s="249"/>
      <c r="B219" s="249"/>
      <c r="M219" s="255"/>
    </row>
    <row r="220" spans="1:13" s="250" customFormat="1" x14ac:dyDescent="0.3">
      <c r="A220" s="249"/>
      <c r="B220" s="249"/>
      <c r="M220" s="255"/>
    </row>
    <row r="221" spans="1:13" s="250" customFormat="1" x14ac:dyDescent="0.3">
      <c r="A221" s="249"/>
      <c r="B221" s="249"/>
      <c r="M221" s="255"/>
    </row>
    <row r="222" spans="1:13" s="250" customFormat="1" x14ac:dyDescent="0.3">
      <c r="A222" s="249"/>
      <c r="B222" s="249"/>
      <c r="M222" s="255"/>
    </row>
    <row r="223" spans="1:13" s="250" customFormat="1" x14ac:dyDescent="0.3">
      <c r="A223" s="249"/>
      <c r="B223" s="249"/>
      <c r="M223" s="255"/>
    </row>
    <row r="224" spans="1:13" s="250" customFormat="1" x14ac:dyDescent="0.3">
      <c r="A224" s="249"/>
      <c r="B224" s="249"/>
      <c r="M224" s="255"/>
    </row>
    <row r="225" spans="1:13" s="250" customFormat="1" x14ac:dyDescent="0.3">
      <c r="A225" s="249"/>
      <c r="B225" s="249"/>
      <c r="M225" s="255"/>
    </row>
    <row r="226" spans="1:13" s="250" customFormat="1" x14ac:dyDescent="0.3">
      <c r="A226" s="249"/>
      <c r="B226" s="249"/>
      <c r="M226" s="255"/>
    </row>
    <row r="227" spans="1:13" s="250" customFormat="1" x14ac:dyDescent="0.3">
      <c r="A227" s="249"/>
      <c r="B227" s="249"/>
      <c r="M227" s="255"/>
    </row>
    <row r="228" spans="1:13" s="250" customFormat="1" x14ac:dyDescent="0.3">
      <c r="A228" s="249"/>
      <c r="B228" s="249"/>
      <c r="M228" s="255"/>
    </row>
    <row r="229" spans="1:13" s="250" customFormat="1" x14ac:dyDescent="0.3">
      <c r="A229" s="249"/>
      <c r="B229" s="249"/>
      <c r="M229" s="255"/>
    </row>
    <row r="230" spans="1:13" s="250" customFormat="1" x14ac:dyDescent="0.3">
      <c r="A230" s="249"/>
      <c r="B230" s="249"/>
      <c r="M230" s="255"/>
    </row>
    <row r="231" spans="1:13" s="250" customFormat="1" x14ac:dyDescent="0.3">
      <c r="A231" s="249"/>
      <c r="B231" s="249"/>
      <c r="M231" s="255"/>
    </row>
    <row r="232" spans="1:13" s="250" customFormat="1" x14ac:dyDescent="0.3">
      <c r="A232" s="249"/>
      <c r="B232" s="249"/>
      <c r="M232" s="255"/>
    </row>
    <row r="233" spans="1:13" s="250" customFormat="1" x14ac:dyDescent="0.3">
      <c r="A233" s="249"/>
      <c r="B233" s="249"/>
      <c r="M233" s="255"/>
    </row>
    <row r="234" spans="1:13" s="250" customFormat="1" x14ac:dyDescent="0.3">
      <c r="A234" s="249"/>
      <c r="B234" s="249"/>
      <c r="M234" s="255"/>
    </row>
    <row r="235" spans="1:13" s="250" customFormat="1" x14ac:dyDescent="0.3">
      <c r="A235" s="249"/>
      <c r="B235" s="249"/>
      <c r="M235" s="255"/>
    </row>
    <row r="236" spans="1:13" s="250" customFormat="1" x14ac:dyDescent="0.3">
      <c r="A236" s="249"/>
      <c r="B236" s="249"/>
      <c r="M236" s="255"/>
    </row>
    <row r="237" spans="1:13" s="250" customFormat="1" x14ac:dyDescent="0.3">
      <c r="A237" s="249"/>
      <c r="B237" s="249"/>
      <c r="M237" s="255"/>
    </row>
    <row r="238" spans="1:13" s="250" customFormat="1" x14ac:dyDescent="0.3">
      <c r="A238" s="249"/>
      <c r="B238" s="249"/>
      <c r="M238" s="255"/>
    </row>
    <row r="239" spans="1:13" s="250" customFormat="1" x14ac:dyDescent="0.3">
      <c r="A239" s="249"/>
      <c r="B239" s="249"/>
      <c r="M239" s="255"/>
    </row>
    <row r="240" spans="1:13" s="250" customFormat="1" x14ac:dyDescent="0.3">
      <c r="A240" s="249"/>
      <c r="B240" s="249"/>
      <c r="M240" s="255"/>
    </row>
    <row r="241" spans="1:13" s="250" customFormat="1" x14ac:dyDescent="0.3">
      <c r="A241" s="249"/>
      <c r="B241" s="249"/>
      <c r="M241" s="255"/>
    </row>
    <row r="242" spans="1:13" s="250" customFormat="1" x14ac:dyDescent="0.3">
      <c r="A242" s="249"/>
      <c r="B242" s="249"/>
      <c r="M242" s="255"/>
    </row>
    <row r="243" spans="1:13" s="250" customFormat="1" x14ac:dyDescent="0.3">
      <c r="A243" s="249"/>
      <c r="B243" s="249"/>
      <c r="M243" s="255"/>
    </row>
    <row r="244" spans="1:13" s="250" customFormat="1" x14ac:dyDescent="0.3">
      <c r="A244" s="249"/>
      <c r="B244" s="249"/>
      <c r="M244" s="255"/>
    </row>
    <row r="245" spans="1:13" s="250" customFormat="1" x14ac:dyDescent="0.3">
      <c r="A245" s="249"/>
      <c r="B245" s="249"/>
      <c r="M245" s="255"/>
    </row>
    <row r="246" spans="1:13" s="250" customFormat="1" x14ac:dyDescent="0.3">
      <c r="A246" s="249"/>
      <c r="B246" s="249"/>
      <c r="M246" s="255"/>
    </row>
    <row r="247" spans="1:13" s="250" customFormat="1" x14ac:dyDescent="0.3">
      <c r="A247" s="249"/>
      <c r="B247" s="249"/>
      <c r="M247" s="255"/>
    </row>
    <row r="248" spans="1:13" s="250" customFormat="1" x14ac:dyDescent="0.3">
      <c r="A248" s="249"/>
      <c r="B248" s="249"/>
      <c r="M248" s="255"/>
    </row>
    <row r="249" spans="1:13" s="250" customFormat="1" x14ac:dyDescent="0.3">
      <c r="A249" s="249"/>
      <c r="B249" s="249"/>
      <c r="M249" s="255"/>
    </row>
    <row r="250" spans="1:13" s="250" customFormat="1" x14ac:dyDescent="0.3">
      <c r="A250" s="249"/>
      <c r="B250" s="249"/>
      <c r="M250" s="255"/>
    </row>
    <row r="251" spans="1:13" s="250" customFormat="1" x14ac:dyDescent="0.3">
      <c r="A251" s="249"/>
      <c r="B251" s="249"/>
      <c r="M251" s="255"/>
    </row>
    <row r="252" spans="1:13" s="250" customFormat="1" x14ac:dyDescent="0.3">
      <c r="A252" s="249"/>
      <c r="B252" s="249"/>
      <c r="M252" s="255"/>
    </row>
    <row r="253" spans="1:13" s="250" customFormat="1" x14ac:dyDescent="0.3">
      <c r="A253" s="249"/>
      <c r="B253" s="249"/>
      <c r="M253" s="255"/>
    </row>
    <row r="254" spans="1:13" s="250" customFormat="1" x14ac:dyDescent="0.3">
      <c r="A254" s="249"/>
      <c r="B254" s="249"/>
      <c r="M254" s="255"/>
    </row>
    <row r="255" spans="1:13" s="250" customFormat="1" x14ac:dyDescent="0.3">
      <c r="A255" s="249"/>
      <c r="B255" s="249"/>
      <c r="M255" s="255"/>
    </row>
    <row r="256" spans="1:13" s="250" customFormat="1" x14ac:dyDescent="0.3">
      <c r="A256" s="249"/>
      <c r="B256" s="249"/>
      <c r="M256" s="255"/>
    </row>
    <row r="257" spans="1:13" s="250" customFormat="1" x14ac:dyDescent="0.3">
      <c r="A257" s="249"/>
      <c r="B257" s="249"/>
      <c r="M257" s="255"/>
    </row>
    <row r="258" spans="1:13" s="250" customFormat="1" x14ac:dyDescent="0.3">
      <c r="A258" s="249"/>
      <c r="B258" s="249"/>
      <c r="M258" s="255"/>
    </row>
    <row r="259" spans="1:13" s="250" customFormat="1" x14ac:dyDescent="0.3">
      <c r="A259" s="249"/>
      <c r="B259" s="249"/>
      <c r="M259" s="255"/>
    </row>
    <row r="260" spans="1:13" s="250" customFormat="1" x14ac:dyDescent="0.3">
      <c r="A260" s="249"/>
      <c r="B260" s="249"/>
      <c r="M260" s="255"/>
    </row>
    <row r="261" spans="1:13" s="250" customFormat="1" x14ac:dyDescent="0.3">
      <c r="A261" s="249"/>
      <c r="B261" s="249"/>
      <c r="M261" s="255"/>
    </row>
    <row r="262" spans="1:13" s="250" customFormat="1" x14ac:dyDescent="0.3">
      <c r="A262" s="249"/>
      <c r="B262" s="249"/>
      <c r="M262" s="255"/>
    </row>
    <row r="263" spans="1:13" s="250" customFormat="1" x14ac:dyDescent="0.3">
      <c r="A263" s="249"/>
      <c r="B263" s="249"/>
      <c r="M263" s="255"/>
    </row>
    <row r="264" spans="1:13" s="250" customFormat="1" x14ac:dyDescent="0.3">
      <c r="A264" s="249"/>
      <c r="B264" s="249"/>
      <c r="M264" s="255"/>
    </row>
    <row r="265" spans="1:13" s="250" customFormat="1" x14ac:dyDescent="0.3">
      <c r="A265" s="249"/>
      <c r="B265" s="249"/>
      <c r="M265" s="255"/>
    </row>
    <row r="266" spans="1:13" s="250" customFormat="1" x14ac:dyDescent="0.3">
      <c r="A266" s="249"/>
      <c r="B266" s="249"/>
      <c r="M266" s="255"/>
    </row>
    <row r="267" spans="1:13" s="250" customFormat="1" x14ac:dyDescent="0.3">
      <c r="A267" s="249"/>
      <c r="B267" s="249"/>
      <c r="M267" s="255"/>
    </row>
    <row r="268" spans="1:13" s="250" customFormat="1" x14ac:dyDescent="0.3">
      <c r="A268" s="249"/>
      <c r="B268" s="249"/>
      <c r="M268" s="255"/>
    </row>
    <row r="269" spans="1:13" s="250" customFormat="1" x14ac:dyDescent="0.3">
      <c r="A269" s="249"/>
      <c r="B269" s="249"/>
      <c r="M269" s="255"/>
    </row>
    <row r="270" spans="1:13" s="250" customFormat="1" x14ac:dyDescent="0.3">
      <c r="A270" s="249"/>
      <c r="B270" s="249"/>
      <c r="M270" s="255"/>
    </row>
    <row r="271" spans="1:13" s="250" customFormat="1" x14ac:dyDescent="0.3">
      <c r="A271" s="249"/>
      <c r="B271" s="249"/>
      <c r="M271" s="255"/>
    </row>
    <row r="272" spans="1:13" s="250" customFormat="1" x14ac:dyDescent="0.3">
      <c r="A272" s="249"/>
      <c r="B272" s="249"/>
      <c r="M272" s="255"/>
    </row>
    <row r="273" spans="1:13" s="250" customFormat="1" x14ac:dyDescent="0.3">
      <c r="A273" s="249"/>
      <c r="B273" s="249"/>
      <c r="M273" s="255"/>
    </row>
    <row r="274" spans="1:13" s="250" customFormat="1" x14ac:dyDescent="0.3">
      <c r="A274" s="249"/>
      <c r="B274" s="249"/>
      <c r="M274" s="255"/>
    </row>
    <row r="275" spans="1:13" s="250" customFormat="1" x14ac:dyDescent="0.3">
      <c r="A275" s="249"/>
      <c r="B275" s="249"/>
      <c r="M275" s="255"/>
    </row>
    <row r="276" spans="1:13" s="250" customFormat="1" x14ac:dyDescent="0.3">
      <c r="A276" s="249"/>
      <c r="B276" s="249"/>
      <c r="M276" s="255"/>
    </row>
    <row r="277" spans="1:13" s="250" customFormat="1" x14ac:dyDescent="0.3">
      <c r="A277" s="249"/>
      <c r="B277" s="249"/>
      <c r="M277" s="255"/>
    </row>
    <row r="278" spans="1:13" s="250" customFormat="1" x14ac:dyDescent="0.3">
      <c r="A278" s="249"/>
      <c r="B278" s="249"/>
      <c r="M278" s="255"/>
    </row>
  </sheetData>
  <pageMargins left="0.7" right="0.7" top="0.75" bottom="0.75" header="0.3" footer="0.3"/>
  <pageSetup scale="41" orientation="landscape" horizontalDpi="90" verticalDpi="9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6D5F4-A5DF-43D8-B53E-79951F9CDE3B}">
  <sheetPr>
    <tabColor theme="8"/>
  </sheetPr>
  <dimension ref="A1:CY278"/>
  <sheetViews>
    <sheetView showGridLines="0" zoomScaleNormal="100" workbookViewId="0">
      <pane xSplit="2" ySplit="1" topLeftCell="C2" activePane="bottomRight" state="frozen"/>
      <selection pane="topRight" activeCell="E8" sqref="E8"/>
      <selection pane="bottomLeft" activeCell="E8" sqref="E8"/>
      <selection pane="bottomRight" activeCell="B90" sqref="B90"/>
    </sheetView>
  </sheetViews>
  <sheetFormatPr defaultColWidth="9" defaultRowHeight="14.4" outlineLevelRow="1" x14ac:dyDescent="0.3"/>
  <cols>
    <col min="1" max="1" width="80.44140625" style="249" bestFit="1" customWidth="1"/>
    <col min="2" max="2" width="23" style="250" customWidth="1"/>
    <col min="3" max="102" width="21" style="250" customWidth="1"/>
    <col min="103" max="103" width="57.44140625" style="255" customWidth="1"/>
    <col min="104" max="104" width="9" style="114"/>
    <col min="105" max="105" width="10.44140625" style="114" bestFit="1" customWidth="1"/>
    <col min="106" max="106" width="13.5546875" style="114" bestFit="1" customWidth="1"/>
    <col min="107" max="16384" width="9" style="114"/>
  </cols>
  <sheetData>
    <row r="1" spans="1:103" ht="21.6" thickBot="1" x14ac:dyDescent="0.4">
      <c r="A1" s="111" t="s">
        <v>2081</v>
      </c>
      <c r="B1" s="441" t="s">
        <v>1861</v>
      </c>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c r="BG1" s="112"/>
      <c r="BH1" s="112"/>
      <c r="BI1" s="112"/>
      <c r="BJ1" s="112"/>
      <c r="BK1" s="112"/>
      <c r="BL1" s="112"/>
      <c r="BM1" s="112"/>
      <c r="BN1" s="112"/>
      <c r="BO1" s="112"/>
      <c r="BP1" s="112"/>
      <c r="BQ1" s="112"/>
      <c r="BR1" s="112"/>
      <c r="BS1" s="112"/>
      <c r="BT1" s="112"/>
      <c r="BU1" s="112"/>
      <c r="BV1" s="112"/>
      <c r="BW1" s="112"/>
      <c r="BX1" s="112"/>
      <c r="BY1" s="112"/>
      <c r="BZ1" s="112"/>
      <c r="CA1" s="112"/>
      <c r="CB1" s="112"/>
      <c r="CC1" s="112"/>
      <c r="CD1" s="112"/>
      <c r="CE1" s="112"/>
      <c r="CF1" s="112"/>
      <c r="CG1" s="112"/>
      <c r="CH1" s="112"/>
      <c r="CI1" s="112"/>
      <c r="CJ1" s="112"/>
      <c r="CK1" s="112"/>
      <c r="CL1" s="112"/>
      <c r="CM1" s="112"/>
      <c r="CN1" s="112"/>
      <c r="CO1" s="112"/>
      <c r="CP1" s="112"/>
      <c r="CQ1" s="112"/>
      <c r="CR1" s="112"/>
      <c r="CS1" s="112"/>
      <c r="CT1" s="112"/>
      <c r="CU1" s="112"/>
      <c r="CV1" s="112"/>
      <c r="CW1" s="112"/>
      <c r="CX1" s="112"/>
      <c r="CY1" s="113"/>
    </row>
    <row r="2" spans="1:103" ht="16.2" thickBot="1" x14ac:dyDescent="0.35">
      <c r="A2" s="729"/>
      <c r="B2" s="730" t="s">
        <v>1862</v>
      </c>
      <c r="C2" s="731" t="s">
        <v>1863</v>
      </c>
      <c r="D2" s="731" t="s">
        <v>1864</v>
      </c>
      <c r="E2" s="731" t="s">
        <v>1865</v>
      </c>
      <c r="F2" s="731" t="s">
        <v>1866</v>
      </c>
      <c r="G2" s="731" t="s">
        <v>1867</v>
      </c>
      <c r="H2" s="731" t="s">
        <v>1868</v>
      </c>
      <c r="I2" s="731" t="s">
        <v>1869</v>
      </c>
      <c r="J2" s="731" t="s">
        <v>1870</v>
      </c>
      <c r="K2" s="731" t="s">
        <v>1871</v>
      </c>
      <c r="L2" s="731" t="s">
        <v>1872</v>
      </c>
      <c r="M2" s="731" t="s">
        <v>1873</v>
      </c>
      <c r="N2" s="731" t="s">
        <v>1874</v>
      </c>
      <c r="O2" s="731" t="s">
        <v>1875</v>
      </c>
      <c r="P2" s="731" t="s">
        <v>1876</v>
      </c>
      <c r="Q2" s="731" t="s">
        <v>1877</v>
      </c>
      <c r="R2" s="731" t="s">
        <v>1878</v>
      </c>
      <c r="S2" s="731" t="s">
        <v>1879</v>
      </c>
      <c r="T2" s="731" t="s">
        <v>1880</v>
      </c>
      <c r="U2" s="731" t="s">
        <v>1881</v>
      </c>
      <c r="V2" s="731" t="s">
        <v>1882</v>
      </c>
      <c r="W2" s="731" t="s">
        <v>1883</v>
      </c>
      <c r="X2" s="731" t="s">
        <v>1884</v>
      </c>
      <c r="Y2" s="731" t="s">
        <v>1885</v>
      </c>
      <c r="Z2" s="731" t="s">
        <v>1886</v>
      </c>
      <c r="AA2" s="731" t="s">
        <v>1887</v>
      </c>
      <c r="AB2" s="731" t="s">
        <v>1888</v>
      </c>
      <c r="AC2" s="731" t="s">
        <v>1889</v>
      </c>
      <c r="AD2" s="731" t="s">
        <v>1890</v>
      </c>
      <c r="AE2" s="731" t="s">
        <v>1891</v>
      </c>
      <c r="AF2" s="731" t="s">
        <v>1892</v>
      </c>
      <c r="AG2" s="731" t="s">
        <v>1893</v>
      </c>
      <c r="AH2" s="731" t="s">
        <v>1894</v>
      </c>
      <c r="AI2" s="731" t="s">
        <v>1895</v>
      </c>
      <c r="AJ2" s="731" t="s">
        <v>1896</v>
      </c>
      <c r="AK2" s="731" t="s">
        <v>1897</v>
      </c>
      <c r="AL2" s="731" t="s">
        <v>1898</v>
      </c>
      <c r="AM2" s="731" t="s">
        <v>1899</v>
      </c>
      <c r="AN2" s="731" t="s">
        <v>1900</v>
      </c>
      <c r="AO2" s="731" t="s">
        <v>1901</v>
      </c>
      <c r="AP2" s="731" t="s">
        <v>1902</v>
      </c>
      <c r="AQ2" s="731" t="s">
        <v>2082</v>
      </c>
      <c r="AR2" s="731" t="s">
        <v>2083</v>
      </c>
      <c r="AS2" s="731" t="s">
        <v>2084</v>
      </c>
      <c r="AT2" s="731" t="s">
        <v>2085</v>
      </c>
      <c r="AU2" s="731" t="s">
        <v>2086</v>
      </c>
      <c r="AV2" s="731" t="s">
        <v>2087</v>
      </c>
      <c r="AW2" s="731" t="s">
        <v>2088</v>
      </c>
      <c r="AX2" s="731" t="s">
        <v>2089</v>
      </c>
      <c r="AY2" s="731" t="s">
        <v>2090</v>
      </c>
      <c r="AZ2" s="731" t="s">
        <v>2091</v>
      </c>
      <c r="BA2" s="731" t="s">
        <v>2092</v>
      </c>
      <c r="BB2" s="731" t="s">
        <v>2093</v>
      </c>
      <c r="BC2" s="731" t="s">
        <v>2094</v>
      </c>
      <c r="BD2" s="731" t="s">
        <v>2095</v>
      </c>
      <c r="BE2" s="731" t="s">
        <v>2096</v>
      </c>
      <c r="BF2" s="731" t="s">
        <v>2097</v>
      </c>
      <c r="BG2" s="731" t="s">
        <v>2098</v>
      </c>
      <c r="BH2" s="731" t="s">
        <v>2099</v>
      </c>
      <c r="BI2" s="731" t="s">
        <v>2100</v>
      </c>
      <c r="BJ2" s="731" t="s">
        <v>2101</v>
      </c>
      <c r="BK2" s="731" t="s">
        <v>2102</v>
      </c>
      <c r="BL2" s="731" t="s">
        <v>2103</v>
      </c>
      <c r="BM2" s="731" t="s">
        <v>2104</v>
      </c>
      <c r="BN2" s="731" t="s">
        <v>2105</v>
      </c>
      <c r="BO2" s="731" t="s">
        <v>2106</v>
      </c>
      <c r="BP2" s="731" t="s">
        <v>2107</v>
      </c>
      <c r="BQ2" s="731" t="s">
        <v>2108</v>
      </c>
      <c r="BR2" s="731" t="s">
        <v>2109</v>
      </c>
      <c r="BS2" s="731" t="s">
        <v>2110</v>
      </c>
      <c r="BT2" s="731" t="s">
        <v>2111</v>
      </c>
      <c r="BU2" s="731" t="s">
        <v>2112</v>
      </c>
      <c r="BV2" s="731" t="s">
        <v>2113</v>
      </c>
      <c r="BW2" s="731" t="s">
        <v>2114</v>
      </c>
      <c r="BX2" s="731" t="s">
        <v>2115</v>
      </c>
      <c r="BY2" s="731" t="s">
        <v>2116</v>
      </c>
      <c r="BZ2" s="731" t="s">
        <v>2117</v>
      </c>
      <c r="CA2" s="731" t="s">
        <v>2118</v>
      </c>
      <c r="CB2" s="731" t="s">
        <v>2119</v>
      </c>
      <c r="CC2" s="731" t="s">
        <v>2120</v>
      </c>
      <c r="CD2" s="731" t="s">
        <v>2121</v>
      </c>
      <c r="CE2" s="731" t="s">
        <v>2122</v>
      </c>
      <c r="CF2" s="731" t="s">
        <v>2123</v>
      </c>
      <c r="CG2" s="731" t="s">
        <v>2124</v>
      </c>
      <c r="CH2" s="731" t="s">
        <v>2125</v>
      </c>
      <c r="CI2" s="731" t="s">
        <v>2126</v>
      </c>
      <c r="CJ2" s="731" t="s">
        <v>2127</v>
      </c>
      <c r="CK2" s="731" t="s">
        <v>2128</v>
      </c>
      <c r="CL2" s="731" t="s">
        <v>2129</v>
      </c>
      <c r="CM2" s="731" t="s">
        <v>2130</v>
      </c>
      <c r="CN2" s="731" t="s">
        <v>2131</v>
      </c>
      <c r="CO2" s="731" t="s">
        <v>2132</v>
      </c>
      <c r="CP2" s="731" t="s">
        <v>2133</v>
      </c>
      <c r="CQ2" s="731" t="s">
        <v>2134</v>
      </c>
      <c r="CR2" s="731" t="s">
        <v>2135</v>
      </c>
      <c r="CS2" s="731" t="s">
        <v>2136</v>
      </c>
      <c r="CT2" s="731" t="s">
        <v>2137</v>
      </c>
      <c r="CU2" s="731" t="s">
        <v>2138</v>
      </c>
      <c r="CV2" s="731" t="s">
        <v>2139</v>
      </c>
      <c r="CW2" s="731" t="s">
        <v>2140</v>
      </c>
      <c r="CX2" s="731" t="s">
        <v>2141</v>
      </c>
      <c r="CY2" s="731" t="s">
        <v>1903</v>
      </c>
    </row>
    <row r="3" spans="1:103" x14ac:dyDescent="0.3">
      <c r="A3" s="126" t="s">
        <v>2142</v>
      </c>
      <c r="B3" s="140"/>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9"/>
    </row>
    <row r="4" spans="1:103" x14ac:dyDescent="0.3">
      <c r="A4" s="126" t="s">
        <v>81</v>
      </c>
      <c r="B4" s="732"/>
      <c r="C4" s="128"/>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733"/>
    </row>
    <row r="5" spans="1:103" ht="15" thickBot="1" x14ac:dyDescent="0.35">
      <c r="A5" s="122" t="s">
        <v>1906</v>
      </c>
      <c r="B5" s="127">
        <f t="shared" ref="B5:B17" si="0">SUM(C5:CX5)</f>
        <v>0</v>
      </c>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9" t="s">
        <v>1907</v>
      </c>
    </row>
    <row r="6" spans="1:103" ht="15" hidden="1" thickBot="1" x14ac:dyDescent="0.35">
      <c r="A6" s="126" t="s">
        <v>1908</v>
      </c>
      <c r="B6" s="131">
        <f t="shared" si="0"/>
        <v>0</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c r="CL6" s="128"/>
      <c r="CM6" s="128"/>
      <c r="CN6" s="128"/>
      <c r="CO6" s="128"/>
      <c r="CP6" s="128"/>
      <c r="CQ6" s="128"/>
      <c r="CR6" s="128"/>
      <c r="CS6" s="128"/>
      <c r="CT6" s="128"/>
      <c r="CU6" s="128"/>
      <c r="CV6" s="128"/>
      <c r="CW6" s="128"/>
      <c r="CX6" s="128"/>
      <c r="CY6" s="129" t="s">
        <v>1907</v>
      </c>
    </row>
    <row r="7" spans="1:103" ht="14.25" hidden="1" customHeight="1" x14ac:dyDescent="0.3">
      <c r="A7" s="126" t="s">
        <v>1909</v>
      </c>
      <c r="B7" s="131">
        <f t="shared" si="0"/>
        <v>0</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c r="CL7" s="128"/>
      <c r="CM7" s="128"/>
      <c r="CN7" s="128"/>
      <c r="CO7" s="128"/>
      <c r="CP7" s="128"/>
      <c r="CQ7" s="128"/>
      <c r="CR7" s="128"/>
      <c r="CS7" s="128"/>
      <c r="CT7" s="128"/>
      <c r="CU7" s="128"/>
      <c r="CV7" s="128"/>
      <c r="CW7" s="128"/>
      <c r="CX7" s="128"/>
      <c r="CY7" s="129" t="s">
        <v>1907</v>
      </c>
    </row>
    <row r="8" spans="1:103" ht="15" hidden="1" thickBot="1" x14ac:dyDescent="0.35">
      <c r="A8" s="130" t="s">
        <v>1910</v>
      </c>
      <c r="B8" s="131">
        <f t="shared" si="0"/>
        <v>0</v>
      </c>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c r="BT8" s="128"/>
      <c r="BU8" s="128"/>
      <c r="BV8" s="128"/>
      <c r="BW8" s="128"/>
      <c r="BX8" s="128"/>
      <c r="BY8" s="128"/>
      <c r="BZ8" s="128"/>
      <c r="CA8" s="128"/>
      <c r="CB8" s="128"/>
      <c r="CC8" s="128"/>
      <c r="CD8" s="128"/>
      <c r="CE8" s="128"/>
      <c r="CF8" s="128"/>
      <c r="CG8" s="128"/>
      <c r="CH8" s="128"/>
      <c r="CI8" s="128"/>
      <c r="CJ8" s="128"/>
      <c r="CK8" s="128"/>
      <c r="CL8" s="128"/>
      <c r="CM8" s="128"/>
      <c r="CN8" s="128"/>
      <c r="CO8" s="128"/>
      <c r="CP8" s="128"/>
      <c r="CQ8" s="128"/>
      <c r="CR8" s="128"/>
      <c r="CS8" s="128"/>
      <c r="CT8" s="128"/>
      <c r="CU8" s="128"/>
      <c r="CV8" s="128"/>
      <c r="CW8" s="128"/>
      <c r="CX8" s="128"/>
      <c r="CY8" s="129"/>
    </row>
    <row r="9" spans="1:103" ht="15" hidden="1" thickBot="1" x14ac:dyDescent="0.35">
      <c r="A9" s="130" t="s">
        <v>1911</v>
      </c>
      <c r="B9" s="131">
        <f t="shared" si="0"/>
        <v>0</v>
      </c>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9"/>
    </row>
    <row r="10" spans="1:103" ht="15" hidden="1" thickBot="1" x14ac:dyDescent="0.35">
      <c r="A10" s="130" t="s">
        <v>1912</v>
      </c>
      <c r="B10" s="131">
        <f t="shared" si="0"/>
        <v>0</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c r="BT10" s="128"/>
      <c r="BU10" s="128"/>
      <c r="BV10" s="128"/>
      <c r="BW10" s="128"/>
      <c r="BX10" s="128"/>
      <c r="BY10" s="128"/>
      <c r="BZ10" s="128"/>
      <c r="CA10" s="128"/>
      <c r="CB10" s="128"/>
      <c r="CC10" s="128"/>
      <c r="CD10" s="128"/>
      <c r="CE10" s="128"/>
      <c r="CF10" s="128"/>
      <c r="CG10" s="128"/>
      <c r="CH10" s="128"/>
      <c r="CI10" s="128"/>
      <c r="CJ10" s="128"/>
      <c r="CK10" s="128"/>
      <c r="CL10" s="128"/>
      <c r="CM10" s="128"/>
      <c r="CN10" s="128"/>
      <c r="CO10" s="128"/>
      <c r="CP10" s="128"/>
      <c r="CQ10" s="128"/>
      <c r="CR10" s="128"/>
      <c r="CS10" s="128"/>
      <c r="CT10" s="128"/>
      <c r="CU10" s="128"/>
      <c r="CV10" s="128"/>
      <c r="CW10" s="128"/>
      <c r="CX10" s="128"/>
      <c r="CY10" s="129"/>
    </row>
    <row r="11" spans="1:103" ht="15" hidden="1" thickBot="1" x14ac:dyDescent="0.35">
      <c r="A11" s="122"/>
      <c r="B11" s="131">
        <f t="shared" si="0"/>
        <v>0</v>
      </c>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8"/>
      <c r="AN11" s="128"/>
      <c r="AO11" s="128"/>
      <c r="AP11" s="128"/>
      <c r="AQ11" s="128"/>
      <c r="AR11" s="128"/>
      <c r="AS11" s="128"/>
      <c r="AT11" s="128"/>
      <c r="AU11" s="128"/>
      <c r="AV11" s="128"/>
      <c r="AW11" s="128"/>
      <c r="AX11" s="128"/>
      <c r="AY11" s="128"/>
      <c r="AZ11" s="128"/>
      <c r="BA11" s="128"/>
      <c r="BB11" s="128"/>
      <c r="BC11" s="128"/>
      <c r="BD11" s="128"/>
      <c r="BE11" s="128"/>
      <c r="BF11" s="128"/>
      <c r="BG11" s="128"/>
      <c r="BH11" s="128"/>
      <c r="BI11" s="128"/>
      <c r="BJ11" s="128"/>
      <c r="BK11" s="128"/>
      <c r="BL11" s="128"/>
      <c r="BM11" s="128"/>
      <c r="BN11" s="128"/>
      <c r="BO11" s="128"/>
      <c r="BP11" s="128"/>
      <c r="BQ11" s="128"/>
      <c r="BR11" s="128"/>
      <c r="BS11" s="128"/>
      <c r="BT11" s="128"/>
      <c r="BU11" s="128"/>
      <c r="BV11" s="128"/>
      <c r="BW11" s="128"/>
      <c r="BX11" s="128"/>
      <c r="BY11" s="128"/>
      <c r="BZ11" s="128"/>
      <c r="CA11" s="128"/>
      <c r="CB11" s="128"/>
      <c r="CC11" s="128"/>
      <c r="CD11" s="128"/>
      <c r="CE11" s="128"/>
      <c r="CF11" s="128"/>
      <c r="CG11" s="128"/>
      <c r="CH11" s="128"/>
      <c r="CI11" s="128"/>
      <c r="CJ11" s="128"/>
      <c r="CK11" s="128"/>
      <c r="CL11" s="128"/>
      <c r="CM11" s="128"/>
      <c r="CN11" s="128"/>
      <c r="CO11" s="128"/>
      <c r="CP11" s="128"/>
      <c r="CQ11" s="128"/>
      <c r="CR11" s="128"/>
      <c r="CS11" s="128"/>
      <c r="CT11" s="128"/>
      <c r="CU11" s="128"/>
      <c r="CV11" s="128"/>
      <c r="CW11" s="128"/>
      <c r="CX11" s="128"/>
      <c r="CY11" s="129" t="s">
        <v>1907</v>
      </c>
    </row>
    <row r="12" spans="1:103" ht="15" hidden="1" thickBot="1" x14ac:dyDescent="0.35">
      <c r="A12" s="126"/>
      <c r="B12" s="131">
        <f t="shared" si="0"/>
        <v>0</v>
      </c>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c r="BT12" s="128"/>
      <c r="BU12" s="128"/>
      <c r="BV12" s="128"/>
      <c r="BW12" s="128"/>
      <c r="BX12" s="128"/>
      <c r="BY12" s="128"/>
      <c r="BZ12" s="128"/>
      <c r="CA12" s="128"/>
      <c r="CB12" s="128"/>
      <c r="CC12" s="128"/>
      <c r="CD12" s="128"/>
      <c r="CE12" s="128"/>
      <c r="CF12" s="128"/>
      <c r="CG12" s="128"/>
      <c r="CH12" s="128"/>
      <c r="CI12" s="128"/>
      <c r="CJ12" s="128"/>
      <c r="CK12" s="128"/>
      <c r="CL12" s="128"/>
      <c r="CM12" s="128"/>
      <c r="CN12" s="128"/>
      <c r="CO12" s="128"/>
      <c r="CP12" s="128"/>
      <c r="CQ12" s="128"/>
      <c r="CR12" s="128"/>
      <c r="CS12" s="128"/>
      <c r="CT12" s="128"/>
      <c r="CU12" s="128"/>
      <c r="CV12" s="128"/>
      <c r="CW12" s="128"/>
      <c r="CX12" s="128"/>
      <c r="CY12" s="129" t="s">
        <v>1907</v>
      </c>
    </row>
    <row r="13" spans="1:103" ht="15" hidden="1" thickBot="1" x14ac:dyDescent="0.35">
      <c r="A13" s="126"/>
      <c r="B13" s="131">
        <f t="shared" si="0"/>
        <v>0</v>
      </c>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9" t="s">
        <v>1907</v>
      </c>
    </row>
    <row r="14" spans="1:103" ht="15" hidden="1" thickBot="1" x14ac:dyDescent="0.35">
      <c r="A14" s="130"/>
      <c r="B14" s="131">
        <f t="shared" si="0"/>
        <v>0</v>
      </c>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c r="BT14" s="128"/>
      <c r="BU14" s="128"/>
      <c r="BV14" s="128"/>
      <c r="BW14" s="128"/>
      <c r="BX14" s="128"/>
      <c r="BY14" s="128"/>
      <c r="BZ14" s="128"/>
      <c r="CA14" s="128"/>
      <c r="CB14" s="128"/>
      <c r="CC14" s="128"/>
      <c r="CD14" s="128"/>
      <c r="CE14" s="128"/>
      <c r="CF14" s="128"/>
      <c r="CG14" s="128"/>
      <c r="CH14" s="128"/>
      <c r="CI14" s="128"/>
      <c r="CJ14" s="128"/>
      <c r="CK14" s="128"/>
      <c r="CL14" s="128"/>
      <c r="CM14" s="128"/>
      <c r="CN14" s="128"/>
      <c r="CO14" s="128"/>
      <c r="CP14" s="128"/>
      <c r="CQ14" s="128"/>
      <c r="CR14" s="128"/>
      <c r="CS14" s="128"/>
      <c r="CT14" s="128"/>
      <c r="CU14" s="128"/>
      <c r="CV14" s="128"/>
      <c r="CW14" s="128"/>
      <c r="CX14" s="128"/>
      <c r="CY14" s="129" t="s">
        <v>1907</v>
      </c>
    </row>
    <row r="15" spans="1:103" ht="15" hidden="1" thickBot="1" x14ac:dyDescent="0.35">
      <c r="A15" s="130"/>
      <c r="B15" s="131">
        <f t="shared" si="0"/>
        <v>0</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8"/>
      <c r="CG15" s="128"/>
      <c r="CH15" s="128"/>
      <c r="CI15" s="128"/>
      <c r="CJ15" s="128"/>
      <c r="CK15" s="128"/>
      <c r="CL15" s="128"/>
      <c r="CM15" s="128"/>
      <c r="CN15" s="128"/>
      <c r="CO15" s="128"/>
      <c r="CP15" s="128"/>
      <c r="CQ15" s="128"/>
      <c r="CR15" s="128"/>
      <c r="CS15" s="128"/>
      <c r="CT15" s="128"/>
      <c r="CU15" s="128"/>
      <c r="CV15" s="128"/>
      <c r="CW15" s="128"/>
      <c r="CX15" s="128"/>
      <c r="CY15" s="129" t="s">
        <v>1907</v>
      </c>
    </row>
    <row r="16" spans="1:103" ht="15" hidden="1" thickBot="1" x14ac:dyDescent="0.35">
      <c r="A16" s="132"/>
      <c r="B16" s="133">
        <f t="shared" si="0"/>
        <v>0</v>
      </c>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4"/>
      <c r="BP16" s="134"/>
      <c r="BQ16" s="134"/>
      <c r="BR16" s="134"/>
      <c r="BS16" s="134"/>
      <c r="BT16" s="134"/>
      <c r="BU16" s="134"/>
      <c r="BV16" s="134"/>
      <c r="BW16" s="134"/>
      <c r="BX16" s="134"/>
      <c r="BY16" s="134"/>
      <c r="BZ16" s="134"/>
      <c r="CA16" s="134"/>
      <c r="CB16" s="134"/>
      <c r="CC16" s="134"/>
      <c r="CD16" s="134"/>
      <c r="CE16" s="134"/>
      <c r="CF16" s="134"/>
      <c r="CG16" s="134"/>
      <c r="CH16" s="134"/>
      <c r="CI16" s="134"/>
      <c r="CJ16" s="134"/>
      <c r="CK16" s="134"/>
      <c r="CL16" s="134"/>
      <c r="CM16" s="134"/>
      <c r="CN16" s="134"/>
      <c r="CO16" s="134"/>
      <c r="CP16" s="134"/>
      <c r="CQ16" s="134"/>
      <c r="CR16" s="134"/>
      <c r="CS16" s="134"/>
      <c r="CT16" s="134"/>
      <c r="CU16" s="134"/>
      <c r="CV16" s="134"/>
      <c r="CW16" s="134"/>
      <c r="CX16" s="134"/>
      <c r="CY16" s="129" t="s">
        <v>1907</v>
      </c>
    </row>
    <row r="17" spans="1:103" ht="15" customHeight="1" thickBot="1" x14ac:dyDescent="0.35">
      <c r="A17" s="734" t="s">
        <v>1919</v>
      </c>
      <c r="B17" s="735">
        <f t="shared" si="0"/>
        <v>0</v>
      </c>
      <c r="C17" s="736">
        <f t="shared" ref="C17:J17" si="1">SUM(C5:C16)</f>
        <v>0</v>
      </c>
      <c r="D17" s="736">
        <f t="shared" si="1"/>
        <v>0</v>
      </c>
      <c r="E17" s="736">
        <f t="shared" si="1"/>
        <v>0</v>
      </c>
      <c r="F17" s="736">
        <f t="shared" si="1"/>
        <v>0</v>
      </c>
      <c r="G17" s="736">
        <f t="shared" si="1"/>
        <v>0</v>
      </c>
      <c r="H17" s="736">
        <f t="shared" si="1"/>
        <v>0</v>
      </c>
      <c r="I17" s="736">
        <f t="shared" si="1"/>
        <v>0</v>
      </c>
      <c r="J17" s="736">
        <f t="shared" si="1"/>
        <v>0</v>
      </c>
      <c r="K17" s="736">
        <f>SUM(K5:K16)</f>
        <v>0</v>
      </c>
      <c r="L17" s="736">
        <f t="shared" ref="L17:BW17" si="2">SUM(L5:L16)</f>
        <v>0</v>
      </c>
      <c r="M17" s="736">
        <f t="shared" si="2"/>
        <v>0</v>
      </c>
      <c r="N17" s="736">
        <f t="shared" si="2"/>
        <v>0</v>
      </c>
      <c r="O17" s="736">
        <f t="shared" si="2"/>
        <v>0</v>
      </c>
      <c r="P17" s="736">
        <f t="shared" si="2"/>
        <v>0</v>
      </c>
      <c r="Q17" s="736">
        <f t="shared" si="2"/>
        <v>0</v>
      </c>
      <c r="R17" s="736">
        <f t="shared" si="2"/>
        <v>0</v>
      </c>
      <c r="S17" s="736">
        <f t="shared" si="2"/>
        <v>0</v>
      </c>
      <c r="T17" s="736">
        <f t="shared" si="2"/>
        <v>0</v>
      </c>
      <c r="U17" s="736">
        <f t="shared" si="2"/>
        <v>0</v>
      </c>
      <c r="V17" s="736">
        <f t="shared" si="2"/>
        <v>0</v>
      </c>
      <c r="W17" s="736">
        <f t="shared" si="2"/>
        <v>0</v>
      </c>
      <c r="X17" s="736">
        <f t="shared" si="2"/>
        <v>0</v>
      </c>
      <c r="Y17" s="736">
        <f t="shared" si="2"/>
        <v>0</v>
      </c>
      <c r="Z17" s="736">
        <f t="shared" si="2"/>
        <v>0</v>
      </c>
      <c r="AA17" s="736">
        <f t="shared" si="2"/>
        <v>0</v>
      </c>
      <c r="AB17" s="736">
        <f t="shared" si="2"/>
        <v>0</v>
      </c>
      <c r="AC17" s="736">
        <f t="shared" si="2"/>
        <v>0</v>
      </c>
      <c r="AD17" s="736">
        <f t="shared" si="2"/>
        <v>0</v>
      </c>
      <c r="AE17" s="736">
        <f t="shared" si="2"/>
        <v>0</v>
      </c>
      <c r="AF17" s="736">
        <f t="shared" si="2"/>
        <v>0</v>
      </c>
      <c r="AG17" s="736">
        <f t="shared" si="2"/>
        <v>0</v>
      </c>
      <c r="AH17" s="736">
        <f t="shared" si="2"/>
        <v>0</v>
      </c>
      <c r="AI17" s="736">
        <f t="shared" si="2"/>
        <v>0</v>
      </c>
      <c r="AJ17" s="736">
        <f t="shared" si="2"/>
        <v>0</v>
      </c>
      <c r="AK17" s="736">
        <f t="shared" si="2"/>
        <v>0</v>
      </c>
      <c r="AL17" s="736">
        <f t="shared" si="2"/>
        <v>0</v>
      </c>
      <c r="AM17" s="736">
        <f t="shared" si="2"/>
        <v>0</v>
      </c>
      <c r="AN17" s="736">
        <f t="shared" si="2"/>
        <v>0</v>
      </c>
      <c r="AO17" s="736">
        <f t="shared" si="2"/>
        <v>0</v>
      </c>
      <c r="AP17" s="736">
        <f t="shared" si="2"/>
        <v>0</v>
      </c>
      <c r="AQ17" s="736">
        <f t="shared" si="2"/>
        <v>0</v>
      </c>
      <c r="AR17" s="736">
        <f t="shared" si="2"/>
        <v>0</v>
      </c>
      <c r="AS17" s="736">
        <f t="shared" si="2"/>
        <v>0</v>
      </c>
      <c r="AT17" s="736">
        <f t="shared" si="2"/>
        <v>0</v>
      </c>
      <c r="AU17" s="736">
        <f t="shared" si="2"/>
        <v>0</v>
      </c>
      <c r="AV17" s="736">
        <f t="shared" si="2"/>
        <v>0</v>
      </c>
      <c r="AW17" s="736">
        <f t="shared" si="2"/>
        <v>0</v>
      </c>
      <c r="AX17" s="736">
        <f t="shared" si="2"/>
        <v>0</v>
      </c>
      <c r="AY17" s="736">
        <f t="shared" si="2"/>
        <v>0</v>
      </c>
      <c r="AZ17" s="736">
        <f t="shared" si="2"/>
        <v>0</v>
      </c>
      <c r="BA17" s="736">
        <f t="shared" si="2"/>
        <v>0</v>
      </c>
      <c r="BB17" s="736">
        <f t="shared" si="2"/>
        <v>0</v>
      </c>
      <c r="BC17" s="736">
        <f t="shared" si="2"/>
        <v>0</v>
      </c>
      <c r="BD17" s="736">
        <f t="shared" si="2"/>
        <v>0</v>
      </c>
      <c r="BE17" s="736">
        <f t="shared" si="2"/>
        <v>0</v>
      </c>
      <c r="BF17" s="736">
        <f t="shared" si="2"/>
        <v>0</v>
      </c>
      <c r="BG17" s="736">
        <f t="shared" si="2"/>
        <v>0</v>
      </c>
      <c r="BH17" s="736">
        <f t="shared" si="2"/>
        <v>0</v>
      </c>
      <c r="BI17" s="736">
        <f t="shared" si="2"/>
        <v>0</v>
      </c>
      <c r="BJ17" s="736">
        <f t="shared" si="2"/>
        <v>0</v>
      </c>
      <c r="BK17" s="736">
        <f t="shared" si="2"/>
        <v>0</v>
      </c>
      <c r="BL17" s="736">
        <f t="shared" si="2"/>
        <v>0</v>
      </c>
      <c r="BM17" s="736">
        <f t="shared" si="2"/>
        <v>0</v>
      </c>
      <c r="BN17" s="736">
        <f t="shared" si="2"/>
        <v>0</v>
      </c>
      <c r="BO17" s="736">
        <f t="shared" si="2"/>
        <v>0</v>
      </c>
      <c r="BP17" s="736">
        <f t="shared" si="2"/>
        <v>0</v>
      </c>
      <c r="BQ17" s="736">
        <f t="shared" si="2"/>
        <v>0</v>
      </c>
      <c r="BR17" s="736">
        <f t="shared" si="2"/>
        <v>0</v>
      </c>
      <c r="BS17" s="736">
        <f t="shared" si="2"/>
        <v>0</v>
      </c>
      <c r="BT17" s="736">
        <f t="shared" si="2"/>
        <v>0</v>
      </c>
      <c r="BU17" s="736">
        <f t="shared" si="2"/>
        <v>0</v>
      </c>
      <c r="BV17" s="736">
        <f t="shared" si="2"/>
        <v>0</v>
      </c>
      <c r="BW17" s="736">
        <f t="shared" si="2"/>
        <v>0</v>
      </c>
      <c r="BX17" s="736">
        <f t="shared" ref="BX17:CX17" si="3">SUM(BX5:BX16)</f>
        <v>0</v>
      </c>
      <c r="BY17" s="736">
        <f t="shared" si="3"/>
        <v>0</v>
      </c>
      <c r="BZ17" s="736">
        <f t="shared" si="3"/>
        <v>0</v>
      </c>
      <c r="CA17" s="736">
        <f t="shared" si="3"/>
        <v>0</v>
      </c>
      <c r="CB17" s="736">
        <f t="shared" si="3"/>
        <v>0</v>
      </c>
      <c r="CC17" s="736">
        <f t="shared" si="3"/>
        <v>0</v>
      </c>
      <c r="CD17" s="736">
        <f t="shared" si="3"/>
        <v>0</v>
      </c>
      <c r="CE17" s="736">
        <f t="shared" si="3"/>
        <v>0</v>
      </c>
      <c r="CF17" s="736">
        <f t="shared" si="3"/>
        <v>0</v>
      </c>
      <c r="CG17" s="736">
        <f t="shared" si="3"/>
        <v>0</v>
      </c>
      <c r="CH17" s="736">
        <f t="shared" si="3"/>
        <v>0</v>
      </c>
      <c r="CI17" s="736">
        <f t="shared" si="3"/>
        <v>0</v>
      </c>
      <c r="CJ17" s="736">
        <f t="shared" si="3"/>
        <v>0</v>
      </c>
      <c r="CK17" s="736">
        <f t="shared" si="3"/>
        <v>0</v>
      </c>
      <c r="CL17" s="736">
        <f t="shared" si="3"/>
        <v>0</v>
      </c>
      <c r="CM17" s="736">
        <f t="shared" si="3"/>
        <v>0</v>
      </c>
      <c r="CN17" s="736">
        <f t="shared" si="3"/>
        <v>0</v>
      </c>
      <c r="CO17" s="736">
        <f t="shared" si="3"/>
        <v>0</v>
      </c>
      <c r="CP17" s="736">
        <f t="shared" si="3"/>
        <v>0</v>
      </c>
      <c r="CQ17" s="736">
        <f t="shared" si="3"/>
        <v>0</v>
      </c>
      <c r="CR17" s="736">
        <f t="shared" si="3"/>
        <v>0</v>
      </c>
      <c r="CS17" s="736">
        <f t="shared" si="3"/>
        <v>0</v>
      </c>
      <c r="CT17" s="736">
        <f t="shared" si="3"/>
        <v>0</v>
      </c>
      <c r="CU17" s="736">
        <f t="shared" si="3"/>
        <v>0</v>
      </c>
      <c r="CV17" s="736">
        <f t="shared" si="3"/>
        <v>0</v>
      </c>
      <c r="CW17" s="736">
        <f t="shared" si="3"/>
        <v>0</v>
      </c>
      <c r="CX17" s="736">
        <f t="shared" si="3"/>
        <v>0</v>
      </c>
      <c r="CY17" s="736"/>
    </row>
    <row r="18" spans="1:103" ht="15" hidden="1" thickBot="1" x14ac:dyDescent="0.35">
      <c r="A18" s="446"/>
      <c r="B18" s="737"/>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c r="CN18" s="138"/>
      <c r="CO18" s="138"/>
      <c r="CP18" s="138"/>
      <c r="CQ18" s="138"/>
      <c r="CR18" s="138"/>
      <c r="CS18" s="138"/>
      <c r="CT18" s="138"/>
      <c r="CU18" s="138"/>
      <c r="CV18" s="138"/>
      <c r="CW18" s="138"/>
      <c r="CX18" s="138"/>
      <c r="CY18" s="139"/>
    </row>
    <row r="19" spans="1:103" ht="15" thickBot="1" x14ac:dyDescent="0.35">
      <c r="A19" s="122" t="s">
        <v>1921</v>
      </c>
      <c r="B19" s="140">
        <f t="shared" ref="B19:B25" si="4">SUM(C19:CX19)</f>
        <v>0</v>
      </c>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c r="CN19" s="141"/>
      <c r="CO19" s="141"/>
      <c r="CP19" s="141"/>
      <c r="CQ19" s="141"/>
      <c r="CR19" s="141"/>
      <c r="CS19" s="141"/>
      <c r="CT19" s="141"/>
      <c r="CU19" s="141"/>
      <c r="CV19" s="141"/>
      <c r="CW19" s="141"/>
      <c r="CX19" s="141"/>
      <c r="CY19" s="129" t="s">
        <v>1907</v>
      </c>
    </row>
    <row r="20" spans="1:103" ht="15" hidden="1" thickBot="1" x14ac:dyDescent="0.35">
      <c r="A20" s="126" t="s">
        <v>1922</v>
      </c>
      <c r="B20" s="140">
        <f t="shared" si="4"/>
        <v>0</v>
      </c>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9" t="s">
        <v>1907</v>
      </c>
    </row>
    <row r="21" spans="1:103" ht="15" hidden="1" thickBot="1" x14ac:dyDescent="0.35">
      <c r="A21" s="126" t="s">
        <v>1923</v>
      </c>
      <c r="B21" s="140">
        <f t="shared" si="4"/>
        <v>0</v>
      </c>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8"/>
      <c r="AL21" s="128"/>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c r="BT21" s="128"/>
      <c r="BU21" s="128"/>
      <c r="BV21" s="128"/>
      <c r="BW21" s="128"/>
      <c r="BX21" s="128"/>
      <c r="BY21" s="128"/>
      <c r="BZ21" s="128"/>
      <c r="CA21" s="128"/>
      <c r="CB21" s="128"/>
      <c r="CC21" s="128"/>
      <c r="CD21" s="128"/>
      <c r="CE21" s="128"/>
      <c r="CF21" s="128"/>
      <c r="CG21" s="128"/>
      <c r="CH21" s="128"/>
      <c r="CI21" s="128"/>
      <c r="CJ21" s="128"/>
      <c r="CK21" s="128"/>
      <c r="CL21" s="128"/>
      <c r="CM21" s="128"/>
      <c r="CN21" s="128"/>
      <c r="CO21" s="128"/>
      <c r="CP21" s="128"/>
      <c r="CQ21" s="128"/>
      <c r="CR21" s="128"/>
      <c r="CS21" s="128"/>
      <c r="CT21" s="128"/>
      <c r="CU21" s="128"/>
      <c r="CV21" s="128"/>
      <c r="CW21" s="128"/>
      <c r="CX21" s="128"/>
      <c r="CY21" s="129" t="s">
        <v>1907</v>
      </c>
    </row>
    <row r="22" spans="1:103" ht="15" hidden="1" thickBot="1" x14ac:dyDescent="0.35">
      <c r="A22" s="130" t="s">
        <v>1924</v>
      </c>
      <c r="B22" s="140">
        <f t="shared" si="4"/>
        <v>0</v>
      </c>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9" t="s">
        <v>1907</v>
      </c>
    </row>
    <row r="23" spans="1:103" ht="15" hidden="1" thickBot="1" x14ac:dyDescent="0.35">
      <c r="A23" s="130" t="s">
        <v>1925</v>
      </c>
      <c r="B23" s="140">
        <f t="shared" si="4"/>
        <v>0</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C23" s="128"/>
      <c r="BD23" s="128"/>
      <c r="BE23" s="128"/>
      <c r="BF23" s="128"/>
      <c r="BG23" s="128"/>
      <c r="BH23" s="128"/>
      <c r="BI23" s="128"/>
      <c r="BJ23" s="128"/>
      <c r="BK23" s="128"/>
      <c r="BL23" s="128"/>
      <c r="BM23" s="128"/>
      <c r="BN23" s="128"/>
      <c r="BO23" s="128"/>
      <c r="BP23" s="128"/>
      <c r="BQ23" s="128"/>
      <c r="BR23" s="128"/>
      <c r="BS23" s="128"/>
      <c r="BT23" s="128"/>
      <c r="BU23" s="128"/>
      <c r="BV23" s="128"/>
      <c r="BW23" s="128"/>
      <c r="BX23" s="128"/>
      <c r="BY23" s="128"/>
      <c r="BZ23" s="128"/>
      <c r="CA23" s="128"/>
      <c r="CB23" s="128"/>
      <c r="CC23" s="128"/>
      <c r="CD23" s="128"/>
      <c r="CE23" s="128"/>
      <c r="CF23" s="128"/>
      <c r="CG23" s="128"/>
      <c r="CH23" s="128"/>
      <c r="CI23" s="128"/>
      <c r="CJ23" s="128"/>
      <c r="CK23" s="128"/>
      <c r="CL23" s="128"/>
      <c r="CM23" s="128"/>
      <c r="CN23" s="128"/>
      <c r="CO23" s="128"/>
      <c r="CP23" s="128"/>
      <c r="CQ23" s="128"/>
      <c r="CR23" s="128"/>
      <c r="CS23" s="128"/>
      <c r="CT23" s="128"/>
      <c r="CU23" s="128"/>
      <c r="CV23" s="128"/>
      <c r="CW23" s="128"/>
      <c r="CX23" s="128"/>
      <c r="CY23" s="129" t="s">
        <v>1907</v>
      </c>
    </row>
    <row r="24" spans="1:103" ht="15" hidden="1" thickBot="1" x14ac:dyDescent="0.35">
      <c r="A24" s="142" t="s">
        <v>1926</v>
      </c>
      <c r="B24" s="140">
        <f t="shared" si="4"/>
        <v>0</v>
      </c>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c r="CN24" s="143"/>
      <c r="CO24" s="143"/>
      <c r="CP24" s="143"/>
      <c r="CQ24" s="143"/>
      <c r="CR24" s="143"/>
      <c r="CS24" s="143"/>
      <c r="CT24" s="143"/>
      <c r="CU24" s="143"/>
      <c r="CV24" s="143"/>
      <c r="CW24" s="143"/>
      <c r="CX24" s="143"/>
      <c r="CY24" s="129" t="s">
        <v>1907</v>
      </c>
    </row>
    <row r="25" spans="1:103" ht="15" customHeight="1" thickBot="1" x14ac:dyDescent="0.35">
      <c r="A25" s="734" t="s">
        <v>1927</v>
      </c>
      <c r="B25" s="735">
        <f t="shared" si="4"/>
        <v>0</v>
      </c>
      <c r="C25" s="736">
        <f t="shared" ref="C25:J25" si="5">SUM(C19:C24)</f>
        <v>0</v>
      </c>
      <c r="D25" s="736">
        <f t="shared" si="5"/>
        <v>0</v>
      </c>
      <c r="E25" s="736">
        <f t="shared" si="5"/>
        <v>0</v>
      </c>
      <c r="F25" s="736">
        <f t="shared" si="5"/>
        <v>0</v>
      </c>
      <c r="G25" s="736">
        <f t="shared" si="5"/>
        <v>0</v>
      </c>
      <c r="H25" s="736">
        <f t="shared" si="5"/>
        <v>0</v>
      </c>
      <c r="I25" s="736">
        <f t="shared" si="5"/>
        <v>0</v>
      </c>
      <c r="J25" s="736">
        <f t="shared" si="5"/>
        <v>0</v>
      </c>
      <c r="K25" s="736">
        <f>SUM(K19:K24)</f>
        <v>0</v>
      </c>
      <c r="L25" s="736">
        <f t="shared" ref="L25:BW25" si="6">SUM(L19:L24)</f>
        <v>0</v>
      </c>
      <c r="M25" s="736">
        <f t="shared" si="6"/>
        <v>0</v>
      </c>
      <c r="N25" s="736">
        <f t="shared" si="6"/>
        <v>0</v>
      </c>
      <c r="O25" s="736">
        <f t="shared" si="6"/>
        <v>0</v>
      </c>
      <c r="P25" s="736">
        <f t="shared" si="6"/>
        <v>0</v>
      </c>
      <c r="Q25" s="736">
        <f t="shared" si="6"/>
        <v>0</v>
      </c>
      <c r="R25" s="736">
        <f t="shared" si="6"/>
        <v>0</v>
      </c>
      <c r="S25" s="736">
        <f t="shared" si="6"/>
        <v>0</v>
      </c>
      <c r="T25" s="736">
        <f t="shared" si="6"/>
        <v>0</v>
      </c>
      <c r="U25" s="736">
        <f t="shared" si="6"/>
        <v>0</v>
      </c>
      <c r="V25" s="736">
        <f t="shared" si="6"/>
        <v>0</v>
      </c>
      <c r="W25" s="736">
        <f t="shared" si="6"/>
        <v>0</v>
      </c>
      <c r="X25" s="736">
        <f t="shared" si="6"/>
        <v>0</v>
      </c>
      <c r="Y25" s="736">
        <f t="shared" si="6"/>
        <v>0</v>
      </c>
      <c r="Z25" s="736">
        <f t="shared" si="6"/>
        <v>0</v>
      </c>
      <c r="AA25" s="736">
        <f t="shared" si="6"/>
        <v>0</v>
      </c>
      <c r="AB25" s="736">
        <f t="shared" si="6"/>
        <v>0</v>
      </c>
      <c r="AC25" s="736">
        <f t="shared" si="6"/>
        <v>0</v>
      </c>
      <c r="AD25" s="736">
        <f t="shared" si="6"/>
        <v>0</v>
      </c>
      <c r="AE25" s="736">
        <f t="shared" si="6"/>
        <v>0</v>
      </c>
      <c r="AF25" s="736">
        <f t="shared" si="6"/>
        <v>0</v>
      </c>
      <c r="AG25" s="736">
        <f t="shared" si="6"/>
        <v>0</v>
      </c>
      <c r="AH25" s="736">
        <f t="shared" si="6"/>
        <v>0</v>
      </c>
      <c r="AI25" s="736">
        <f t="shared" si="6"/>
        <v>0</v>
      </c>
      <c r="AJ25" s="736">
        <f t="shared" si="6"/>
        <v>0</v>
      </c>
      <c r="AK25" s="736">
        <f t="shared" si="6"/>
        <v>0</v>
      </c>
      <c r="AL25" s="736">
        <f t="shared" si="6"/>
        <v>0</v>
      </c>
      <c r="AM25" s="736">
        <f t="shared" si="6"/>
        <v>0</v>
      </c>
      <c r="AN25" s="736">
        <f t="shared" si="6"/>
        <v>0</v>
      </c>
      <c r="AO25" s="736">
        <f t="shared" si="6"/>
        <v>0</v>
      </c>
      <c r="AP25" s="736">
        <f t="shared" si="6"/>
        <v>0</v>
      </c>
      <c r="AQ25" s="736">
        <f t="shared" si="6"/>
        <v>0</v>
      </c>
      <c r="AR25" s="736">
        <f t="shared" si="6"/>
        <v>0</v>
      </c>
      <c r="AS25" s="736">
        <f t="shared" si="6"/>
        <v>0</v>
      </c>
      <c r="AT25" s="736">
        <f t="shared" si="6"/>
        <v>0</v>
      </c>
      <c r="AU25" s="736">
        <f t="shared" si="6"/>
        <v>0</v>
      </c>
      <c r="AV25" s="736">
        <f t="shared" si="6"/>
        <v>0</v>
      </c>
      <c r="AW25" s="736">
        <f t="shared" si="6"/>
        <v>0</v>
      </c>
      <c r="AX25" s="736">
        <f t="shared" si="6"/>
        <v>0</v>
      </c>
      <c r="AY25" s="736">
        <f t="shared" si="6"/>
        <v>0</v>
      </c>
      <c r="AZ25" s="736">
        <f t="shared" si="6"/>
        <v>0</v>
      </c>
      <c r="BA25" s="736">
        <f t="shared" si="6"/>
        <v>0</v>
      </c>
      <c r="BB25" s="736">
        <f t="shared" si="6"/>
        <v>0</v>
      </c>
      <c r="BC25" s="736">
        <f t="shared" si="6"/>
        <v>0</v>
      </c>
      <c r="BD25" s="736">
        <f t="shared" si="6"/>
        <v>0</v>
      </c>
      <c r="BE25" s="736">
        <f t="shared" si="6"/>
        <v>0</v>
      </c>
      <c r="BF25" s="736">
        <f t="shared" si="6"/>
        <v>0</v>
      </c>
      <c r="BG25" s="736">
        <f t="shared" si="6"/>
        <v>0</v>
      </c>
      <c r="BH25" s="736">
        <f t="shared" si="6"/>
        <v>0</v>
      </c>
      <c r="BI25" s="736">
        <f t="shared" si="6"/>
        <v>0</v>
      </c>
      <c r="BJ25" s="736">
        <f t="shared" si="6"/>
        <v>0</v>
      </c>
      <c r="BK25" s="736">
        <f t="shared" si="6"/>
        <v>0</v>
      </c>
      <c r="BL25" s="736">
        <f t="shared" si="6"/>
        <v>0</v>
      </c>
      <c r="BM25" s="736">
        <f t="shared" si="6"/>
        <v>0</v>
      </c>
      <c r="BN25" s="736">
        <f t="shared" si="6"/>
        <v>0</v>
      </c>
      <c r="BO25" s="736">
        <f t="shared" si="6"/>
        <v>0</v>
      </c>
      <c r="BP25" s="736">
        <f t="shared" si="6"/>
        <v>0</v>
      </c>
      <c r="BQ25" s="736">
        <f t="shared" si="6"/>
        <v>0</v>
      </c>
      <c r="BR25" s="736">
        <f t="shared" si="6"/>
        <v>0</v>
      </c>
      <c r="BS25" s="736">
        <f t="shared" si="6"/>
        <v>0</v>
      </c>
      <c r="BT25" s="736">
        <f t="shared" si="6"/>
        <v>0</v>
      </c>
      <c r="BU25" s="736">
        <f t="shared" si="6"/>
        <v>0</v>
      </c>
      <c r="BV25" s="736">
        <f t="shared" si="6"/>
        <v>0</v>
      </c>
      <c r="BW25" s="736">
        <f t="shared" si="6"/>
        <v>0</v>
      </c>
      <c r="BX25" s="736">
        <f t="shared" ref="BX25:CX25" si="7">SUM(BX19:BX24)</f>
        <v>0</v>
      </c>
      <c r="BY25" s="736">
        <f t="shared" si="7"/>
        <v>0</v>
      </c>
      <c r="BZ25" s="736">
        <f t="shared" si="7"/>
        <v>0</v>
      </c>
      <c r="CA25" s="736">
        <f t="shared" si="7"/>
        <v>0</v>
      </c>
      <c r="CB25" s="736">
        <f t="shared" si="7"/>
        <v>0</v>
      </c>
      <c r="CC25" s="736">
        <f t="shared" si="7"/>
        <v>0</v>
      </c>
      <c r="CD25" s="736">
        <f t="shared" si="7"/>
        <v>0</v>
      </c>
      <c r="CE25" s="736">
        <f t="shared" si="7"/>
        <v>0</v>
      </c>
      <c r="CF25" s="736">
        <f t="shared" si="7"/>
        <v>0</v>
      </c>
      <c r="CG25" s="736">
        <f t="shared" si="7"/>
        <v>0</v>
      </c>
      <c r="CH25" s="736">
        <f t="shared" si="7"/>
        <v>0</v>
      </c>
      <c r="CI25" s="736">
        <f t="shared" si="7"/>
        <v>0</v>
      </c>
      <c r="CJ25" s="736">
        <f t="shared" si="7"/>
        <v>0</v>
      </c>
      <c r="CK25" s="736">
        <f t="shared" si="7"/>
        <v>0</v>
      </c>
      <c r="CL25" s="736">
        <f t="shared" si="7"/>
        <v>0</v>
      </c>
      <c r="CM25" s="736">
        <f t="shared" si="7"/>
        <v>0</v>
      </c>
      <c r="CN25" s="736">
        <f t="shared" si="7"/>
        <v>0</v>
      </c>
      <c r="CO25" s="736">
        <f t="shared" si="7"/>
        <v>0</v>
      </c>
      <c r="CP25" s="736">
        <f t="shared" si="7"/>
        <v>0</v>
      </c>
      <c r="CQ25" s="736">
        <f t="shared" si="7"/>
        <v>0</v>
      </c>
      <c r="CR25" s="736">
        <f t="shared" si="7"/>
        <v>0</v>
      </c>
      <c r="CS25" s="736">
        <f t="shared" si="7"/>
        <v>0</v>
      </c>
      <c r="CT25" s="736">
        <f t="shared" si="7"/>
        <v>0</v>
      </c>
      <c r="CU25" s="736">
        <f t="shared" si="7"/>
        <v>0</v>
      </c>
      <c r="CV25" s="736">
        <f t="shared" si="7"/>
        <v>0</v>
      </c>
      <c r="CW25" s="736">
        <f t="shared" si="7"/>
        <v>0</v>
      </c>
      <c r="CX25" s="736">
        <f t="shared" si="7"/>
        <v>0</v>
      </c>
      <c r="CY25" s="736"/>
    </row>
    <row r="26" spans="1:103" ht="15" hidden="1" thickBot="1" x14ac:dyDescent="0.35">
      <c r="A26" s="446"/>
      <c r="B26" s="738"/>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c r="BJ26" s="145"/>
      <c r="BK26" s="145"/>
      <c r="BL26" s="145"/>
      <c r="BM26" s="145"/>
      <c r="BN26" s="145"/>
      <c r="BO26" s="145"/>
      <c r="BP26" s="145"/>
      <c r="BQ26" s="145"/>
      <c r="BR26" s="145"/>
      <c r="BS26" s="145"/>
      <c r="BT26" s="145"/>
      <c r="BU26" s="145"/>
      <c r="BV26" s="145"/>
      <c r="BW26" s="145"/>
      <c r="BX26" s="145"/>
      <c r="BY26" s="145"/>
      <c r="BZ26" s="145"/>
      <c r="CA26" s="145"/>
      <c r="CB26" s="145"/>
      <c r="CC26" s="145"/>
      <c r="CD26" s="145"/>
      <c r="CE26" s="145"/>
      <c r="CF26" s="145"/>
      <c r="CG26" s="145"/>
      <c r="CH26" s="145"/>
      <c r="CI26" s="145"/>
      <c r="CJ26" s="145"/>
      <c r="CK26" s="145"/>
      <c r="CL26" s="145"/>
      <c r="CM26" s="145"/>
      <c r="CN26" s="145"/>
      <c r="CO26" s="145"/>
      <c r="CP26" s="145"/>
      <c r="CQ26" s="145"/>
      <c r="CR26" s="145"/>
      <c r="CS26" s="145"/>
      <c r="CT26" s="145"/>
      <c r="CU26" s="145"/>
      <c r="CV26" s="145"/>
      <c r="CW26" s="145"/>
      <c r="CX26" s="145"/>
      <c r="CY26" s="146"/>
    </row>
    <row r="27" spans="1:103" x14ac:dyDescent="0.3">
      <c r="A27" s="739" t="s">
        <v>1929</v>
      </c>
      <c r="B27" s="740">
        <f>SUM(C27:CX27)</f>
        <v>0</v>
      </c>
      <c r="C27" s="149"/>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150"/>
      <c r="CN27" s="150"/>
      <c r="CO27" s="150"/>
      <c r="CP27" s="150"/>
      <c r="CQ27" s="150"/>
      <c r="CR27" s="150"/>
      <c r="CS27" s="150"/>
      <c r="CT27" s="150"/>
      <c r="CU27" s="150"/>
      <c r="CV27" s="150"/>
      <c r="CW27" s="150"/>
      <c r="CX27" s="150"/>
      <c r="CY27" s="129" t="s">
        <v>1907</v>
      </c>
    </row>
    <row r="28" spans="1:103" hidden="1" x14ac:dyDescent="0.3">
      <c r="A28" s="741" t="s">
        <v>1930</v>
      </c>
      <c r="B28" s="742">
        <f>SUM(C28:CX28)</f>
        <v>0</v>
      </c>
      <c r="C28" s="152"/>
      <c r="D28" s="153"/>
      <c r="E28" s="153"/>
      <c r="F28" s="153"/>
      <c r="G28" s="153"/>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53"/>
      <c r="BI28" s="153"/>
      <c r="BJ28" s="153"/>
      <c r="BK28" s="153"/>
      <c r="BL28" s="153"/>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3"/>
      <c r="CU28" s="153"/>
      <c r="CV28" s="153"/>
      <c r="CW28" s="153"/>
      <c r="CX28" s="153"/>
      <c r="CY28" s="129" t="s">
        <v>1907</v>
      </c>
    </row>
    <row r="29" spans="1:103" hidden="1" outlineLevel="1" x14ac:dyDescent="0.3">
      <c r="A29" s="743"/>
      <c r="B29" s="742"/>
      <c r="C29" s="152"/>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155"/>
      <c r="BW29" s="155"/>
      <c r="BX29" s="155"/>
      <c r="BY29" s="155"/>
      <c r="BZ29" s="155"/>
      <c r="CA29" s="155"/>
      <c r="CB29" s="155"/>
      <c r="CC29" s="155"/>
      <c r="CD29" s="155"/>
      <c r="CE29" s="155"/>
      <c r="CF29" s="155"/>
      <c r="CG29" s="155"/>
      <c r="CH29" s="155"/>
      <c r="CI29" s="155"/>
      <c r="CJ29" s="155"/>
      <c r="CK29" s="155"/>
      <c r="CL29" s="155"/>
      <c r="CM29" s="155"/>
      <c r="CN29" s="155"/>
      <c r="CO29" s="155"/>
      <c r="CP29" s="155"/>
      <c r="CQ29" s="155"/>
      <c r="CR29" s="155"/>
      <c r="CS29" s="155"/>
      <c r="CT29" s="155"/>
      <c r="CU29" s="155"/>
      <c r="CV29" s="155"/>
      <c r="CW29" s="155"/>
      <c r="CX29" s="155"/>
      <c r="CY29" s="129"/>
    </row>
    <row r="30" spans="1:103" hidden="1" outlineLevel="1" x14ac:dyDescent="0.3">
      <c r="A30" s="744"/>
      <c r="B30" s="742"/>
      <c r="C30" s="152"/>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c r="AY30" s="157"/>
      <c r="AZ30" s="157"/>
      <c r="BA30" s="157"/>
      <c r="BB30" s="157"/>
      <c r="BC30" s="157"/>
      <c r="BD30" s="157"/>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157"/>
      <c r="CG30" s="157"/>
      <c r="CH30" s="157"/>
      <c r="CI30" s="157"/>
      <c r="CJ30" s="157"/>
      <c r="CK30" s="157"/>
      <c r="CL30" s="157"/>
      <c r="CM30" s="157"/>
      <c r="CN30" s="157"/>
      <c r="CO30" s="157"/>
      <c r="CP30" s="157"/>
      <c r="CQ30" s="157"/>
      <c r="CR30" s="157"/>
      <c r="CS30" s="157"/>
      <c r="CT30" s="157"/>
      <c r="CU30" s="157"/>
      <c r="CV30" s="157"/>
      <c r="CW30" s="157"/>
      <c r="CX30" s="157"/>
      <c r="CY30" s="129"/>
    </row>
    <row r="31" spans="1:103" ht="15" collapsed="1" thickBot="1" x14ac:dyDescent="0.35">
      <c r="A31" s="743" t="s">
        <v>1933</v>
      </c>
      <c r="B31" s="742">
        <f>SUM(C31:CX31)</f>
        <v>0</v>
      </c>
      <c r="C31" s="152"/>
      <c r="D31" s="157"/>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7"/>
      <c r="AZ31" s="157"/>
      <c r="BA31" s="157"/>
      <c r="BB31" s="157"/>
      <c r="BC31" s="157"/>
      <c r="BD31" s="157"/>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29" t="s">
        <v>1907</v>
      </c>
    </row>
    <row r="32" spans="1:103" ht="15" hidden="1" thickBot="1" x14ac:dyDescent="0.35">
      <c r="A32" s="741" t="s">
        <v>1934</v>
      </c>
      <c r="B32" s="745">
        <f>SUM(C32:CX32)</f>
        <v>0</v>
      </c>
      <c r="C32" s="152"/>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157"/>
      <c r="AL32" s="157"/>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29" t="s">
        <v>1907</v>
      </c>
    </row>
    <row r="33" spans="1:103" ht="15" customHeight="1" thickBot="1" x14ac:dyDescent="0.35">
      <c r="A33" s="734" t="s">
        <v>1935</v>
      </c>
      <c r="B33" s="735">
        <f>SUM(C33:CX33)</f>
        <v>0</v>
      </c>
      <c r="C33" s="736">
        <f t="shared" ref="C33:J33" si="8">SUM(C27:C32)</f>
        <v>0</v>
      </c>
      <c r="D33" s="736">
        <f t="shared" si="8"/>
        <v>0</v>
      </c>
      <c r="E33" s="736">
        <f t="shared" si="8"/>
        <v>0</v>
      </c>
      <c r="F33" s="736">
        <f t="shared" si="8"/>
        <v>0</v>
      </c>
      <c r="G33" s="736">
        <f t="shared" si="8"/>
        <v>0</v>
      </c>
      <c r="H33" s="736">
        <f t="shared" si="8"/>
        <v>0</v>
      </c>
      <c r="I33" s="736">
        <f t="shared" si="8"/>
        <v>0</v>
      </c>
      <c r="J33" s="736">
        <f t="shared" si="8"/>
        <v>0</v>
      </c>
      <c r="K33" s="736">
        <f>SUM(K27:K32)</f>
        <v>0</v>
      </c>
      <c r="L33" s="736">
        <f t="shared" ref="L33:BW33" si="9">SUM(L27:L32)</f>
        <v>0</v>
      </c>
      <c r="M33" s="736">
        <f t="shared" si="9"/>
        <v>0</v>
      </c>
      <c r="N33" s="736">
        <f t="shared" si="9"/>
        <v>0</v>
      </c>
      <c r="O33" s="736">
        <f t="shared" si="9"/>
        <v>0</v>
      </c>
      <c r="P33" s="736">
        <f t="shared" si="9"/>
        <v>0</v>
      </c>
      <c r="Q33" s="736">
        <f t="shared" si="9"/>
        <v>0</v>
      </c>
      <c r="R33" s="736">
        <f t="shared" si="9"/>
        <v>0</v>
      </c>
      <c r="S33" s="736">
        <f t="shared" si="9"/>
        <v>0</v>
      </c>
      <c r="T33" s="736">
        <f t="shared" si="9"/>
        <v>0</v>
      </c>
      <c r="U33" s="736">
        <f t="shared" si="9"/>
        <v>0</v>
      </c>
      <c r="V33" s="736">
        <f t="shared" si="9"/>
        <v>0</v>
      </c>
      <c r="W33" s="736">
        <f t="shared" si="9"/>
        <v>0</v>
      </c>
      <c r="X33" s="736">
        <f t="shared" si="9"/>
        <v>0</v>
      </c>
      <c r="Y33" s="736">
        <f t="shared" si="9"/>
        <v>0</v>
      </c>
      <c r="Z33" s="736">
        <f t="shared" si="9"/>
        <v>0</v>
      </c>
      <c r="AA33" s="736">
        <f t="shared" si="9"/>
        <v>0</v>
      </c>
      <c r="AB33" s="736">
        <f t="shared" si="9"/>
        <v>0</v>
      </c>
      <c r="AC33" s="736">
        <f t="shared" si="9"/>
        <v>0</v>
      </c>
      <c r="AD33" s="736">
        <f t="shared" si="9"/>
        <v>0</v>
      </c>
      <c r="AE33" s="736">
        <f t="shared" si="9"/>
        <v>0</v>
      </c>
      <c r="AF33" s="736">
        <f t="shared" si="9"/>
        <v>0</v>
      </c>
      <c r="AG33" s="736">
        <f t="shared" si="9"/>
        <v>0</v>
      </c>
      <c r="AH33" s="736">
        <f t="shared" si="9"/>
        <v>0</v>
      </c>
      <c r="AI33" s="736">
        <f t="shared" si="9"/>
        <v>0</v>
      </c>
      <c r="AJ33" s="736">
        <f t="shared" si="9"/>
        <v>0</v>
      </c>
      <c r="AK33" s="736">
        <f t="shared" si="9"/>
        <v>0</v>
      </c>
      <c r="AL33" s="736">
        <f t="shared" si="9"/>
        <v>0</v>
      </c>
      <c r="AM33" s="736">
        <f t="shared" si="9"/>
        <v>0</v>
      </c>
      <c r="AN33" s="736">
        <f t="shared" si="9"/>
        <v>0</v>
      </c>
      <c r="AO33" s="736">
        <f t="shared" si="9"/>
        <v>0</v>
      </c>
      <c r="AP33" s="736">
        <f t="shared" si="9"/>
        <v>0</v>
      </c>
      <c r="AQ33" s="736">
        <f t="shared" si="9"/>
        <v>0</v>
      </c>
      <c r="AR33" s="736">
        <f t="shared" si="9"/>
        <v>0</v>
      </c>
      <c r="AS33" s="736">
        <f t="shared" si="9"/>
        <v>0</v>
      </c>
      <c r="AT33" s="736">
        <f t="shared" si="9"/>
        <v>0</v>
      </c>
      <c r="AU33" s="736">
        <f t="shared" si="9"/>
        <v>0</v>
      </c>
      <c r="AV33" s="736">
        <f t="shared" si="9"/>
        <v>0</v>
      </c>
      <c r="AW33" s="736">
        <f t="shared" si="9"/>
        <v>0</v>
      </c>
      <c r="AX33" s="736">
        <f t="shared" si="9"/>
        <v>0</v>
      </c>
      <c r="AY33" s="736">
        <f t="shared" si="9"/>
        <v>0</v>
      </c>
      <c r="AZ33" s="736">
        <f t="shared" si="9"/>
        <v>0</v>
      </c>
      <c r="BA33" s="736">
        <f t="shared" si="9"/>
        <v>0</v>
      </c>
      <c r="BB33" s="736">
        <f t="shared" si="9"/>
        <v>0</v>
      </c>
      <c r="BC33" s="736">
        <f t="shared" si="9"/>
        <v>0</v>
      </c>
      <c r="BD33" s="736">
        <f t="shared" si="9"/>
        <v>0</v>
      </c>
      <c r="BE33" s="736">
        <f t="shared" si="9"/>
        <v>0</v>
      </c>
      <c r="BF33" s="736">
        <f t="shared" si="9"/>
        <v>0</v>
      </c>
      <c r="BG33" s="736">
        <f t="shared" si="9"/>
        <v>0</v>
      </c>
      <c r="BH33" s="736">
        <f t="shared" si="9"/>
        <v>0</v>
      </c>
      <c r="BI33" s="736">
        <f t="shared" si="9"/>
        <v>0</v>
      </c>
      <c r="BJ33" s="736">
        <f t="shared" si="9"/>
        <v>0</v>
      </c>
      <c r="BK33" s="736">
        <f t="shared" si="9"/>
        <v>0</v>
      </c>
      <c r="BL33" s="736">
        <f t="shared" si="9"/>
        <v>0</v>
      </c>
      <c r="BM33" s="736">
        <f t="shared" si="9"/>
        <v>0</v>
      </c>
      <c r="BN33" s="736">
        <f t="shared" si="9"/>
        <v>0</v>
      </c>
      <c r="BO33" s="736">
        <f t="shared" si="9"/>
        <v>0</v>
      </c>
      <c r="BP33" s="736">
        <f t="shared" si="9"/>
        <v>0</v>
      </c>
      <c r="BQ33" s="736">
        <f t="shared" si="9"/>
        <v>0</v>
      </c>
      <c r="BR33" s="736">
        <f t="shared" si="9"/>
        <v>0</v>
      </c>
      <c r="BS33" s="736">
        <f t="shared" si="9"/>
        <v>0</v>
      </c>
      <c r="BT33" s="736">
        <f t="shared" si="9"/>
        <v>0</v>
      </c>
      <c r="BU33" s="736">
        <f t="shared" si="9"/>
        <v>0</v>
      </c>
      <c r="BV33" s="736">
        <f t="shared" si="9"/>
        <v>0</v>
      </c>
      <c r="BW33" s="736">
        <f t="shared" si="9"/>
        <v>0</v>
      </c>
      <c r="BX33" s="736">
        <f t="shared" ref="BX33:CX33" si="10">SUM(BX27:BX32)</f>
        <v>0</v>
      </c>
      <c r="BY33" s="736">
        <f t="shared" si="10"/>
        <v>0</v>
      </c>
      <c r="BZ33" s="736">
        <f t="shared" si="10"/>
        <v>0</v>
      </c>
      <c r="CA33" s="736">
        <f t="shared" si="10"/>
        <v>0</v>
      </c>
      <c r="CB33" s="736">
        <f t="shared" si="10"/>
        <v>0</v>
      </c>
      <c r="CC33" s="736">
        <f t="shared" si="10"/>
        <v>0</v>
      </c>
      <c r="CD33" s="736">
        <f t="shared" si="10"/>
        <v>0</v>
      </c>
      <c r="CE33" s="736">
        <f t="shared" si="10"/>
        <v>0</v>
      </c>
      <c r="CF33" s="736">
        <f t="shared" si="10"/>
        <v>0</v>
      </c>
      <c r="CG33" s="736">
        <f t="shared" si="10"/>
        <v>0</v>
      </c>
      <c r="CH33" s="736">
        <f t="shared" si="10"/>
        <v>0</v>
      </c>
      <c r="CI33" s="736">
        <f t="shared" si="10"/>
        <v>0</v>
      </c>
      <c r="CJ33" s="736">
        <f t="shared" si="10"/>
        <v>0</v>
      </c>
      <c r="CK33" s="736">
        <f t="shared" si="10"/>
        <v>0</v>
      </c>
      <c r="CL33" s="736">
        <f t="shared" si="10"/>
        <v>0</v>
      </c>
      <c r="CM33" s="736">
        <f t="shared" si="10"/>
        <v>0</v>
      </c>
      <c r="CN33" s="736">
        <f t="shared" si="10"/>
        <v>0</v>
      </c>
      <c r="CO33" s="736">
        <f t="shared" si="10"/>
        <v>0</v>
      </c>
      <c r="CP33" s="736">
        <f t="shared" si="10"/>
        <v>0</v>
      </c>
      <c r="CQ33" s="736">
        <f t="shared" si="10"/>
        <v>0</v>
      </c>
      <c r="CR33" s="736">
        <f t="shared" si="10"/>
        <v>0</v>
      </c>
      <c r="CS33" s="736">
        <f t="shared" si="10"/>
        <v>0</v>
      </c>
      <c r="CT33" s="736">
        <f t="shared" si="10"/>
        <v>0</v>
      </c>
      <c r="CU33" s="736">
        <f t="shared" si="10"/>
        <v>0</v>
      </c>
      <c r="CV33" s="736">
        <f t="shared" si="10"/>
        <v>0</v>
      </c>
      <c r="CW33" s="736">
        <f t="shared" si="10"/>
        <v>0</v>
      </c>
      <c r="CX33" s="736">
        <f t="shared" si="10"/>
        <v>0</v>
      </c>
      <c r="CY33" s="736"/>
    </row>
    <row r="34" spans="1:103" x14ac:dyDescent="0.3">
      <c r="A34" s="221" t="s">
        <v>2143</v>
      </c>
      <c r="B34" s="746"/>
      <c r="C34" s="747"/>
      <c r="D34" s="747"/>
      <c r="E34" s="747"/>
      <c r="F34" s="747"/>
      <c r="G34" s="747"/>
      <c r="H34" s="747"/>
      <c r="I34" s="747"/>
      <c r="J34" s="747"/>
      <c r="K34" s="747"/>
      <c r="L34" s="747"/>
      <c r="M34" s="747"/>
      <c r="N34" s="747"/>
      <c r="O34" s="747"/>
      <c r="P34" s="747"/>
      <c r="Q34" s="747"/>
      <c r="R34" s="747"/>
      <c r="S34" s="747"/>
      <c r="T34" s="747"/>
      <c r="U34" s="747"/>
      <c r="V34" s="747"/>
      <c r="W34" s="747"/>
      <c r="X34" s="747"/>
      <c r="Y34" s="747"/>
      <c r="Z34" s="747"/>
      <c r="AA34" s="747"/>
      <c r="AB34" s="747"/>
      <c r="AC34" s="747"/>
      <c r="AD34" s="747"/>
      <c r="AE34" s="747"/>
      <c r="AF34" s="747"/>
      <c r="AG34" s="747"/>
      <c r="AH34" s="747"/>
      <c r="AI34" s="747"/>
      <c r="AJ34" s="747"/>
      <c r="AK34" s="747"/>
      <c r="AL34" s="747"/>
      <c r="AM34" s="747"/>
      <c r="AN34" s="747"/>
      <c r="AO34" s="747"/>
      <c r="AP34" s="747"/>
      <c r="AQ34" s="747"/>
      <c r="AR34" s="747"/>
      <c r="AS34" s="747"/>
      <c r="AT34" s="747"/>
      <c r="AU34" s="747"/>
      <c r="AV34" s="747"/>
      <c r="AW34" s="747"/>
      <c r="AX34" s="747"/>
      <c r="AY34" s="747"/>
      <c r="AZ34" s="747"/>
      <c r="BA34" s="747"/>
      <c r="BB34" s="747"/>
      <c r="BC34" s="747"/>
      <c r="BD34" s="747"/>
      <c r="BE34" s="747"/>
      <c r="BF34" s="747"/>
      <c r="BG34" s="747"/>
      <c r="BH34" s="747"/>
      <c r="BI34" s="747"/>
      <c r="BJ34" s="747"/>
      <c r="BK34" s="747"/>
      <c r="BL34" s="747"/>
      <c r="BM34" s="747"/>
      <c r="BN34" s="747"/>
      <c r="BO34" s="747"/>
      <c r="BP34" s="747"/>
      <c r="BQ34" s="747"/>
      <c r="BR34" s="747"/>
      <c r="BS34" s="747"/>
      <c r="BT34" s="747"/>
      <c r="BU34" s="747"/>
      <c r="BV34" s="747"/>
      <c r="BW34" s="747"/>
      <c r="BX34" s="747"/>
      <c r="BY34" s="747"/>
      <c r="BZ34" s="747"/>
      <c r="CA34" s="747"/>
      <c r="CB34" s="747"/>
      <c r="CC34" s="747"/>
      <c r="CD34" s="747"/>
      <c r="CE34" s="747"/>
      <c r="CF34" s="747"/>
      <c r="CG34" s="747"/>
      <c r="CH34" s="747"/>
      <c r="CI34" s="747"/>
      <c r="CJ34" s="747"/>
      <c r="CK34" s="747"/>
      <c r="CL34" s="747"/>
      <c r="CM34" s="747"/>
      <c r="CN34" s="747"/>
      <c r="CO34" s="747"/>
      <c r="CP34" s="747"/>
      <c r="CQ34" s="747"/>
      <c r="CR34" s="747"/>
      <c r="CS34" s="747"/>
      <c r="CT34" s="747"/>
      <c r="CU34" s="747"/>
      <c r="CV34" s="747"/>
      <c r="CW34" s="747"/>
      <c r="CX34" s="748"/>
      <c r="CY34" s="749"/>
    </row>
    <row r="35" spans="1:103" hidden="1" collapsed="1" x14ac:dyDescent="0.3">
      <c r="A35" s="126"/>
      <c r="B35" s="131"/>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29"/>
    </row>
    <row r="36" spans="1:103" x14ac:dyDescent="0.3">
      <c r="A36" s="165" t="s">
        <v>1937</v>
      </c>
      <c r="B36" s="750">
        <f>SUM(C36:CX36)</f>
        <v>0</v>
      </c>
      <c r="C36" s="751"/>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751"/>
      <c r="AB36" s="751"/>
      <c r="AC36" s="751"/>
      <c r="AD36" s="751"/>
      <c r="AE36" s="751"/>
      <c r="AF36" s="751"/>
      <c r="AG36" s="751"/>
      <c r="AH36" s="751"/>
      <c r="AI36" s="751"/>
      <c r="AJ36" s="751"/>
      <c r="AK36" s="751"/>
      <c r="AL36" s="751"/>
      <c r="AM36" s="751"/>
      <c r="AN36" s="751"/>
      <c r="AO36" s="751"/>
      <c r="AP36" s="751"/>
      <c r="AQ36" s="751"/>
      <c r="AR36" s="751"/>
      <c r="AS36" s="751"/>
      <c r="AT36" s="751"/>
      <c r="AU36" s="751"/>
      <c r="AV36" s="751"/>
      <c r="AW36" s="751"/>
      <c r="AX36" s="751"/>
      <c r="AY36" s="751"/>
      <c r="AZ36" s="751"/>
      <c r="BA36" s="751"/>
      <c r="BB36" s="751"/>
      <c r="BC36" s="751"/>
      <c r="BD36" s="751"/>
      <c r="BE36" s="751"/>
      <c r="BF36" s="751"/>
      <c r="BG36" s="751"/>
      <c r="BH36" s="751"/>
      <c r="BI36" s="751"/>
      <c r="BJ36" s="751"/>
      <c r="BK36" s="751"/>
      <c r="BL36" s="751"/>
      <c r="BM36" s="751"/>
      <c r="BN36" s="751"/>
      <c r="BO36" s="751"/>
      <c r="BP36" s="751"/>
      <c r="BQ36" s="751"/>
      <c r="BR36" s="751"/>
      <c r="BS36" s="751"/>
      <c r="BT36" s="751"/>
      <c r="BU36" s="751"/>
      <c r="BV36" s="751"/>
      <c r="BW36" s="751"/>
      <c r="BX36" s="751"/>
      <c r="BY36" s="751"/>
      <c r="BZ36" s="751"/>
      <c r="CA36" s="751"/>
      <c r="CB36" s="751"/>
      <c r="CC36" s="751"/>
      <c r="CD36" s="751"/>
      <c r="CE36" s="751"/>
      <c r="CF36" s="751"/>
      <c r="CG36" s="751"/>
      <c r="CH36" s="751"/>
      <c r="CI36" s="751"/>
      <c r="CJ36" s="751"/>
      <c r="CK36" s="751"/>
      <c r="CL36" s="751"/>
      <c r="CM36" s="751"/>
      <c r="CN36" s="751"/>
      <c r="CO36" s="751"/>
      <c r="CP36" s="751"/>
      <c r="CQ36" s="751"/>
      <c r="CR36" s="751"/>
      <c r="CS36" s="751"/>
      <c r="CT36" s="751"/>
      <c r="CU36" s="751"/>
      <c r="CV36" s="751"/>
      <c r="CW36" s="751"/>
      <c r="CX36" s="751"/>
      <c r="CY36" s="752" t="s">
        <v>1907</v>
      </c>
    </row>
    <row r="37" spans="1:103" hidden="1" x14ac:dyDescent="0.3">
      <c r="A37" s="168" t="s">
        <v>1938</v>
      </c>
      <c r="B37" s="753">
        <f>IFERROR(AVERAGE(C37:CX37),0)</f>
        <v>0</v>
      </c>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c r="BB37" s="170"/>
      <c r="BC37" s="170"/>
      <c r="BD37" s="170"/>
      <c r="BE37" s="170"/>
      <c r="BF37" s="170"/>
      <c r="BG37" s="170"/>
      <c r="BH37" s="170"/>
      <c r="BI37" s="170"/>
      <c r="BJ37" s="170"/>
      <c r="BK37" s="170"/>
      <c r="BL37" s="170"/>
      <c r="BM37" s="170"/>
      <c r="BN37" s="170"/>
      <c r="BO37" s="170"/>
      <c r="BP37" s="170"/>
      <c r="BQ37" s="170"/>
      <c r="BR37" s="170"/>
      <c r="BS37" s="170"/>
      <c r="BT37" s="170"/>
      <c r="BU37" s="170"/>
      <c r="BV37" s="170"/>
      <c r="BW37" s="170"/>
      <c r="BX37" s="170"/>
      <c r="BY37" s="170"/>
      <c r="BZ37" s="170"/>
      <c r="CA37" s="170"/>
      <c r="CB37" s="170"/>
      <c r="CC37" s="170"/>
      <c r="CD37" s="170"/>
      <c r="CE37" s="170"/>
      <c r="CF37" s="170"/>
      <c r="CG37" s="170"/>
      <c r="CH37" s="170"/>
      <c r="CI37" s="170"/>
      <c r="CJ37" s="170"/>
      <c r="CK37" s="170"/>
      <c r="CL37" s="170"/>
      <c r="CM37" s="170"/>
      <c r="CN37" s="170"/>
      <c r="CO37" s="170"/>
      <c r="CP37" s="170"/>
      <c r="CQ37" s="170"/>
      <c r="CR37" s="170"/>
      <c r="CS37" s="170"/>
      <c r="CT37" s="170"/>
      <c r="CU37" s="170"/>
      <c r="CV37" s="170"/>
      <c r="CW37" s="170"/>
      <c r="CX37" s="170"/>
      <c r="CY37" s="129" t="s">
        <v>1907</v>
      </c>
    </row>
    <row r="38" spans="1:103" hidden="1" x14ac:dyDescent="0.3">
      <c r="A38" s="168" t="s">
        <v>1939</v>
      </c>
      <c r="B38" s="754">
        <f>IFERROR(SUM(B6,B7,B12,B13,B15,B16)/SUM(B14,B11,B5),0)</f>
        <v>0</v>
      </c>
      <c r="C38" s="171">
        <f t="shared" ref="C38:BN38" si="11">IFERROR(SUM(C6,C7,C12,C13,C15,C16)/SUM(C14,C11,C5),0)</f>
        <v>0</v>
      </c>
      <c r="D38" s="171">
        <f t="shared" si="11"/>
        <v>0</v>
      </c>
      <c r="E38" s="171">
        <f t="shared" si="11"/>
        <v>0</v>
      </c>
      <c r="F38" s="171">
        <f t="shared" si="11"/>
        <v>0</v>
      </c>
      <c r="G38" s="171">
        <f t="shared" si="11"/>
        <v>0</v>
      </c>
      <c r="H38" s="171">
        <f t="shared" si="11"/>
        <v>0</v>
      </c>
      <c r="I38" s="171">
        <f t="shared" si="11"/>
        <v>0</v>
      </c>
      <c r="J38" s="171">
        <f t="shared" si="11"/>
        <v>0</v>
      </c>
      <c r="K38" s="171">
        <f t="shared" si="11"/>
        <v>0</v>
      </c>
      <c r="L38" s="171">
        <f t="shared" si="11"/>
        <v>0</v>
      </c>
      <c r="M38" s="171">
        <f t="shared" si="11"/>
        <v>0</v>
      </c>
      <c r="N38" s="171">
        <f t="shared" si="11"/>
        <v>0</v>
      </c>
      <c r="O38" s="171">
        <f t="shared" si="11"/>
        <v>0</v>
      </c>
      <c r="P38" s="171">
        <f t="shared" si="11"/>
        <v>0</v>
      </c>
      <c r="Q38" s="171">
        <f t="shared" si="11"/>
        <v>0</v>
      </c>
      <c r="R38" s="171">
        <f t="shared" si="11"/>
        <v>0</v>
      </c>
      <c r="S38" s="171">
        <f t="shared" si="11"/>
        <v>0</v>
      </c>
      <c r="T38" s="171">
        <f t="shared" si="11"/>
        <v>0</v>
      </c>
      <c r="U38" s="171">
        <f t="shared" si="11"/>
        <v>0</v>
      </c>
      <c r="V38" s="171">
        <f t="shared" si="11"/>
        <v>0</v>
      </c>
      <c r="W38" s="171">
        <f t="shared" si="11"/>
        <v>0</v>
      </c>
      <c r="X38" s="171">
        <f t="shared" si="11"/>
        <v>0</v>
      </c>
      <c r="Y38" s="171">
        <f t="shared" si="11"/>
        <v>0</v>
      </c>
      <c r="Z38" s="171">
        <f t="shared" si="11"/>
        <v>0</v>
      </c>
      <c r="AA38" s="171">
        <f t="shared" si="11"/>
        <v>0</v>
      </c>
      <c r="AB38" s="171">
        <f t="shared" si="11"/>
        <v>0</v>
      </c>
      <c r="AC38" s="171">
        <f t="shared" si="11"/>
        <v>0</v>
      </c>
      <c r="AD38" s="171">
        <f t="shared" si="11"/>
        <v>0</v>
      </c>
      <c r="AE38" s="171">
        <f t="shared" si="11"/>
        <v>0</v>
      </c>
      <c r="AF38" s="171">
        <f t="shared" si="11"/>
        <v>0</v>
      </c>
      <c r="AG38" s="171">
        <f t="shared" si="11"/>
        <v>0</v>
      </c>
      <c r="AH38" s="171">
        <f t="shared" si="11"/>
        <v>0</v>
      </c>
      <c r="AI38" s="171">
        <f t="shared" si="11"/>
        <v>0</v>
      </c>
      <c r="AJ38" s="171">
        <f t="shared" si="11"/>
        <v>0</v>
      </c>
      <c r="AK38" s="171">
        <f t="shared" si="11"/>
        <v>0</v>
      </c>
      <c r="AL38" s="171">
        <f t="shared" si="11"/>
        <v>0</v>
      </c>
      <c r="AM38" s="171">
        <f t="shared" si="11"/>
        <v>0</v>
      </c>
      <c r="AN38" s="171">
        <f t="shared" si="11"/>
        <v>0</v>
      </c>
      <c r="AO38" s="171">
        <f t="shared" si="11"/>
        <v>0</v>
      </c>
      <c r="AP38" s="171">
        <f t="shared" si="11"/>
        <v>0</v>
      </c>
      <c r="AQ38" s="171">
        <f t="shared" si="11"/>
        <v>0</v>
      </c>
      <c r="AR38" s="171">
        <f t="shared" si="11"/>
        <v>0</v>
      </c>
      <c r="AS38" s="171">
        <f t="shared" si="11"/>
        <v>0</v>
      </c>
      <c r="AT38" s="171">
        <f t="shared" si="11"/>
        <v>0</v>
      </c>
      <c r="AU38" s="171">
        <f t="shared" si="11"/>
        <v>0</v>
      </c>
      <c r="AV38" s="171">
        <f t="shared" si="11"/>
        <v>0</v>
      </c>
      <c r="AW38" s="171">
        <f t="shared" si="11"/>
        <v>0</v>
      </c>
      <c r="AX38" s="171">
        <f t="shared" si="11"/>
        <v>0</v>
      </c>
      <c r="AY38" s="171">
        <f t="shared" si="11"/>
        <v>0</v>
      </c>
      <c r="AZ38" s="171">
        <f t="shared" si="11"/>
        <v>0</v>
      </c>
      <c r="BA38" s="171">
        <f t="shared" si="11"/>
        <v>0</v>
      </c>
      <c r="BB38" s="171">
        <f t="shared" si="11"/>
        <v>0</v>
      </c>
      <c r="BC38" s="171">
        <f t="shared" si="11"/>
        <v>0</v>
      </c>
      <c r="BD38" s="171">
        <f t="shared" si="11"/>
        <v>0</v>
      </c>
      <c r="BE38" s="171">
        <f t="shared" si="11"/>
        <v>0</v>
      </c>
      <c r="BF38" s="171">
        <f t="shared" si="11"/>
        <v>0</v>
      </c>
      <c r="BG38" s="171">
        <f t="shared" si="11"/>
        <v>0</v>
      </c>
      <c r="BH38" s="171">
        <f t="shared" si="11"/>
        <v>0</v>
      </c>
      <c r="BI38" s="171">
        <f t="shared" si="11"/>
        <v>0</v>
      </c>
      <c r="BJ38" s="171">
        <f t="shared" si="11"/>
        <v>0</v>
      </c>
      <c r="BK38" s="171">
        <f t="shared" si="11"/>
        <v>0</v>
      </c>
      <c r="BL38" s="171">
        <f t="shared" si="11"/>
        <v>0</v>
      </c>
      <c r="BM38" s="171">
        <f t="shared" si="11"/>
        <v>0</v>
      </c>
      <c r="BN38" s="171">
        <f t="shared" si="11"/>
        <v>0</v>
      </c>
      <c r="BO38" s="171">
        <f t="shared" ref="BO38:CX38" si="12">IFERROR(SUM(BO6,BO7,BO12,BO13,BO15,BO16)/SUM(BO14,BO11,BO5),0)</f>
        <v>0</v>
      </c>
      <c r="BP38" s="171">
        <f t="shared" si="12"/>
        <v>0</v>
      </c>
      <c r="BQ38" s="171">
        <f t="shared" si="12"/>
        <v>0</v>
      </c>
      <c r="BR38" s="171">
        <f t="shared" si="12"/>
        <v>0</v>
      </c>
      <c r="BS38" s="171">
        <f t="shared" si="12"/>
        <v>0</v>
      </c>
      <c r="BT38" s="171">
        <f t="shared" si="12"/>
        <v>0</v>
      </c>
      <c r="BU38" s="171">
        <f t="shared" si="12"/>
        <v>0</v>
      </c>
      <c r="BV38" s="171">
        <f t="shared" si="12"/>
        <v>0</v>
      </c>
      <c r="BW38" s="171">
        <f t="shared" si="12"/>
        <v>0</v>
      </c>
      <c r="BX38" s="171">
        <f t="shared" si="12"/>
        <v>0</v>
      </c>
      <c r="BY38" s="171">
        <f t="shared" si="12"/>
        <v>0</v>
      </c>
      <c r="BZ38" s="171">
        <f t="shared" si="12"/>
        <v>0</v>
      </c>
      <c r="CA38" s="171">
        <f t="shared" si="12"/>
        <v>0</v>
      </c>
      <c r="CB38" s="171">
        <f t="shared" si="12"/>
        <v>0</v>
      </c>
      <c r="CC38" s="171">
        <f t="shared" si="12"/>
        <v>0</v>
      </c>
      <c r="CD38" s="171">
        <f t="shared" si="12"/>
        <v>0</v>
      </c>
      <c r="CE38" s="171">
        <f t="shared" si="12"/>
        <v>0</v>
      </c>
      <c r="CF38" s="171">
        <f t="shared" si="12"/>
        <v>0</v>
      </c>
      <c r="CG38" s="171">
        <f t="shared" si="12"/>
        <v>0</v>
      </c>
      <c r="CH38" s="171">
        <f t="shared" si="12"/>
        <v>0</v>
      </c>
      <c r="CI38" s="171">
        <f t="shared" si="12"/>
        <v>0</v>
      </c>
      <c r="CJ38" s="171">
        <f t="shared" si="12"/>
        <v>0</v>
      </c>
      <c r="CK38" s="171">
        <f t="shared" si="12"/>
        <v>0</v>
      </c>
      <c r="CL38" s="171">
        <f t="shared" si="12"/>
        <v>0</v>
      </c>
      <c r="CM38" s="171">
        <f t="shared" si="12"/>
        <v>0</v>
      </c>
      <c r="CN38" s="171">
        <f t="shared" si="12"/>
        <v>0</v>
      </c>
      <c r="CO38" s="171">
        <f t="shared" si="12"/>
        <v>0</v>
      </c>
      <c r="CP38" s="171">
        <f t="shared" si="12"/>
        <v>0</v>
      </c>
      <c r="CQ38" s="171">
        <f t="shared" si="12"/>
        <v>0</v>
      </c>
      <c r="CR38" s="171">
        <f t="shared" si="12"/>
        <v>0</v>
      </c>
      <c r="CS38" s="171">
        <f t="shared" si="12"/>
        <v>0</v>
      </c>
      <c r="CT38" s="171">
        <f t="shared" si="12"/>
        <v>0</v>
      </c>
      <c r="CU38" s="171">
        <f t="shared" si="12"/>
        <v>0</v>
      </c>
      <c r="CV38" s="171">
        <f t="shared" si="12"/>
        <v>0</v>
      </c>
      <c r="CW38" s="171">
        <f t="shared" si="12"/>
        <v>0</v>
      </c>
      <c r="CX38" s="171">
        <f t="shared" si="12"/>
        <v>0</v>
      </c>
      <c r="CY38" s="129" t="s">
        <v>1907</v>
      </c>
    </row>
    <row r="39" spans="1:103" hidden="1" x14ac:dyDescent="0.3">
      <c r="A39" s="168" t="s">
        <v>1940</v>
      </c>
      <c r="B39" s="754">
        <f>IFERROR(SUM(B20,B21,B23,B24)/SUM(B19,B22),0)</f>
        <v>0</v>
      </c>
      <c r="C39" s="171">
        <f t="shared" ref="C39:BN39" si="13">IFERROR(SUM(C20,C21,C23,C24)/SUM(C19,C22),0)</f>
        <v>0</v>
      </c>
      <c r="D39" s="171">
        <f t="shared" si="13"/>
        <v>0</v>
      </c>
      <c r="E39" s="171">
        <f t="shared" si="13"/>
        <v>0</v>
      </c>
      <c r="F39" s="171">
        <f t="shared" si="13"/>
        <v>0</v>
      </c>
      <c r="G39" s="171">
        <f t="shared" si="13"/>
        <v>0</v>
      </c>
      <c r="H39" s="171">
        <f t="shared" si="13"/>
        <v>0</v>
      </c>
      <c r="I39" s="171">
        <f t="shared" si="13"/>
        <v>0</v>
      </c>
      <c r="J39" s="171">
        <f t="shared" si="13"/>
        <v>0</v>
      </c>
      <c r="K39" s="171">
        <f t="shared" si="13"/>
        <v>0</v>
      </c>
      <c r="L39" s="171">
        <f t="shared" si="13"/>
        <v>0</v>
      </c>
      <c r="M39" s="171">
        <f t="shared" si="13"/>
        <v>0</v>
      </c>
      <c r="N39" s="171">
        <f t="shared" si="13"/>
        <v>0</v>
      </c>
      <c r="O39" s="171">
        <f t="shared" si="13"/>
        <v>0</v>
      </c>
      <c r="P39" s="171">
        <f t="shared" si="13"/>
        <v>0</v>
      </c>
      <c r="Q39" s="171">
        <f t="shared" si="13"/>
        <v>0</v>
      </c>
      <c r="R39" s="171">
        <f t="shared" si="13"/>
        <v>0</v>
      </c>
      <c r="S39" s="171">
        <f t="shared" si="13"/>
        <v>0</v>
      </c>
      <c r="T39" s="171">
        <f t="shared" si="13"/>
        <v>0</v>
      </c>
      <c r="U39" s="171">
        <f t="shared" si="13"/>
        <v>0</v>
      </c>
      <c r="V39" s="171">
        <f t="shared" si="13"/>
        <v>0</v>
      </c>
      <c r="W39" s="171">
        <f t="shared" si="13"/>
        <v>0</v>
      </c>
      <c r="X39" s="171">
        <f t="shared" si="13"/>
        <v>0</v>
      </c>
      <c r="Y39" s="171">
        <f t="shared" si="13"/>
        <v>0</v>
      </c>
      <c r="Z39" s="171">
        <f t="shared" si="13"/>
        <v>0</v>
      </c>
      <c r="AA39" s="171">
        <f t="shared" si="13"/>
        <v>0</v>
      </c>
      <c r="AB39" s="171">
        <f t="shared" si="13"/>
        <v>0</v>
      </c>
      <c r="AC39" s="171">
        <f t="shared" si="13"/>
        <v>0</v>
      </c>
      <c r="AD39" s="171">
        <f t="shared" si="13"/>
        <v>0</v>
      </c>
      <c r="AE39" s="171">
        <f t="shared" si="13"/>
        <v>0</v>
      </c>
      <c r="AF39" s="171">
        <f t="shared" si="13"/>
        <v>0</v>
      </c>
      <c r="AG39" s="171">
        <f t="shared" si="13"/>
        <v>0</v>
      </c>
      <c r="AH39" s="171">
        <f t="shared" si="13"/>
        <v>0</v>
      </c>
      <c r="AI39" s="171">
        <f t="shared" si="13"/>
        <v>0</v>
      </c>
      <c r="AJ39" s="171">
        <f t="shared" si="13"/>
        <v>0</v>
      </c>
      <c r="AK39" s="171">
        <f t="shared" si="13"/>
        <v>0</v>
      </c>
      <c r="AL39" s="171">
        <f t="shared" si="13"/>
        <v>0</v>
      </c>
      <c r="AM39" s="171">
        <f t="shared" si="13"/>
        <v>0</v>
      </c>
      <c r="AN39" s="171">
        <f t="shared" si="13"/>
        <v>0</v>
      </c>
      <c r="AO39" s="171">
        <f t="shared" si="13"/>
        <v>0</v>
      </c>
      <c r="AP39" s="171">
        <f t="shared" si="13"/>
        <v>0</v>
      </c>
      <c r="AQ39" s="171">
        <f t="shared" si="13"/>
        <v>0</v>
      </c>
      <c r="AR39" s="171">
        <f t="shared" si="13"/>
        <v>0</v>
      </c>
      <c r="AS39" s="171">
        <f t="shared" si="13"/>
        <v>0</v>
      </c>
      <c r="AT39" s="171">
        <f t="shared" si="13"/>
        <v>0</v>
      </c>
      <c r="AU39" s="171">
        <f t="shared" si="13"/>
        <v>0</v>
      </c>
      <c r="AV39" s="171">
        <f t="shared" si="13"/>
        <v>0</v>
      </c>
      <c r="AW39" s="171">
        <f t="shared" si="13"/>
        <v>0</v>
      </c>
      <c r="AX39" s="171">
        <f t="shared" si="13"/>
        <v>0</v>
      </c>
      <c r="AY39" s="171">
        <f t="shared" si="13"/>
        <v>0</v>
      </c>
      <c r="AZ39" s="171">
        <f t="shared" si="13"/>
        <v>0</v>
      </c>
      <c r="BA39" s="171">
        <f t="shared" si="13"/>
        <v>0</v>
      </c>
      <c r="BB39" s="171">
        <f t="shared" si="13"/>
        <v>0</v>
      </c>
      <c r="BC39" s="171">
        <f t="shared" si="13"/>
        <v>0</v>
      </c>
      <c r="BD39" s="171">
        <f t="shared" si="13"/>
        <v>0</v>
      </c>
      <c r="BE39" s="171">
        <f t="shared" si="13"/>
        <v>0</v>
      </c>
      <c r="BF39" s="171">
        <f t="shared" si="13"/>
        <v>0</v>
      </c>
      <c r="BG39" s="171">
        <f t="shared" si="13"/>
        <v>0</v>
      </c>
      <c r="BH39" s="171">
        <f t="shared" si="13"/>
        <v>0</v>
      </c>
      <c r="BI39" s="171">
        <f t="shared" si="13"/>
        <v>0</v>
      </c>
      <c r="BJ39" s="171">
        <f t="shared" si="13"/>
        <v>0</v>
      </c>
      <c r="BK39" s="171">
        <f t="shared" si="13"/>
        <v>0</v>
      </c>
      <c r="BL39" s="171">
        <f t="shared" si="13"/>
        <v>0</v>
      </c>
      <c r="BM39" s="171">
        <f t="shared" si="13"/>
        <v>0</v>
      </c>
      <c r="BN39" s="171">
        <f t="shared" si="13"/>
        <v>0</v>
      </c>
      <c r="BO39" s="171">
        <f t="shared" ref="BO39:CX39" si="14">IFERROR(SUM(BO20,BO21,BO23,BO24)/SUM(BO19,BO22),0)</f>
        <v>0</v>
      </c>
      <c r="BP39" s="171">
        <f t="shared" si="14"/>
        <v>0</v>
      </c>
      <c r="BQ39" s="171">
        <f t="shared" si="14"/>
        <v>0</v>
      </c>
      <c r="BR39" s="171">
        <f t="shared" si="14"/>
        <v>0</v>
      </c>
      <c r="BS39" s="171">
        <f t="shared" si="14"/>
        <v>0</v>
      </c>
      <c r="BT39" s="171">
        <f t="shared" si="14"/>
        <v>0</v>
      </c>
      <c r="BU39" s="171">
        <f t="shared" si="14"/>
        <v>0</v>
      </c>
      <c r="BV39" s="171">
        <f t="shared" si="14"/>
        <v>0</v>
      </c>
      <c r="BW39" s="171">
        <f t="shared" si="14"/>
        <v>0</v>
      </c>
      <c r="BX39" s="171">
        <f t="shared" si="14"/>
        <v>0</v>
      </c>
      <c r="BY39" s="171">
        <f t="shared" si="14"/>
        <v>0</v>
      </c>
      <c r="BZ39" s="171">
        <f t="shared" si="14"/>
        <v>0</v>
      </c>
      <c r="CA39" s="171">
        <f t="shared" si="14"/>
        <v>0</v>
      </c>
      <c r="CB39" s="171">
        <f t="shared" si="14"/>
        <v>0</v>
      </c>
      <c r="CC39" s="171">
        <f t="shared" si="14"/>
        <v>0</v>
      </c>
      <c r="CD39" s="171">
        <f t="shared" si="14"/>
        <v>0</v>
      </c>
      <c r="CE39" s="171">
        <f t="shared" si="14"/>
        <v>0</v>
      </c>
      <c r="CF39" s="171">
        <f t="shared" si="14"/>
        <v>0</v>
      </c>
      <c r="CG39" s="171">
        <f t="shared" si="14"/>
        <v>0</v>
      </c>
      <c r="CH39" s="171">
        <f t="shared" si="14"/>
        <v>0</v>
      </c>
      <c r="CI39" s="171">
        <f t="shared" si="14"/>
        <v>0</v>
      </c>
      <c r="CJ39" s="171">
        <f t="shared" si="14"/>
        <v>0</v>
      </c>
      <c r="CK39" s="171">
        <f t="shared" si="14"/>
        <v>0</v>
      </c>
      <c r="CL39" s="171">
        <f t="shared" si="14"/>
        <v>0</v>
      </c>
      <c r="CM39" s="171">
        <f t="shared" si="14"/>
        <v>0</v>
      </c>
      <c r="CN39" s="171">
        <f t="shared" si="14"/>
        <v>0</v>
      </c>
      <c r="CO39" s="171">
        <f t="shared" si="14"/>
        <v>0</v>
      </c>
      <c r="CP39" s="171">
        <f t="shared" si="14"/>
        <v>0</v>
      </c>
      <c r="CQ39" s="171">
        <f t="shared" si="14"/>
        <v>0</v>
      </c>
      <c r="CR39" s="171">
        <f t="shared" si="14"/>
        <v>0</v>
      </c>
      <c r="CS39" s="171">
        <f t="shared" si="14"/>
        <v>0</v>
      </c>
      <c r="CT39" s="171">
        <f t="shared" si="14"/>
        <v>0</v>
      </c>
      <c r="CU39" s="171">
        <f t="shared" si="14"/>
        <v>0</v>
      </c>
      <c r="CV39" s="171">
        <f t="shared" si="14"/>
        <v>0</v>
      </c>
      <c r="CW39" s="171">
        <f t="shared" si="14"/>
        <v>0</v>
      </c>
      <c r="CX39" s="171">
        <f t="shared" si="14"/>
        <v>0</v>
      </c>
      <c r="CY39" s="129" t="s">
        <v>1907</v>
      </c>
    </row>
    <row r="40" spans="1:103" x14ac:dyDescent="0.3">
      <c r="A40" s="168" t="s">
        <v>2144</v>
      </c>
      <c r="B40" s="754"/>
      <c r="C40" s="755"/>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5"/>
      <c r="AY40" s="755"/>
      <c r="AZ40" s="755"/>
      <c r="BA40" s="755"/>
      <c r="BB40" s="755"/>
      <c r="BC40" s="755"/>
      <c r="BD40" s="755"/>
      <c r="BE40" s="755"/>
      <c r="BF40" s="755"/>
      <c r="BG40" s="755"/>
      <c r="BH40" s="755"/>
      <c r="BI40" s="755"/>
      <c r="BJ40" s="755"/>
      <c r="BK40" s="755"/>
      <c r="BL40" s="755"/>
      <c r="BM40" s="755"/>
      <c r="BN40" s="755"/>
      <c r="BO40" s="755"/>
      <c r="BP40" s="755"/>
      <c r="BQ40" s="755"/>
      <c r="BR40" s="755"/>
      <c r="BS40" s="755"/>
      <c r="BT40" s="755"/>
      <c r="BU40" s="755"/>
      <c r="BV40" s="755"/>
      <c r="BW40" s="755"/>
      <c r="BX40" s="755"/>
      <c r="BY40" s="755"/>
      <c r="BZ40" s="755"/>
      <c r="CA40" s="755"/>
      <c r="CB40" s="755"/>
      <c r="CC40" s="755"/>
      <c r="CD40" s="755"/>
      <c r="CE40" s="755"/>
      <c r="CF40" s="755"/>
      <c r="CG40" s="755"/>
      <c r="CH40" s="755"/>
      <c r="CI40" s="755"/>
      <c r="CJ40" s="755"/>
      <c r="CK40" s="755"/>
      <c r="CL40" s="755"/>
      <c r="CM40" s="755"/>
      <c r="CN40" s="755"/>
      <c r="CO40" s="755"/>
      <c r="CP40" s="755"/>
      <c r="CQ40" s="755"/>
      <c r="CR40" s="755"/>
      <c r="CS40" s="755"/>
      <c r="CT40" s="755"/>
      <c r="CU40" s="755"/>
      <c r="CV40" s="755"/>
      <c r="CW40" s="755"/>
      <c r="CX40" s="755"/>
      <c r="CY40" s="129"/>
    </row>
    <row r="41" spans="1:103" hidden="1" outlineLevel="1" x14ac:dyDescent="0.3">
      <c r="A41" s="177" t="s">
        <v>1941</v>
      </c>
      <c r="B41" s="178">
        <f t="shared" ref="B41:B49" si="15">SUM(C41:CX41)</f>
        <v>0</v>
      </c>
      <c r="C41" s="178">
        <f t="shared" ref="C41:J41" si="16">C77</f>
        <v>0</v>
      </c>
      <c r="D41" s="178">
        <f t="shared" si="16"/>
        <v>0</v>
      </c>
      <c r="E41" s="178">
        <f t="shared" si="16"/>
        <v>0</v>
      </c>
      <c r="F41" s="178">
        <f t="shared" si="16"/>
        <v>0</v>
      </c>
      <c r="G41" s="178">
        <f t="shared" si="16"/>
        <v>0</v>
      </c>
      <c r="H41" s="178">
        <f t="shared" si="16"/>
        <v>0</v>
      </c>
      <c r="I41" s="178">
        <f t="shared" si="16"/>
        <v>0</v>
      </c>
      <c r="J41" s="178">
        <f t="shared" si="16"/>
        <v>0</v>
      </c>
      <c r="K41" s="178">
        <f>K77</f>
        <v>0</v>
      </c>
      <c r="L41" s="178">
        <f t="shared" ref="L41:BW41" si="17">L77</f>
        <v>0</v>
      </c>
      <c r="M41" s="178">
        <f t="shared" si="17"/>
        <v>0</v>
      </c>
      <c r="N41" s="178">
        <f t="shared" si="17"/>
        <v>0</v>
      </c>
      <c r="O41" s="178">
        <f t="shared" si="17"/>
        <v>0</v>
      </c>
      <c r="P41" s="178">
        <f t="shared" si="17"/>
        <v>0</v>
      </c>
      <c r="Q41" s="178">
        <f t="shared" si="17"/>
        <v>0</v>
      </c>
      <c r="R41" s="178">
        <f t="shared" si="17"/>
        <v>0</v>
      </c>
      <c r="S41" s="178">
        <f t="shared" si="17"/>
        <v>0</v>
      </c>
      <c r="T41" s="178">
        <f t="shared" si="17"/>
        <v>0</v>
      </c>
      <c r="U41" s="178">
        <f t="shared" si="17"/>
        <v>0</v>
      </c>
      <c r="V41" s="178">
        <f t="shared" si="17"/>
        <v>0</v>
      </c>
      <c r="W41" s="178">
        <f t="shared" si="17"/>
        <v>0</v>
      </c>
      <c r="X41" s="178">
        <f t="shared" si="17"/>
        <v>0</v>
      </c>
      <c r="Y41" s="178">
        <f t="shared" si="17"/>
        <v>0</v>
      </c>
      <c r="Z41" s="178">
        <f t="shared" si="17"/>
        <v>0</v>
      </c>
      <c r="AA41" s="178">
        <f t="shared" si="17"/>
        <v>0</v>
      </c>
      <c r="AB41" s="178">
        <f t="shared" si="17"/>
        <v>0</v>
      </c>
      <c r="AC41" s="178">
        <f t="shared" si="17"/>
        <v>0</v>
      </c>
      <c r="AD41" s="178">
        <f t="shared" si="17"/>
        <v>0</v>
      </c>
      <c r="AE41" s="178">
        <f t="shared" si="17"/>
        <v>0</v>
      </c>
      <c r="AF41" s="178">
        <f t="shared" si="17"/>
        <v>0</v>
      </c>
      <c r="AG41" s="178">
        <f t="shared" si="17"/>
        <v>0</v>
      </c>
      <c r="AH41" s="178">
        <f t="shared" si="17"/>
        <v>0</v>
      </c>
      <c r="AI41" s="178">
        <f t="shared" si="17"/>
        <v>0</v>
      </c>
      <c r="AJ41" s="178">
        <f t="shared" si="17"/>
        <v>0</v>
      </c>
      <c r="AK41" s="178">
        <f t="shared" si="17"/>
        <v>0</v>
      </c>
      <c r="AL41" s="178">
        <f t="shared" si="17"/>
        <v>0</v>
      </c>
      <c r="AM41" s="178">
        <f t="shared" si="17"/>
        <v>0</v>
      </c>
      <c r="AN41" s="178">
        <f t="shared" si="17"/>
        <v>0</v>
      </c>
      <c r="AO41" s="178">
        <f t="shared" si="17"/>
        <v>0</v>
      </c>
      <c r="AP41" s="178">
        <f t="shared" si="17"/>
        <v>0</v>
      </c>
      <c r="AQ41" s="178">
        <f t="shared" si="17"/>
        <v>0</v>
      </c>
      <c r="AR41" s="178">
        <f t="shared" si="17"/>
        <v>0</v>
      </c>
      <c r="AS41" s="178">
        <f t="shared" si="17"/>
        <v>0</v>
      </c>
      <c r="AT41" s="178">
        <f t="shared" si="17"/>
        <v>0</v>
      </c>
      <c r="AU41" s="178">
        <f t="shared" si="17"/>
        <v>0</v>
      </c>
      <c r="AV41" s="178">
        <f t="shared" si="17"/>
        <v>0</v>
      </c>
      <c r="AW41" s="178">
        <f t="shared" si="17"/>
        <v>0</v>
      </c>
      <c r="AX41" s="178">
        <f t="shared" si="17"/>
        <v>0</v>
      </c>
      <c r="AY41" s="178">
        <f t="shared" si="17"/>
        <v>0</v>
      </c>
      <c r="AZ41" s="178">
        <f t="shared" si="17"/>
        <v>0</v>
      </c>
      <c r="BA41" s="178">
        <f t="shared" si="17"/>
        <v>0</v>
      </c>
      <c r="BB41" s="178">
        <f t="shared" si="17"/>
        <v>0</v>
      </c>
      <c r="BC41" s="178">
        <f t="shared" si="17"/>
        <v>0</v>
      </c>
      <c r="BD41" s="178">
        <f t="shared" si="17"/>
        <v>0</v>
      </c>
      <c r="BE41" s="178">
        <f t="shared" si="17"/>
        <v>0</v>
      </c>
      <c r="BF41" s="178">
        <f t="shared" si="17"/>
        <v>0</v>
      </c>
      <c r="BG41" s="178">
        <f t="shared" si="17"/>
        <v>0</v>
      </c>
      <c r="BH41" s="178">
        <f t="shared" si="17"/>
        <v>0</v>
      </c>
      <c r="BI41" s="178">
        <f t="shared" si="17"/>
        <v>0</v>
      </c>
      <c r="BJ41" s="178">
        <f t="shared" si="17"/>
        <v>0</v>
      </c>
      <c r="BK41" s="178">
        <f t="shared" si="17"/>
        <v>0</v>
      </c>
      <c r="BL41" s="178">
        <f t="shared" si="17"/>
        <v>0</v>
      </c>
      <c r="BM41" s="178">
        <f t="shared" si="17"/>
        <v>0</v>
      </c>
      <c r="BN41" s="178">
        <f t="shared" si="17"/>
        <v>0</v>
      </c>
      <c r="BO41" s="178">
        <f t="shared" si="17"/>
        <v>0</v>
      </c>
      <c r="BP41" s="178">
        <f t="shared" si="17"/>
        <v>0</v>
      </c>
      <c r="BQ41" s="178">
        <f t="shared" si="17"/>
        <v>0</v>
      </c>
      <c r="BR41" s="178">
        <f t="shared" si="17"/>
        <v>0</v>
      </c>
      <c r="BS41" s="178">
        <f t="shared" si="17"/>
        <v>0</v>
      </c>
      <c r="BT41" s="178">
        <f t="shared" si="17"/>
        <v>0</v>
      </c>
      <c r="BU41" s="178">
        <f t="shared" si="17"/>
        <v>0</v>
      </c>
      <c r="BV41" s="178">
        <f t="shared" si="17"/>
        <v>0</v>
      </c>
      <c r="BW41" s="178">
        <f t="shared" si="17"/>
        <v>0</v>
      </c>
      <c r="BX41" s="178">
        <f t="shared" ref="BX41:CX41" si="18">BX77</f>
        <v>0</v>
      </c>
      <c r="BY41" s="178">
        <f t="shared" si="18"/>
        <v>0</v>
      </c>
      <c r="BZ41" s="178">
        <f t="shared" si="18"/>
        <v>0</v>
      </c>
      <c r="CA41" s="178">
        <f t="shared" si="18"/>
        <v>0</v>
      </c>
      <c r="CB41" s="178">
        <f t="shared" si="18"/>
        <v>0</v>
      </c>
      <c r="CC41" s="178">
        <f t="shared" si="18"/>
        <v>0</v>
      </c>
      <c r="CD41" s="178">
        <f t="shared" si="18"/>
        <v>0</v>
      </c>
      <c r="CE41" s="178">
        <f t="shared" si="18"/>
        <v>0</v>
      </c>
      <c r="CF41" s="178">
        <f t="shared" si="18"/>
        <v>0</v>
      </c>
      <c r="CG41" s="178">
        <f t="shared" si="18"/>
        <v>0</v>
      </c>
      <c r="CH41" s="178">
        <f t="shared" si="18"/>
        <v>0</v>
      </c>
      <c r="CI41" s="178">
        <f t="shared" si="18"/>
        <v>0</v>
      </c>
      <c r="CJ41" s="178">
        <f t="shared" si="18"/>
        <v>0</v>
      </c>
      <c r="CK41" s="178">
        <f t="shared" si="18"/>
        <v>0</v>
      </c>
      <c r="CL41" s="178">
        <f t="shared" si="18"/>
        <v>0</v>
      </c>
      <c r="CM41" s="178">
        <f t="shared" si="18"/>
        <v>0</v>
      </c>
      <c r="CN41" s="178">
        <f t="shared" si="18"/>
        <v>0</v>
      </c>
      <c r="CO41" s="178">
        <f t="shared" si="18"/>
        <v>0</v>
      </c>
      <c r="CP41" s="178">
        <f t="shared" si="18"/>
        <v>0</v>
      </c>
      <c r="CQ41" s="178">
        <f t="shared" si="18"/>
        <v>0</v>
      </c>
      <c r="CR41" s="178">
        <f t="shared" si="18"/>
        <v>0</v>
      </c>
      <c r="CS41" s="178">
        <f t="shared" si="18"/>
        <v>0</v>
      </c>
      <c r="CT41" s="178">
        <f t="shared" si="18"/>
        <v>0</v>
      </c>
      <c r="CU41" s="178">
        <f t="shared" si="18"/>
        <v>0</v>
      </c>
      <c r="CV41" s="178">
        <f t="shared" si="18"/>
        <v>0</v>
      </c>
      <c r="CW41" s="178">
        <f t="shared" si="18"/>
        <v>0</v>
      </c>
      <c r="CX41" s="178">
        <f t="shared" si="18"/>
        <v>0</v>
      </c>
      <c r="CY41" s="125" t="s">
        <v>1907</v>
      </c>
    </row>
    <row r="42" spans="1:103" collapsed="1" x14ac:dyDescent="0.3">
      <c r="A42" s="126" t="s">
        <v>1942</v>
      </c>
      <c r="B42" s="131">
        <f t="shared" si="15"/>
        <v>0</v>
      </c>
      <c r="C42" s="131">
        <f t="shared" ref="C42:J42" si="19">C111</f>
        <v>0</v>
      </c>
      <c r="D42" s="131">
        <f t="shared" si="19"/>
        <v>0</v>
      </c>
      <c r="E42" s="131">
        <f t="shared" si="19"/>
        <v>0</v>
      </c>
      <c r="F42" s="131">
        <f t="shared" si="19"/>
        <v>0</v>
      </c>
      <c r="G42" s="131">
        <f t="shared" si="19"/>
        <v>0</v>
      </c>
      <c r="H42" s="131">
        <f t="shared" si="19"/>
        <v>0</v>
      </c>
      <c r="I42" s="131">
        <f t="shared" si="19"/>
        <v>0</v>
      </c>
      <c r="J42" s="131">
        <f t="shared" si="19"/>
        <v>0</v>
      </c>
      <c r="K42" s="131">
        <f>K111</f>
        <v>0</v>
      </c>
      <c r="L42" s="131">
        <f t="shared" ref="L42:BW42" si="20">L111</f>
        <v>0</v>
      </c>
      <c r="M42" s="131">
        <f t="shared" si="20"/>
        <v>0</v>
      </c>
      <c r="N42" s="131">
        <f t="shared" si="20"/>
        <v>0</v>
      </c>
      <c r="O42" s="131">
        <f t="shared" si="20"/>
        <v>0</v>
      </c>
      <c r="P42" s="131">
        <f t="shared" si="20"/>
        <v>0</v>
      </c>
      <c r="Q42" s="131">
        <f t="shared" si="20"/>
        <v>0</v>
      </c>
      <c r="R42" s="131">
        <f t="shared" si="20"/>
        <v>0</v>
      </c>
      <c r="S42" s="131">
        <f t="shared" si="20"/>
        <v>0</v>
      </c>
      <c r="T42" s="131">
        <f t="shared" si="20"/>
        <v>0</v>
      </c>
      <c r="U42" s="131">
        <f t="shared" si="20"/>
        <v>0</v>
      </c>
      <c r="V42" s="131">
        <f t="shared" si="20"/>
        <v>0</v>
      </c>
      <c r="W42" s="131">
        <f t="shared" si="20"/>
        <v>0</v>
      </c>
      <c r="X42" s="131">
        <f t="shared" si="20"/>
        <v>0</v>
      </c>
      <c r="Y42" s="131">
        <f t="shared" si="20"/>
        <v>0</v>
      </c>
      <c r="Z42" s="131">
        <f t="shared" si="20"/>
        <v>0</v>
      </c>
      <c r="AA42" s="131">
        <f t="shared" si="20"/>
        <v>0</v>
      </c>
      <c r="AB42" s="131">
        <f t="shared" si="20"/>
        <v>0</v>
      </c>
      <c r="AC42" s="131">
        <f t="shared" si="20"/>
        <v>0</v>
      </c>
      <c r="AD42" s="131">
        <f t="shared" si="20"/>
        <v>0</v>
      </c>
      <c r="AE42" s="131">
        <f t="shared" si="20"/>
        <v>0</v>
      </c>
      <c r="AF42" s="131">
        <f t="shared" si="20"/>
        <v>0</v>
      </c>
      <c r="AG42" s="131">
        <f t="shared" si="20"/>
        <v>0</v>
      </c>
      <c r="AH42" s="131">
        <f t="shared" si="20"/>
        <v>0</v>
      </c>
      <c r="AI42" s="131">
        <f t="shared" si="20"/>
        <v>0</v>
      </c>
      <c r="AJ42" s="131">
        <f t="shared" si="20"/>
        <v>0</v>
      </c>
      <c r="AK42" s="131">
        <f t="shared" si="20"/>
        <v>0</v>
      </c>
      <c r="AL42" s="131">
        <f t="shared" si="20"/>
        <v>0</v>
      </c>
      <c r="AM42" s="131">
        <f t="shared" si="20"/>
        <v>0</v>
      </c>
      <c r="AN42" s="131">
        <f t="shared" si="20"/>
        <v>0</v>
      </c>
      <c r="AO42" s="131">
        <f t="shared" si="20"/>
        <v>0</v>
      </c>
      <c r="AP42" s="131">
        <f t="shared" si="20"/>
        <v>0</v>
      </c>
      <c r="AQ42" s="131">
        <f t="shared" si="20"/>
        <v>0</v>
      </c>
      <c r="AR42" s="131">
        <f t="shared" si="20"/>
        <v>0</v>
      </c>
      <c r="AS42" s="131">
        <f t="shared" si="20"/>
        <v>0</v>
      </c>
      <c r="AT42" s="131">
        <f t="shared" si="20"/>
        <v>0</v>
      </c>
      <c r="AU42" s="131">
        <f t="shared" si="20"/>
        <v>0</v>
      </c>
      <c r="AV42" s="131">
        <f t="shared" si="20"/>
        <v>0</v>
      </c>
      <c r="AW42" s="131">
        <f t="shared" si="20"/>
        <v>0</v>
      </c>
      <c r="AX42" s="131">
        <f t="shared" si="20"/>
        <v>0</v>
      </c>
      <c r="AY42" s="131">
        <f t="shared" si="20"/>
        <v>0</v>
      </c>
      <c r="AZ42" s="131">
        <f t="shared" si="20"/>
        <v>0</v>
      </c>
      <c r="BA42" s="131">
        <f t="shared" si="20"/>
        <v>0</v>
      </c>
      <c r="BB42" s="131">
        <f t="shared" si="20"/>
        <v>0</v>
      </c>
      <c r="BC42" s="131">
        <f t="shared" si="20"/>
        <v>0</v>
      </c>
      <c r="BD42" s="131">
        <f t="shared" si="20"/>
        <v>0</v>
      </c>
      <c r="BE42" s="131">
        <f t="shared" si="20"/>
        <v>0</v>
      </c>
      <c r="BF42" s="131">
        <f t="shared" si="20"/>
        <v>0</v>
      </c>
      <c r="BG42" s="131">
        <f t="shared" si="20"/>
        <v>0</v>
      </c>
      <c r="BH42" s="131">
        <f t="shared" si="20"/>
        <v>0</v>
      </c>
      <c r="BI42" s="131">
        <f t="shared" si="20"/>
        <v>0</v>
      </c>
      <c r="BJ42" s="131">
        <f t="shared" si="20"/>
        <v>0</v>
      </c>
      <c r="BK42" s="131">
        <f t="shared" si="20"/>
        <v>0</v>
      </c>
      <c r="BL42" s="131">
        <f t="shared" si="20"/>
        <v>0</v>
      </c>
      <c r="BM42" s="131">
        <f t="shared" si="20"/>
        <v>0</v>
      </c>
      <c r="BN42" s="131">
        <f t="shared" si="20"/>
        <v>0</v>
      </c>
      <c r="BO42" s="131">
        <f t="shared" si="20"/>
        <v>0</v>
      </c>
      <c r="BP42" s="131">
        <f t="shared" si="20"/>
        <v>0</v>
      </c>
      <c r="BQ42" s="131">
        <f t="shared" si="20"/>
        <v>0</v>
      </c>
      <c r="BR42" s="131">
        <f t="shared" si="20"/>
        <v>0</v>
      </c>
      <c r="BS42" s="131">
        <f t="shared" si="20"/>
        <v>0</v>
      </c>
      <c r="BT42" s="131">
        <f t="shared" si="20"/>
        <v>0</v>
      </c>
      <c r="BU42" s="131">
        <f t="shared" si="20"/>
        <v>0</v>
      </c>
      <c r="BV42" s="131">
        <f t="shared" si="20"/>
        <v>0</v>
      </c>
      <c r="BW42" s="131">
        <f t="shared" si="20"/>
        <v>0</v>
      </c>
      <c r="BX42" s="131">
        <f t="shared" ref="BX42:CX42" si="21">BX111</f>
        <v>0</v>
      </c>
      <c r="BY42" s="131">
        <f t="shared" si="21"/>
        <v>0</v>
      </c>
      <c r="BZ42" s="131">
        <f t="shared" si="21"/>
        <v>0</v>
      </c>
      <c r="CA42" s="131">
        <f t="shared" si="21"/>
        <v>0</v>
      </c>
      <c r="CB42" s="131">
        <f t="shared" si="21"/>
        <v>0</v>
      </c>
      <c r="CC42" s="131">
        <f t="shared" si="21"/>
        <v>0</v>
      </c>
      <c r="CD42" s="131">
        <f t="shared" si="21"/>
        <v>0</v>
      </c>
      <c r="CE42" s="131">
        <f t="shared" si="21"/>
        <v>0</v>
      </c>
      <c r="CF42" s="131">
        <f t="shared" si="21"/>
        <v>0</v>
      </c>
      <c r="CG42" s="131">
        <f t="shared" si="21"/>
        <v>0</v>
      </c>
      <c r="CH42" s="131">
        <f t="shared" si="21"/>
        <v>0</v>
      </c>
      <c r="CI42" s="131">
        <f t="shared" si="21"/>
        <v>0</v>
      </c>
      <c r="CJ42" s="131">
        <f t="shared" si="21"/>
        <v>0</v>
      </c>
      <c r="CK42" s="131">
        <f t="shared" si="21"/>
        <v>0</v>
      </c>
      <c r="CL42" s="131">
        <f t="shared" si="21"/>
        <v>0</v>
      </c>
      <c r="CM42" s="131">
        <f t="shared" si="21"/>
        <v>0</v>
      </c>
      <c r="CN42" s="131">
        <f t="shared" si="21"/>
        <v>0</v>
      </c>
      <c r="CO42" s="131">
        <f t="shared" si="21"/>
        <v>0</v>
      </c>
      <c r="CP42" s="131">
        <f t="shared" si="21"/>
        <v>0</v>
      </c>
      <c r="CQ42" s="131">
        <f t="shared" si="21"/>
        <v>0</v>
      </c>
      <c r="CR42" s="131">
        <f t="shared" si="21"/>
        <v>0</v>
      </c>
      <c r="CS42" s="131">
        <f t="shared" si="21"/>
        <v>0</v>
      </c>
      <c r="CT42" s="131">
        <f t="shared" si="21"/>
        <v>0</v>
      </c>
      <c r="CU42" s="131">
        <f t="shared" si="21"/>
        <v>0</v>
      </c>
      <c r="CV42" s="131">
        <f t="shared" si="21"/>
        <v>0</v>
      </c>
      <c r="CW42" s="131">
        <f t="shared" si="21"/>
        <v>0</v>
      </c>
      <c r="CX42" s="131">
        <f t="shared" si="21"/>
        <v>0</v>
      </c>
      <c r="CY42" s="129" t="s">
        <v>1907</v>
      </c>
    </row>
    <row r="43" spans="1:103" hidden="1" x14ac:dyDescent="0.3">
      <c r="A43" s="179" t="s">
        <v>1943</v>
      </c>
      <c r="B43" s="180">
        <f t="shared" si="15"/>
        <v>0</v>
      </c>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181"/>
      <c r="BP43" s="181"/>
      <c r="BQ43" s="181"/>
      <c r="BR43" s="181"/>
      <c r="BS43" s="181"/>
      <c r="BT43" s="181"/>
      <c r="BU43" s="181"/>
      <c r="BV43" s="181"/>
      <c r="BW43" s="181"/>
      <c r="BX43" s="181"/>
      <c r="BY43" s="181"/>
      <c r="BZ43" s="181"/>
      <c r="CA43" s="181"/>
      <c r="CB43" s="181"/>
      <c r="CC43" s="181"/>
      <c r="CD43" s="181"/>
      <c r="CE43" s="181"/>
      <c r="CF43" s="181"/>
      <c r="CG43" s="181"/>
      <c r="CH43" s="181"/>
      <c r="CI43" s="181"/>
      <c r="CJ43" s="181"/>
      <c r="CK43" s="181"/>
      <c r="CL43" s="181"/>
      <c r="CM43" s="181"/>
      <c r="CN43" s="181"/>
      <c r="CO43" s="181"/>
      <c r="CP43" s="181"/>
      <c r="CQ43" s="181"/>
      <c r="CR43" s="181"/>
      <c r="CS43" s="181"/>
      <c r="CT43" s="181"/>
      <c r="CU43" s="181"/>
      <c r="CV43" s="181"/>
      <c r="CW43" s="181"/>
      <c r="CX43" s="181"/>
      <c r="CY43" s="129" t="s">
        <v>1907</v>
      </c>
    </row>
    <row r="44" spans="1:103" ht="13.5" customHeight="1" x14ac:dyDescent="0.3">
      <c r="A44" s="126" t="s">
        <v>1944</v>
      </c>
      <c r="B44" s="127">
        <f t="shared" si="15"/>
        <v>0</v>
      </c>
      <c r="C44" s="131">
        <f t="shared" ref="C44:J44" si="22">C159</f>
        <v>0</v>
      </c>
      <c r="D44" s="131">
        <f t="shared" si="22"/>
        <v>0</v>
      </c>
      <c r="E44" s="131">
        <f t="shared" si="22"/>
        <v>0</v>
      </c>
      <c r="F44" s="131">
        <f t="shared" si="22"/>
        <v>0</v>
      </c>
      <c r="G44" s="131">
        <f t="shared" si="22"/>
        <v>0</v>
      </c>
      <c r="H44" s="131">
        <f t="shared" si="22"/>
        <v>0</v>
      </c>
      <c r="I44" s="131">
        <f t="shared" si="22"/>
        <v>0</v>
      </c>
      <c r="J44" s="131">
        <f t="shared" si="22"/>
        <v>0</v>
      </c>
      <c r="K44" s="131">
        <f>K159</f>
        <v>0</v>
      </c>
      <c r="L44" s="131">
        <f t="shared" ref="L44:BW44" si="23">L159</f>
        <v>0</v>
      </c>
      <c r="M44" s="131">
        <f t="shared" si="23"/>
        <v>0</v>
      </c>
      <c r="N44" s="131">
        <f t="shared" si="23"/>
        <v>0</v>
      </c>
      <c r="O44" s="131">
        <f t="shared" si="23"/>
        <v>0</v>
      </c>
      <c r="P44" s="131">
        <f t="shared" si="23"/>
        <v>0</v>
      </c>
      <c r="Q44" s="131">
        <f t="shared" si="23"/>
        <v>0</v>
      </c>
      <c r="R44" s="131">
        <f t="shared" si="23"/>
        <v>0</v>
      </c>
      <c r="S44" s="131">
        <f t="shared" si="23"/>
        <v>0</v>
      </c>
      <c r="T44" s="131">
        <f t="shared" si="23"/>
        <v>0</v>
      </c>
      <c r="U44" s="131">
        <f t="shared" si="23"/>
        <v>0</v>
      </c>
      <c r="V44" s="131">
        <f t="shared" si="23"/>
        <v>0</v>
      </c>
      <c r="W44" s="131">
        <f t="shared" si="23"/>
        <v>0</v>
      </c>
      <c r="X44" s="131">
        <f t="shared" si="23"/>
        <v>0</v>
      </c>
      <c r="Y44" s="131">
        <f t="shared" si="23"/>
        <v>0</v>
      </c>
      <c r="Z44" s="131">
        <f t="shared" si="23"/>
        <v>0</v>
      </c>
      <c r="AA44" s="131">
        <f t="shared" si="23"/>
        <v>0</v>
      </c>
      <c r="AB44" s="131">
        <f t="shared" si="23"/>
        <v>0</v>
      </c>
      <c r="AC44" s="131">
        <f t="shared" si="23"/>
        <v>0</v>
      </c>
      <c r="AD44" s="131">
        <f t="shared" si="23"/>
        <v>0</v>
      </c>
      <c r="AE44" s="131">
        <f t="shared" si="23"/>
        <v>0</v>
      </c>
      <c r="AF44" s="131">
        <f t="shared" si="23"/>
        <v>0</v>
      </c>
      <c r="AG44" s="131">
        <f t="shared" si="23"/>
        <v>0</v>
      </c>
      <c r="AH44" s="131">
        <f t="shared" si="23"/>
        <v>0</v>
      </c>
      <c r="AI44" s="131">
        <f t="shared" si="23"/>
        <v>0</v>
      </c>
      <c r="AJ44" s="131">
        <f t="shared" si="23"/>
        <v>0</v>
      </c>
      <c r="AK44" s="131">
        <f t="shared" si="23"/>
        <v>0</v>
      </c>
      <c r="AL44" s="131">
        <f t="shared" si="23"/>
        <v>0</v>
      </c>
      <c r="AM44" s="131">
        <f t="shared" si="23"/>
        <v>0</v>
      </c>
      <c r="AN44" s="131">
        <f t="shared" si="23"/>
        <v>0</v>
      </c>
      <c r="AO44" s="131">
        <f t="shared" si="23"/>
        <v>0</v>
      </c>
      <c r="AP44" s="131">
        <f t="shared" si="23"/>
        <v>0</v>
      </c>
      <c r="AQ44" s="131">
        <f t="shared" si="23"/>
        <v>0</v>
      </c>
      <c r="AR44" s="131">
        <f t="shared" si="23"/>
        <v>0</v>
      </c>
      <c r="AS44" s="131">
        <f t="shared" si="23"/>
        <v>0</v>
      </c>
      <c r="AT44" s="131">
        <f t="shared" si="23"/>
        <v>0</v>
      </c>
      <c r="AU44" s="131">
        <f t="shared" si="23"/>
        <v>0</v>
      </c>
      <c r="AV44" s="131">
        <f t="shared" si="23"/>
        <v>0</v>
      </c>
      <c r="AW44" s="131">
        <f t="shared" si="23"/>
        <v>0</v>
      </c>
      <c r="AX44" s="131">
        <f t="shared" si="23"/>
        <v>0</v>
      </c>
      <c r="AY44" s="131">
        <f t="shared" si="23"/>
        <v>0</v>
      </c>
      <c r="AZ44" s="131">
        <f t="shared" si="23"/>
        <v>0</v>
      </c>
      <c r="BA44" s="131">
        <f t="shared" si="23"/>
        <v>0</v>
      </c>
      <c r="BB44" s="131">
        <f t="shared" si="23"/>
        <v>0</v>
      </c>
      <c r="BC44" s="131">
        <f t="shared" si="23"/>
        <v>0</v>
      </c>
      <c r="BD44" s="131">
        <f t="shared" si="23"/>
        <v>0</v>
      </c>
      <c r="BE44" s="131">
        <f t="shared" si="23"/>
        <v>0</v>
      </c>
      <c r="BF44" s="131">
        <f t="shared" si="23"/>
        <v>0</v>
      </c>
      <c r="BG44" s="131">
        <f t="shared" si="23"/>
        <v>0</v>
      </c>
      <c r="BH44" s="131">
        <f t="shared" si="23"/>
        <v>0</v>
      </c>
      <c r="BI44" s="131">
        <f t="shared" si="23"/>
        <v>0</v>
      </c>
      <c r="BJ44" s="131">
        <f t="shared" si="23"/>
        <v>0</v>
      </c>
      <c r="BK44" s="131">
        <f t="shared" si="23"/>
        <v>0</v>
      </c>
      <c r="BL44" s="131">
        <f t="shared" si="23"/>
        <v>0</v>
      </c>
      <c r="BM44" s="131">
        <f t="shared" si="23"/>
        <v>0</v>
      </c>
      <c r="BN44" s="131">
        <f t="shared" si="23"/>
        <v>0</v>
      </c>
      <c r="BO44" s="131">
        <f t="shared" si="23"/>
        <v>0</v>
      </c>
      <c r="BP44" s="131">
        <f t="shared" si="23"/>
        <v>0</v>
      </c>
      <c r="BQ44" s="131">
        <f t="shared" si="23"/>
        <v>0</v>
      </c>
      <c r="BR44" s="131">
        <f t="shared" si="23"/>
        <v>0</v>
      </c>
      <c r="BS44" s="131">
        <f t="shared" si="23"/>
        <v>0</v>
      </c>
      <c r="BT44" s="131">
        <f t="shared" si="23"/>
        <v>0</v>
      </c>
      <c r="BU44" s="131">
        <f t="shared" si="23"/>
        <v>0</v>
      </c>
      <c r="BV44" s="131">
        <f t="shared" si="23"/>
        <v>0</v>
      </c>
      <c r="BW44" s="131">
        <f t="shared" si="23"/>
        <v>0</v>
      </c>
      <c r="BX44" s="131">
        <f t="shared" ref="BX44:CX44" si="24">BX159</f>
        <v>0</v>
      </c>
      <c r="BY44" s="131">
        <f t="shared" si="24"/>
        <v>0</v>
      </c>
      <c r="BZ44" s="131">
        <f t="shared" si="24"/>
        <v>0</v>
      </c>
      <c r="CA44" s="131">
        <f t="shared" si="24"/>
        <v>0</v>
      </c>
      <c r="CB44" s="131">
        <f t="shared" si="24"/>
        <v>0</v>
      </c>
      <c r="CC44" s="131">
        <f t="shared" si="24"/>
        <v>0</v>
      </c>
      <c r="CD44" s="131">
        <f t="shared" si="24"/>
        <v>0</v>
      </c>
      <c r="CE44" s="131">
        <f t="shared" si="24"/>
        <v>0</v>
      </c>
      <c r="CF44" s="131">
        <f t="shared" si="24"/>
        <v>0</v>
      </c>
      <c r="CG44" s="131">
        <f t="shared" si="24"/>
        <v>0</v>
      </c>
      <c r="CH44" s="131">
        <f t="shared" si="24"/>
        <v>0</v>
      </c>
      <c r="CI44" s="131">
        <f t="shared" si="24"/>
        <v>0</v>
      </c>
      <c r="CJ44" s="131">
        <f t="shared" si="24"/>
        <v>0</v>
      </c>
      <c r="CK44" s="131">
        <f t="shared" si="24"/>
        <v>0</v>
      </c>
      <c r="CL44" s="131">
        <f t="shared" si="24"/>
        <v>0</v>
      </c>
      <c r="CM44" s="131">
        <f t="shared" si="24"/>
        <v>0</v>
      </c>
      <c r="CN44" s="131">
        <f t="shared" si="24"/>
        <v>0</v>
      </c>
      <c r="CO44" s="131">
        <f t="shared" si="24"/>
        <v>0</v>
      </c>
      <c r="CP44" s="131">
        <f t="shared" si="24"/>
        <v>0</v>
      </c>
      <c r="CQ44" s="131">
        <f t="shared" si="24"/>
        <v>0</v>
      </c>
      <c r="CR44" s="131">
        <f t="shared" si="24"/>
        <v>0</v>
      </c>
      <c r="CS44" s="131">
        <f t="shared" si="24"/>
        <v>0</v>
      </c>
      <c r="CT44" s="131">
        <f t="shared" si="24"/>
        <v>0</v>
      </c>
      <c r="CU44" s="131">
        <f t="shared" si="24"/>
        <v>0</v>
      </c>
      <c r="CV44" s="131">
        <f t="shared" si="24"/>
        <v>0</v>
      </c>
      <c r="CW44" s="131">
        <f t="shared" si="24"/>
        <v>0</v>
      </c>
      <c r="CX44" s="131">
        <f t="shared" si="24"/>
        <v>0</v>
      </c>
      <c r="CY44" s="129" t="s">
        <v>1907</v>
      </c>
    </row>
    <row r="45" spans="1:103" ht="13.5" customHeight="1" x14ac:dyDescent="0.3">
      <c r="A45" s="126" t="s">
        <v>1945</v>
      </c>
      <c r="B45" s="127">
        <f t="shared" si="15"/>
        <v>0</v>
      </c>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29" t="s">
        <v>1907</v>
      </c>
    </row>
    <row r="46" spans="1:103" ht="13.5" customHeight="1" x14ac:dyDescent="0.3">
      <c r="A46" s="126" t="s">
        <v>1946</v>
      </c>
      <c r="B46" s="127">
        <f t="shared" si="15"/>
        <v>0</v>
      </c>
      <c r="C46" s="182"/>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128"/>
      <c r="BD46" s="128"/>
      <c r="BE46" s="128"/>
      <c r="BF46" s="128"/>
      <c r="BG46" s="128"/>
      <c r="BH46" s="128"/>
      <c r="BI46" s="128"/>
      <c r="BJ46" s="128"/>
      <c r="BK46" s="128"/>
      <c r="BL46" s="128"/>
      <c r="BM46" s="128"/>
      <c r="BN46" s="128"/>
      <c r="BO46" s="128"/>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9" t="s">
        <v>1907</v>
      </c>
    </row>
    <row r="47" spans="1:103" x14ac:dyDescent="0.3">
      <c r="A47" s="122" t="s">
        <v>1947</v>
      </c>
      <c r="B47" s="127">
        <f t="shared" si="15"/>
        <v>0</v>
      </c>
      <c r="C47" s="140">
        <f t="shared" ref="C47:J47" si="25">C176</f>
        <v>0</v>
      </c>
      <c r="D47" s="140">
        <f t="shared" si="25"/>
        <v>0</v>
      </c>
      <c r="E47" s="140">
        <f t="shared" si="25"/>
        <v>0</v>
      </c>
      <c r="F47" s="140">
        <f t="shared" si="25"/>
        <v>0</v>
      </c>
      <c r="G47" s="140">
        <f t="shared" si="25"/>
        <v>0</v>
      </c>
      <c r="H47" s="140">
        <f t="shared" si="25"/>
        <v>0</v>
      </c>
      <c r="I47" s="140">
        <f t="shared" si="25"/>
        <v>0</v>
      </c>
      <c r="J47" s="140">
        <f t="shared" si="25"/>
        <v>0</v>
      </c>
      <c r="K47" s="140">
        <f>K176</f>
        <v>0</v>
      </c>
      <c r="L47" s="140">
        <f t="shared" ref="L47:BW47" si="26">L176</f>
        <v>0</v>
      </c>
      <c r="M47" s="140">
        <f t="shared" si="26"/>
        <v>0</v>
      </c>
      <c r="N47" s="140">
        <f t="shared" si="26"/>
        <v>0</v>
      </c>
      <c r="O47" s="140">
        <f t="shared" si="26"/>
        <v>0</v>
      </c>
      <c r="P47" s="140">
        <f t="shared" si="26"/>
        <v>0</v>
      </c>
      <c r="Q47" s="140">
        <f t="shared" si="26"/>
        <v>0</v>
      </c>
      <c r="R47" s="140">
        <f t="shared" si="26"/>
        <v>0</v>
      </c>
      <c r="S47" s="140">
        <f t="shared" si="26"/>
        <v>0</v>
      </c>
      <c r="T47" s="140">
        <f t="shared" si="26"/>
        <v>0</v>
      </c>
      <c r="U47" s="140">
        <f t="shared" si="26"/>
        <v>0</v>
      </c>
      <c r="V47" s="140">
        <f t="shared" si="26"/>
        <v>0</v>
      </c>
      <c r="W47" s="140">
        <f t="shared" si="26"/>
        <v>0</v>
      </c>
      <c r="X47" s="140">
        <f t="shared" si="26"/>
        <v>0</v>
      </c>
      <c r="Y47" s="140">
        <f t="shared" si="26"/>
        <v>0</v>
      </c>
      <c r="Z47" s="140">
        <f t="shared" si="26"/>
        <v>0</v>
      </c>
      <c r="AA47" s="140">
        <f t="shared" si="26"/>
        <v>0</v>
      </c>
      <c r="AB47" s="140">
        <f t="shared" si="26"/>
        <v>0</v>
      </c>
      <c r="AC47" s="140">
        <f t="shared" si="26"/>
        <v>0</v>
      </c>
      <c r="AD47" s="140">
        <f t="shared" si="26"/>
        <v>0</v>
      </c>
      <c r="AE47" s="140">
        <f t="shared" si="26"/>
        <v>0</v>
      </c>
      <c r="AF47" s="140">
        <f t="shared" si="26"/>
        <v>0</v>
      </c>
      <c r="AG47" s="140">
        <f t="shared" si="26"/>
        <v>0</v>
      </c>
      <c r="AH47" s="140">
        <f t="shared" si="26"/>
        <v>0</v>
      </c>
      <c r="AI47" s="140">
        <f t="shared" si="26"/>
        <v>0</v>
      </c>
      <c r="AJ47" s="140">
        <f t="shared" si="26"/>
        <v>0</v>
      </c>
      <c r="AK47" s="140">
        <f t="shared" si="26"/>
        <v>0</v>
      </c>
      <c r="AL47" s="140">
        <f t="shared" si="26"/>
        <v>0</v>
      </c>
      <c r="AM47" s="140">
        <f t="shared" si="26"/>
        <v>0</v>
      </c>
      <c r="AN47" s="140">
        <f t="shared" si="26"/>
        <v>0</v>
      </c>
      <c r="AO47" s="140">
        <f t="shared" si="26"/>
        <v>0</v>
      </c>
      <c r="AP47" s="140">
        <f t="shared" si="26"/>
        <v>0</v>
      </c>
      <c r="AQ47" s="140">
        <f t="shared" si="26"/>
        <v>0</v>
      </c>
      <c r="AR47" s="140">
        <f t="shared" si="26"/>
        <v>0</v>
      </c>
      <c r="AS47" s="140">
        <f t="shared" si="26"/>
        <v>0</v>
      </c>
      <c r="AT47" s="140">
        <f t="shared" si="26"/>
        <v>0</v>
      </c>
      <c r="AU47" s="140">
        <f t="shared" si="26"/>
        <v>0</v>
      </c>
      <c r="AV47" s="140">
        <f t="shared" si="26"/>
        <v>0</v>
      </c>
      <c r="AW47" s="140">
        <f t="shared" si="26"/>
        <v>0</v>
      </c>
      <c r="AX47" s="140">
        <f t="shared" si="26"/>
        <v>0</v>
      </c>
      <c r="AY47" s="140">
        <f t="shared" si="26"/>
        <v>0</v>
      </c>
      <c r="AZ47" s="140">
        <f t="shared" si="26"/>
        <v>0</v>
      </c>
      <c r="BA47" s="140">
        <f t="shared" si="26"/>
        <v>0</v>
      </c>
      <c r="BB47" s="140">
        <f t="shared" si="26"/>
        <v>0</v>
      </c>
      <c r="BC47" s="140">
        <f t="shared" si="26"/>
        <v>0</v>
      </c>
      <c r="BD47" s="140">
        <f t="shared" si="26"/>
        <v>0</v>
      </c>
      <c r="BE47" s="140">
        <f t="shared" si="26"/>
        <v>0</v>
      </c>
      <c r="BF47" s="140">
        <f t="shared" si="26"/>
        <v>0</v>
      </c>
      <c r="BG47" s="140">
        <f t="shared" si="26"/>
        <v>0</v>
      </c>
      <c r="BH47" s="140">
        <f t="shared" si="26"/>
        <v>0</v>
      </c>
      <c r="BI47" s="140">
        <f t="shared" si="26"/>
        <v>0</v>
      </c>
      <c r="BJ47" s="140">
        <f t="shared" si="26"/>
        <v>0</v>
      </c>
      <c r="BK47" s="140">
        <f t="shared" si="26"/>
        <v>0</v>
      </c>
      <c r="BL47" s="140">
        <f t="shared" si="26"/>
        <v>0</v>
      </c>
      <c r="BM47" s="140">
        <f t="shared" si="26"/>
        <v>0</v>
      </c>
      <c r="BN47" s="140">
        <f t="shared" si="26"/>
        <v>0</v>
      </c>
      <c r="BO47" s="140">
        <f t="shared" si="26"/>
        <v>0</v>
      </c>
      <c r="BP47" s="140">
        <f t="shared" si="26"/>
        <v>0</v>
      </c>
      <c r="BQ47" s="140">
        <f t="shared" si="26"/>
        <v>0</v>
      </c>
      <c r="BR47" s="140">
        <f t="shared" si="26"/>
        <v>0</v>
      </c>
      <c r="BS47" s="140">
        <f t="shared" si="26"/>
        <v>0</v>
      </c>
      <c r="BT47" s="140">
        <f t="shared" si="26"/>
        <v>0</v>
      </c>
      <c r="BU47" s="140">
        <f t="shared" si="26"/>
        <v>0</v>
      </c>
      <c r="BV47" s="140">
        <f t="shared" si="26"/>
        <v>0</v>
      </c>
      <c r="BW47" s="140">
        <f t="shared" si="26"/>
        <v>0</v>
      </c>
      <c r="BX47" s="140">
        <f t="shared" ref="BX47:CX47" si="27">BX176</f>
        <v>0</v>
      </c>
      <c r="BY47" s="140">
        <f t="shared" si="27"/>
        <v>0</v>
      </c>
      <c r="BZ47" s="140">
        <f t="shared" si="27"/>
        <v>0</v>
      </c>
      <c r="CA47" s="140">
        <f t="shared" si="27"/>
        <v>0</v>
      </c>
      <c r="CB47" s="140">
        <f t="shared" si="27"/>
        <v>0</v>
      </c>
      <c r="CC47" s="140">
        <f t="shared" si="27"/>
        <v>0</v>
      </c>
      <c r="CD47" s="140">
        <f t="shared" si="27"/>
        <v>0</v>
      </c>
      <c r="CE47" s="140">
        <f t="shared" si="27"/>
        <v>0</v>
      </c>
      <c r="CF47" s="140">
        <f t="shared" si="27"/>
        <v>0</v>
      </c>
      <c r="CG47" s="140">
        <f t="shared" si="27"/>
        <v>0</v>
      </c>
      <c r="CH47" s="140">
        <f t="shared" si="27"/>
        <v>0</v>
      </c>
      <c r="CI47" s="140">
        <f t="shared" si="27"/>
        <v>0</v>
      </c>
      <c r="CJ47" s="140">
        <f t="shared" si="27"/>
        <v>0</v>
      </c>
      <c r="CK47" s="140">
        <f t="shared" si="27"/>
        <v>0</v>
      </c>
      <c r="CL47" s="140">
        <f t="shared" si="27"/>
        <v>0</v>
      </c>
      <c r="CM47" s="140">
        <f t="shared" si="27"/>
        <v>0</v>
      </c>
      <c r="CN47" s="140">
        <f t="shared" si="27"/>
        <v>0</v>
      </c>
      <c r="CO47" s="140">
        <f t="shared" si="27"/>
        <v>0</v>
      </c>
      <c r="CP47" s="140">
        <f t="shared" si="27"/>
        <v>0</v>
      </c>
      <c r="CQ47" s="140">
        <f t="shared" si="27"/>
        <v>0</v>
      </c>
      <c r="CR47" s="140">
        <f t="shared" si="27"/>
        <v>0</v>
      </c>
      <c r="CS47" s="140">
        <f t="shared" si="27"/>
        <v>0</v>
      </c>
      <c r="CT47" s="140">
        <f t="shared" si="27"/>
        <v>0</v>
      </c>
      <c r="CU47" s="140">
        <f t="shared" si="27"/>
        <v>0</v>
      </c>
      <c r="CV47" s="140">
        <f t="shared" si="27"/>
        <v>0</v>
      </c>
      <c r="CW47" s="140">
        <f t="shared" si="27"/>
        <v>0</v>
      </c>
      <c r="CX47" s="140">
        <f t="shared" si="27"/>
        <v>0</v>
      </c>
      <c r="CY47" s="129" t="s">
        <v>1907</v>
      </c>
    </row>
    <row r="48" spans="1:103" ht="15" thickBot="1" x14ac:dyDescent="0.35">
      <c r="A48" s="183" t="s">
        <v>1948</v>
      </c>
      <c r="B48" s="140">
        <f t="shared" si="15"/>
        <v>0</v>
      </c>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34"/>
      <c r="AY48" s="134"/>
      <c r="AZ48" s="134"/>
      <c r="BA48" s="134"/>
      <c r="BB48" s="134"/>
      <c r="BC48" s="134"/>
      <c r="BD48" s="134"/>
      <c r="BE48" s="134"/>
      <c r="BF48" s="134"/>
      <c r="BG48" s="134"/>
      <c r="BH48" s="134"/>
      <c r="BI48" s="134"/>
      <c r="BJ48" s="134"/>
      <c r="BK48" s="134"/>
      <c r="BL48" s="134"/>
      <c r="BM48" s="134"/>
      <c r="BN48" s="134"/>
      <c r="BO48" s="134"/>
      <c r="BP48" s="134"/>
      <c r="BQ48" s="134"/>
      <c r="BR48" s="134"/>
      <c r="BS48" s="134"/>
      <c r="BT48" s="134"/>
      <c r="BU48" s="134"/>
      <c r="BV48" s="134"/>
      <c r="BW48" s="134"/>
      <c r="BX48" s="134"/>
      <c r="BY48" s="134"/>
      <c r="BZ48" s="134"/>
      <c r="CA48" s="134"/>
      <c r="CB48" s="134"/>
      <c r="CC48" s="134"/>
      <c r="CD48" s="134"/>
      <c r="CE48" s="134"/>
      <c r="CF48" s="134"/>
      <c r="CG48" s="134"/>
      <c r="CH48" s="134"/>
      <c r="CI48" s="134"/>
      <c r="CJ48" s="134"/>
      <c r="CK48" s="134"/>
      <c r="CL48" s="134"/>
      <c r="CM48" s="134"/>
      <c r="CN48" s="134"/>
      <c r="CO48" s="134"/>
      <c r="CP48" s="134"/>
      <c r="CQ48" s="134"/>
      <c r="CR48" s="134"/>
      <c r="CS48" s="134"/>
      <c r="CT48" s="134"/>
      <c r="CU48" s="134"/>
      <c r="CV48" s="134"/>
      <c r="CW48" s="134"/>
      <c r="CX48" s="134"/>
      <c r="CY48" s="129" t="s">
        <v>1907</v>
      </c>
    </row>
    <row r="49" spans="1:103" ht="15" hidden="1" thickBot="1" x14ac:dyDescent="0.35">
      <c r="A49" s="184" t="s">
        <v>2145</v>
      </c>
      <c r="B49" s="185">
        <f t="shared" si="15"/>
        <v>0</v>
      </c>
      <c r="C49" s="185">
        <f t="shared" ref="C49:G49" si="28">C17+C25+SUM(C41:C48)</f>
        <v>0</v>
      </c>
      <c r="D49" s="185">
        <f t="shared" si="28"/>
        <v>0</v>
      </c>
      <c r="E49" s="185">
        <f t="shared" si="28"/>
        <v>0</v>
      </c>
      <c r="F49" s="185">
        <f t="shared" si="28"/>
        <v>0</v>
      </c>
      <c r="G49" s="185">
        <f t="shared" si="28"/>
        <v>0</v>
      </c>
      <c r="H49" s="185">
        <f t="shared" ref="H49:J49" si="29">H17+H25+SUM(H41:H48)</f>
        <v>0</v>
      </c>
      <c r="I49" s="185">
        <f t="shared" si="29"/>
        <v>0</v>
      </c>
      <c r="J49" s="185">
        <f t="shared" si="29"/>
        <v>0</v>
      </c>
      <c r="K49" s="185">
        <f>K17+K25+SUM(K41:K48)</f>
        <v>0</v>
      </c>
      <c r="L49" s="185">
        <f t="shared" ref="L49:BW49" si="30">L17+L25+SUM(L41:L48)</f>
        <v>0</v>
      </c>
      <c r="M49" s="185">
        <f t="shared" si="30"/>
        <v>0</v>
      </c>
      <c r="N49" s="185">
        <f t="shared" si="30"/>
        <v>0</v>
      </c>
      <c r="O49" s="185">
        <f t="shared" si="30"/>
        <v>0</v>
      </c>
      <c r="P49" s="185">
        <f t="shared" si="30"/>
        <v>0</v>
      </c>
      <c r="Q49" s="185">
        <f t="shared" si="30"/>
        <v>0</v>
      </c>
      <c r="R49" s="185">
        <f t="shared" si="30"/>
        <v>0</v>
      </c>
      <c r="S49" s="185">
        <f t="shared" si="30"/>
        <v>0</v>
      </c>
      <c r="T49" s="185">
        <f t="shared" si="30"/>
        <v>0</v>
      </c>
      <c r="U49" s="185">
        <f t="shared" si="30"/>
        <v>0</v>
      </c>
      <c r="V49" s="185">
        <f t="shared" si="30"/>
        <v>0</v>
      </c>
      <c r="W49" s="185">
        <f t="shared" si="30"/>
        <v>0</v>
      </c>
      <c r="X49" s="185">
        <f t="shared" si="30"/>
        <v>0</v>
      </c>
      <c r="Y49" s="185">
        <f t="shared" si="30"/>
        <v>0</v>
      </c>
      <c r="Z49" s="185">
        <f t="shared" si="30"/>
        <v>0</v>
      </c>
      <c r="AA49" s="185">
        <f t="shared" si="30"/>
        <v>0</v>
      </c>
      <c r="AB49" s="185">
        <f t="shared" si="30"/>
        <v>0</v>
      </c>
      <c r="AC49" s="185">
        <f t="shared" si="30"/>
        <v>0</v>
      </c>
      <c r="AD49" s="185">
        <f t="shared" si="30"/>
        <v>0</v>
      </c>
      <c r="AE49" s="185">
        <f t="shared" si="30"/>
        <v>0</v>
      </c>
      <c r="AF49" s="185">
        <f t="shared" si="30"/>
        <v>0</v>
      </c>
      <c r="AG49" s="185">
        <f t="shared" si="30"/>
        <v>0</v>
      </c>
      <c r="AH49" s="185">
        <f t="shared" si="30"/>
        <v>0</v>
      </c>
      <c r="AI49" s="185">
        <f t="shared" si="30"/>
        <v>0</v>
      </c>
      <c r="AJ49" s="185">
        <f t="shared" si="30"/>
        <v>0</v>
      </c>
      <c r="AK49" s="185">
        <f t="shared" si="30"/>
        <v>0</v>
      </c>
      <c r="AL49" s="185">
        <f t="shared" si="30"/>
        <v>0</v>
      </c>
      <c r="AM49" s="185">
        <f t="shared" si="30"/>
        <v>0</v>
      </c>
      <c r="AN49" s="185">
        <f t="shared" si="30"/>
        <v>0</v>
      </c>
      <c r="AO49" s="185">
        <f t="shared" si="30"/>
        <v>0</v>
      </c>
      <c r="AP49" s="185">
        <f t="shared" si="30"/>
        <v>0</v>
      </c>
      <c r="AQ49" s="185">
        <f t="shared" si="30"/>
        <v>0</v>
      </c>
      <c r="AR49" s="185">
        <f t="shared" si="30"/>
        <v>0</v>
      </c>
      <c r="AS49" s="185">
        <f t="shared" si="30"/>
        <v>0</v>
      </c>
      <c r="AT49" s="185">
        <f t="shared" si="30"/>
        <v>0</v>
      </c>
      <c r="AU49" s="185">
        <f t="shared" si="30"/>
        <v>0</v>
      </c>
      <c r="AV49" s="185">
        <f t="shared" si="30"/>
        <v>0</v>
      </c>
      <c r="AW49" s="185">
        <f t="shared" si="30"/>
        <v>0</v>
      </c>
      <c r="AX49" s="185">
        <f t="shared" si="30"/>
        <v>0</v>
      </c>
      <c r="AY49" s="185">
        <f t="shared" si="30"/>
        <v>0</v>
      </c>
      <c r="AZ49" s="185">
        <f t="shared" si="30"/>
        <v>0</v>
      </c>
      <c r="BA49" s="185">
        <f t="shared" si="30"/>
        <v>0</v>
      </c>
      <c r="BB49" s="185">
        <f t="shared" si="30"/>
        <v>0</v>
      </c>
      <c r="BC49" s="185">
        <f t="shared" si="30"/>
        <v>0</v>
      </c>
      <c r="BD49" s="185">
        <f t="shared" si="30"/>
        <v>0</v>
      </c>
      <c r="BE49" s="185">
        <f t="shared" si="30"/>
        <v>0</v>
      </c>
      <c r="BF49" s="185">
        <f t="shared" si="30"/>
        <v>0</v>
      </c>
      <c r="BG49" s="185">
        <f t="shared" si="30"/>
        <v>0</v>
      </c>
      <c r="BH49" s="185">
        <f t="shared" si="30"/>
        <v>0</v>
      </c>
      <c r="BI49" s="185">
        <f t="shared" si="30"/>
        <v>0</v>
      </c>
      <c r="BJ49" s="185">
        <f t="shared" si="30"/>
        <v>0</v>
      </c>
      <c r="BK49" s="185">
        <f t="shared" si="30"/>
        <v>0</v>
      </c>
      <c r="BL49" s="185">
        <f t="shared" si="30"/>
        <v>0</v>
      </c>
      <c r="BM49" s="185">
        <f t="shared" si="30"/>
        <v>0</v>
      </c>
      <c r="BN49" s="185">
        <f t="shared" si="30"/>
        <v>0</v>
      </c>
      <c r="BO49" s="185">
        <f t="shared" si="30"/>
        <v>0</v>
      </c>
      <c r="BP49" s="185">
        <f t="shared" si="30"/>
        <v>0</v>
      </c>
      <c r="BQ49" s="185">
        <f t="shared" si="30"/>
        <v>0</v>
      </c>
      <c r="BR49" s="185">
        <f t="shared" si="30"/>
        <v>0</v>
      </c>
      <c r="BS49" s="185">
        <f t="shared" si="30"/>
        <v>0</v>
      </c>
      <c r="BT49" s="185">
        <f t="shared" si="30"/>
        <v>0</v>
      </c>
      <c r="BU49" s="185">
        <f t="shared" si="30"/>
        <v>0</v>
      </c>
      <c r="BV49" s="185">
        <f t="shared" si="30"/>
        <v>0</v>
      </c>
      <c r="BW49" s="185">
        <f t="shared" si="30"/>
        <v>0</v>
      </c>
      <c r="BX49" s="185">
        <f t="shared" ref="BX49:CX49" si="31">BX17+BX25+SUM(BX41:BX48)</f>
        <v>0</v>
      </c>
      <c r="BY49" s="185">
        <f t="shared" si="31"/>
        <v>0</v>
      </c>
      <c r="BZ49" s="185">
        <f t="shared" si="31"/>
        <v>0</v>
      </c>
      <c r="CA49" s="185">
        <f t="shared" si="31"/>
        <v>0</v>
      </c>
      <c r="CB49" s="185">
        <f t="shared" si="31"/>
        <v>0</v>
      </c>
      <c r="CC49" s="185">
        <f t="shared" si="31"/>
        <v>0</v>
      </c>
      <c r="CD49" s="185">
        <f t="shared" si="31"/>
        <v>0</v>
      </c>
      <c r="CE49" s="185">
        <f t="shared" si="31"/>
        <v>0</v>
      </c>
      <c r="CF49" s="185">
        <f t="shared" si="31"/>
        <v>0</v>
      </c>
      <c r="CG49" s="185">
        <f t="shared" si="31"/>
        <v>0</v>
      </c>
      <c r="CH49" s="185">
        <f t="shared" si="31"/>
        <v>0</v>
      </c>
      <c r="CI49" s="185">
        <f t="shared" si="31"/>
        <v>0</v>
      </c>
      <c r="CJ49" s="185">
        <f t="shared" si="31"/>
        <v>0</v>
      </c>
      <c r="CK49" s="185">
        <f t="shared" si="31"/>
        <v>0</v>
      </c>
      <c r="CL49" s="185">
        <f t="shared" si="31"/>
        <v>0</v>
      </c>
      <c r="CM49" s="185">
        <f t="shared" si="31"/>
        <v>0</v>
      </c>
      <c r="CN49" s="185">
        <f t="shared" si="31"/>
        <v>0</v>
      </c>
      <c r="CO49" s="185">
        <f t="shared" si="31"/>
        <v>0</v>
      </c>
      <c r="CP49" s="185">
        <f t="shared" si="31"/>
        <v>0</v>
      </c>
      <c r="CQ49" s="185">
        <f t="shared" si="31"/>
        <v>0</v>
      </c>
      <c r="CR49" s="185">
        <f t="shared" si="31"/>
        <v>0</v>
      </c>
      <c r="CS49" s="185">
        <f t="shared" si="31"/>
        <v>0</v>
      </c>
      <c r="CT49" s="185">
        <f t="shared" si="31"/>
        <v>0</v>
      </c>
      <c r="CU49" s="185">
        <f t="shared" si="31"/>
        <v>0</v>
      </c>
      <c r="CV49" s="185">
        <f t="shared" si="31"/>
        <v>0</v>
      </c>
      <c r="CW49" s="185">
        <f t="shared" si="31"/>
        <v>0</v>
      </c>
      <c r="CX49" s="185">
        <f t="shared" si="31"/>
        <v>0</v>
      </c>
      <c r="CY49" s="186"/>
    </row>
    <row r="50" spans="1:103" ht="22.5" hidden="1" customHeight="1" x14ac:dyDescent="0.3">
      <c r="A50" s="187"/>
      <c r="B50" s="188"/>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89"/>
      <c r="AY50" s="189"/>
      <c r="AZ50" s="189"/>
      <c r="BA50" s="189"/>
      <c r="BB50" s="189"/>
      <c r="BC50" s="189"/>
      <c r="BD50" s="189"/>
      <c r="BE50" s="189"/>
      <c r="BF50" s="189"/>
      <c r="BG50" s="189"/>
      <c r="BH50" s="189"/>
      <c r="BI50" s="189"/>
      <c r="BJ50" s="189"/>
      <c r="BK50" s="189"/>
      <c r="BL50" s="189"/>
      <c r="BM50" s="189"/>
      <c r="BN50" s="189"/>
      <c r="BO50" s="189"/>
      <c r="BP50" s="189"/>
      <c r="BQ50" s="189"/>
      <c r="BR50" s="189"/>
      <c r="BS50" s="189"/>
      <c r="BT50" s="189"/>
      <c r="BU50" s="189"/>
      <c r="BV50" s="189"/>
      <c r="BW50" s="189"/>
      <c r="BX50" s="189"/>
      <c r="BY50" s="189"/>
      <c r="BZ50" s="189"/>
      <c r="CA50" s="189"/>
      <c r="CB50" s="189"/>
      <c r="CC50" s="189"/>
      <c r="CD50" s="189"/>
      <c r="CE50" s="189"/>
      <c r="CF50" s="189"/>
      <c r="CG50" s="189"/>
      <c r="CH50" s="189"/>
      <c r="CI50" s="189"/>
      <c r="CJ50" s="189"/>
      <c r="CK50" s="189"/>
      <c r="CL50" s="189"/>
      <c r="CM50" s="189"/>
      <c r="CN50" s="189"/>
      <c r="CO50" s="189"/>
      <c r="CP50" s="189"/>
      <c r="CQ50" s="189"/>
      <c r="CR50" s="189"/>
      <c r="CS50" s="189"/>
      <c r="CT50" s="189"/>
      <c r="CU50" s="189"/>
      <c r="CV50" s="189"/>
      <c r="CW50" s="189"/>
      <c r="CX50" s="189"/>
      <c r="CY50" s="190"/>
    </row>
    <row r="51" spans="1:103" ht="15" hidden="1" outlineLevel="1" thickBot="1" x14ac:dyDescent="0.35">
      <c r="A51" s="184"/>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185"/>
      <c r="AN51" s="185"/>
      <c r="AO51" s="185"/>
      <c r="AP51" s="185"/>
      <c r="AQ51" s="185"/>
      <c r="AR51" s="185"/>
      <c r="AS51" s="185"/>
      <c r="AT51" s="185"/>
      <c r="AU51" s="185"/>
      <c r="AV51" s="185"/>
      <c r="AW51" s="185"/>
      <c r="AX51" s="185"/>
      <c r="AY51" s="185"/>
      <c r="AZ51" s="185"/>
      <c r="BA51" s="185"/>
      <c r="BB51" s="185"/>
      <c r="BC51" s="185"/>
      <c r="BD51" s="185"/>
      <c r="BE51" s="185"/>
      <c r="BF51" s="185"/>
      <c r="BG51" s="185"/>
      <c r="BH51" s="185"/>
      <c r="BI51" s="185"/>
      <c r="BJ51" s="185"/>
      <c r="BK51" s="185"/>
      <c r="BL51" s="185"/>
      <c r="BM51" s="185"/>
      <c r="BN51" s="185"/>
      <c r="BO51" s="185"/>
      <c r="BP51" s="185"/>
      <c r="BQ51" s="185"/>
      <c r="BR51" s="185"/>
      <c r="BS51" s="185"/>
      <c r="BT51" s="185"/>
      <c r="BU51" s="185"/>
      <c r="BV51" s="185"/>
      <c r="BW51" s="185"/>
      <c r="BX51" s="185"/>
      <c r="BY51" s="185"/>
      <c r="BZ51" s="185"/>
      <c r="CA51" s="185"/>
      <c r="CB51" s="185"/>
      <c r="CC51" s="185"/>
      <c r="CD51" s="185"/>
      <c r="CE51" s="185"/>
      <c r="CF51" s="185"/>
      <c r="CG51" s="185"/>
      <c r="CH51" s="185"/>
      <c r="CI51" s="185"/>
      <c r="CJ51" s="185"/>
      <c r="CK51" s="185"/>
      <c r="CL51" s="185"/>
      <c r="CM51" s="185"/>
      <c r="CN51" s="185"/>
      <c r="CO51" s="185"/>
      <c r="CP51" s="185"/>
      <c r="CQ51" s="185"/>
      <c r="CR51" s="185"/>
      <c r="CS51" s="185"/>
      <c r="CT51" s="185"/>
      <c r="CU51" s="185"/>
      <c r="CV51" s="185"/>
      <c r="CW51" s="185"/>
      <c r="CX51" s="185"/>
      <c r="CY51" s="186"/>
    </row>
    <row r="52" spans="1:103" ht="7.5" hidden="1" customHeight="1" outlineLevel="1" x14ac:dyDescent="0.3">
      <c r="A52" s="187"/>
      <c r="B52" s="188"/>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9"/>
      <c r="BN52" s="189"/>
      <c r="BO52" s="189"/>
      <c r="BP52" s="189"/>
      <c r="BQ52" s="189"/>
      <c r="BR52" s="189"/>
      <c r="BS52" s="189"/>
      <c r="BT52" s="189"/>
      <c r="BU52" s="189"/>
      <c r="BV52" s="189"/>
      <c r="BW52" s="189"/>
      <c r="BX52" s="189"/>
      <c r="BY52" s="189"/>
      <c r="BZ52" s="189"/>
      <c r="CA52" s="189"/>
      <c r="CB52" s="189"/>
      <c r="CC52" s="189"/>
      <c r="CD52" s="189"/>
      <c r="CE52" s="189"/>
      <c r="CF52" s="189"/>
      <c r="CG52" s="189"/>
      <c r="CH52" s="189"/>
      <c r="CI52" s="189"/>
      <c r="CJ52" s="189"/>
      <c r="CK52" s="189"/>
      <c r="CL52" s="189"/>
      <c r="CM52" s="189"/>
      <c r="CN52" s="189"/>
      <c r="CO52" s="189"/>
      <c r="CP52" s="189"/>
      <c r="CQ52" s="189"/>
      <c r="CR52" s="189"/>
      <c r="CS52" s="189"/>
      <c r="CT52" s="189"/>
      <c r="CU52" s="189"/>
      <c r="CV52" s="189"/>
      <c r="CW52" s="189"/>
      <c r="CX52" s="189"/>
      <c r="CY52" s="191"/>
    </row>
    <row r="53" spans="1:103" ht="15" hidden="1" outlineLevel="1" thickBot="1" x14ac:dyDescent="0.35">
      <c r="A53" s="184" t="s">
        <v>2146</v>
      </c>
      <c r="B53" s="185">
        <f>SUM(C53:CX53)</f>
        <v>0</v>
      </c>
      <c r="C53" s="185">
        <f t="shared" ref="C53:J53" si="32">C49+C51</f>
        <v>0</v>
      </c>
      <c r="D53" s="185">
        <f t="shared" si="32"/>
        <v>0</v>
      </c>
      <c r="E53" s="185">
        <f t="shared" si="32"/>
        <v>0</v>
      </c>
      <c r="F53" s="185">
        <f t="shared" si="32"/>
        <v>0</v>
      </c>
      <c r="G53" s="185">
        <f t="shared" si="32"/>
        <v>0</v>
      </c>
      <c r="H53" s="185">
        <f t="shared" si="32"/>
        <v>0</v>
      </c>
      <c r="I53" s="185">
        <f t="shared" si="32"/>
        <v>0</v>
      </c>
      <c r="J53" s="185">
        <f t="shared" si="32"/>
        <v>0</v>
      </c>
      <c r="K53" s="185">
        <f>K49+K51</f>
        <v>0</v>
      </c>
      <c r="L53" s="185">
        <f t="shared" ref="L53:BW53" si="33">L49+L51</f>
        <v>0</v>
      </c>
      <c r="M53" s="185">
        <f t="shared" si="33"/>
        <v>0</v>
      </c>
      <c r="N53" s="185">
        <f t="shared" si="33"/>
        <v>0</v>
      </c>
      <c r="O53" s="185">
        <f t="shared" si="33"/>
        <v>0</v>
      </c>
      <c r="P53" s="185">
        <f t="shared" si="33"/>
        <v>0</v>
      </c>
      <c r="Q53" s="185">
        <f t="shared" si="33"/>
        <v>0</v>
      </c>
      <c r="R53" s="185">
        <f t="shared" si="33"/>
        <v>0</v>
      </c>
      <c r="S53" s="185">
        <f t="shared" si="33"/>
        <v>0</v>
      </c>
      <c r="T53" s="185">
        <f t="shared" si="33"/>
        <v>0</v>
      </c>
      <c r="U53" s="185">
        <f t="shared" si="33"/>
        <v>0</v>
      </c>
      <c r="V53" s="185">
        <f t="shared" si="33"/>
        <v>0</v>
      </c>
      <c r="W53" s="185">
        <f t="shared" si="33"/>
        <v>0</v>
      </c>
      <c r="X53" s="185">
        <f t="shared" si="33"/>
        <v>0</v>
      </c>
      <c r="Y53" s="185">
        <f t="shared" si="33"/>
        <v>0</v>
      </c>
      <c r="Z53" s="185">
        <f t="shared" si="33"/>
        <v>0</v>
      </c>
      <c r="AA53" s="185">
        <f t="shared" si="33"/>
        <v>0</v>
      </c>
      <c r="AB53" s="185">
        <f t="shared" si="33"/>
        <v>0</v>
      </c>
      <c r="AC53" s="185">
        <f t="shared" si="33"/>
        <v>0</v>
      </c>
      <c r="AD53" s="185">
        <f t="shared" si="33"/>
        <v>0</v>
      </c>
      <c r="AE53" s="185">
        <f t="shared" si="33"/>
        <v>0</v>
      </c>
      <c r="AF53" s="185">
        <f t="shared" si="33"/>
        <v>0</v>
      </c>
      <c r="AG53" s="185">
        <f t="shared" si="33"/>
        <v>0</v>
      </c>
      <c r="AH53" s="185">
        <f t="shared" si="33"/>
        <v>0</v>
      </c>
      <c r="AI53" s="185">
        <f t="shared" si="33"/>
        <v>0</v>
      </c>
      <c r="AJ53" s="185">
        <f t="shared" si="33"/>
        <v>0</v>
      </c>
      <c r="AK53" s="185">
        <f t="shared" si="33"/>
        <v>0</v>
      </c>
      <c r="AL53" s="185">
        <f t="shared" si="33"/>
        <v>0</v>
      </c>
      <c r="AM53" s="185">
        <f t="shared" si="33"/>
        <v>0</v>
      </c>
      <c r="AN53" s="185">
        <f t="shared" si="33"/>
        <v>0</v>
      </c>
      <c r="AO53" s="185">
        <f t="shared" si="33"/>
        <v>0</v>
      </c>
      <c r="AP53" s="185">
        <f t="shared" si="33"/>
        <v>0</v>
      </c>
      <c r="AQ53" s="185">
        <f t="shared" si="33"/>
        <v>0</v>
      </c>
      <c r="AR53" s="185">
        <f t="shared" si="33"/>
        <v>0</v>
      </c>
      <c r="AS53" s="185">
        <f t="shared" si="33"/>
        <v>0</v>
      </c>
      <c r="AT53" s="185">
        <f t="shared" si="33"/>
        <v>0</v>
      </c>
      <c r="AU53" s="185">
        <f t="shared" si="33"/>
        <v>0</v>
      </c>
      <c r="AV53" s="185">
        <f t="shared" si="33"/>
        <v>0</v>
      </c>
      <c r="AW53" s="185">
        <f t="shared" si="33"/>
        <v>0</v>
      </c>
      <c r="AX53" s="185">
        <f t="shared" si="33"/>
        <v>0</v>
      </c>
      <c r="AY53" s="185">
        <f t="shared" si="33"/>
        <v>0</v>
      </c>
      <c r="AZ53" s="185">
        <f t="shared" si="33"/>
        <v>0</v>
      </c>
      <c r="BA53" s="185">
        <f t="shared" si="33"/>
        <v>0</v>
      </c>
      <c r="BB53" s="185">
        <f t="shared" si="33"/>
        <v>0</v>
      </c>
      <c r="BC53" s="185">
        <f t="shared" si="33"/>
        <v>0</v>
      </c>
      <c r="BD53" s="185">
        <f t="shared" si="33"/>
        <v>0</v>
      </c>
      <c r="BE53" s="185">
        <f t="shared" si="33"/>
        <v>0</v>
      </c>
      <c r="BF53" s="185">
        <f t="shared" si="33"/>
        <v>0</v>
      </c>
      <c r="BG53" s="185">
        <f t="shared" si="33"/>
        <v>0</v>
      </c>
      <c r="BH53" s="185">
        <f t="shared" si="33"/>
        <v>0</v>
      </c>
      <c r="BI53" s="185">
        <f t="shared" si="33"/>
        <v>0</v>
      </c>
      <c r="BJ53" s="185">
        <f t="shared" si="33"/>
        <v>0</v>
      </c>
      <c r="BK53" s="185">
        <f t="shared" si="33"/>
        <v>0</v>
      </c>
      <c r="BL53" s="185">
        <f t="shared" si="33"/>
        <v>0</v>
      </c>
      <c r="BM53" s="185">
        <f t="shared" si="33"/>
        <v>0</v>
      </c>
      <c r="BN53" s="185">
        <f t="shared" si="33"/>
        <v>0</v>
      </c>
      <c r="BO53" s="185">
        <f t="shared" si="33"/>
        <v>0</v>
      </c>
      <c r="BP53" s="185">
        <f t="shared" si="33"/>
        <v>0</v>
      </c>
      <c r="BQ53" s="185">
        <f t="shared" si="33"/>
        <v>0</v>
      </c>
      <c r="BR53" s="185">
        <f t="shared" si="33"/>
        <v>0</v>
      </c>
      <c r="BS53" s="185">
        <f t="shared" si="33"/>
        <v>0</v>
      </c>
      <c r="BT53" s="185">
        <f t="shared" si="33"/>
        <v>0</v>
      </c>
      <c r="BU53" s="185">
        <f t="shared" si="33"/>
        <v>0</v>
      </c>
      <c r="BV53" s="185">
        <f t="shared" si="33"/>
        <v>0</v>
      </c>
      <c r="BW53" s="185">
        <f t="shared" si="33"/>
        <v>0</v>
      </c>
      <c r="BX53" s="185">
        <f t="shared" ref="BX53:CX53" si="34">BX49+BX51</f>
        <v>0</v>
      </c>
      <c r="BY53" s="185">
        <f t="shared" si="34"/>
        <v>0</v>
      </c>
      <c r="BZ53" s="185">
        <f t="shared" si="34"/>
        <v>0</v>
      </c>
      <c r="CA53" s="185">
        <f t="shared" si="34"/>
        <v>0</v>
      </c>
      <c r="CB53" s="185">
        <f t="shared" si="34"/>
        <v>0</v>
      </c>
      <c r="CC53" s="185">
        <f t="shared" si="34"/>
        <v>0</v>
      </c>
      <c r="CD53" s="185">
        <f t="shared" si="34"/>
        <v>0</v>
      </c>
      <c r="CE53" s="185">
        <f t="shared" si="34"/>
        <v>0</v>
      </c>
      <c r="CF53" s="185">
        <f t="shared" si="34"/>
        <v>0</v>
      </c>
      <c r="CG53" s="185">
        <f t="shared" si="34"/>
        <v>0</v>
      </c>
      <c r="CH53" s="185">
        <f t="shared" si="34"/>
        <v>0</v>
      </c>
      <c r="CI53" s="185">
        <f t="shared" si="34"/>
        <v>0</v>
      </c>
      <c r="CJ53" s="185">
        <f t="shared" si="34"/>
        <v>0</v>
      </c>
      <c r="CK53" s="185">
        <f t="shared" si="34"/>
        <v>0</v>
      </c>
      <c r="CL53" s="185">
        <f t="shared" si="34"/>
        <v>0</v>
      </c>
      <c r="CM53" s="185">
        <f t="shared" si="34"/>
        <v>0</v>
      </c>
      <c r="CN53" s="185">
        <f t="shared" si="34"/>
        <v>0</v>
      </c>
      <c r="CO53" s="185">
        <f t="shared" si="34"/>
        <v>0</v>
      </c>
      <c r="CP53" s="185">
        <f t="shared" si="34"/>
        <v>0</v>
      </c>
      <c r="CQ53" s="185">
        <f t="shared" si="34"/>
        <v>0</v>
      </c>
      <c r="CR53" s="185">
        <f t="shared" si="34"/>
        <v>0</v>
      </c>
      <c r="CS53" s="185">
        <f t="shared" si="34"/>
        <v>0</v>
      </c>
      <c r="CT53" s="185">
        <f t="shared" si="34"/>
        <v>0</v>
      </c>
      <c r="CU53" s="185">
        <f t="shared" si="34"/>
        <v>0</v>
      </c>
      <c r="CV53" s="185">
        <f t="shared" si="34"/>
        <v>0</v>
      </c>
      <c r="CW53" s="185">
        <f t="shared" si="34"/>
        <v>0</v>
      </c>
      <c r="CX53" s="185">
        <f t="shared" si="34"/>
        <v>0</v>
      </c>
      <c r="CY53" s="186"/>
    </row>
    <row r="54" spans="1:103" ht="6.75" hidden="1" customHeight="1" outlineLevel="1" x14ac:dyDescent="0.3">
      <c r="A54" s="187"/>
      <c r="B54" s="188"/>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89"/>
      <c r="BB54" s="189"/>
      <c r="BC54" s="189"/>
      <c r="BD54" s="189"/>
      <c r="BE54" s="189"/>
      <c r="BF54" s="189"/>
      <c r="BG54" s="189"/>
      <c r="BH54" s="189"/>
      <c r="BI54" s="189"/>
      <c r="BJ54" s="189"/>
      <c r="BK54" s="189"/>
      <c r="BL54" s="189"/>
      <c r="BM54" s="189"/>
      <c r="BN54" s="189"/>
      <c r="BO54" s="189"/>
      <c r="BP54" s="189"/>
      <c r="BQ54" s="189"/>
      <c r="BR54" s="189"/>
      <c r="BS54" s="189"/>
      <c r="BT54" s="189"/>
      <c r="BU54" s="189"/>
      <c r="BV54" s="189"/>
      <c r="BW54" s="189"/>
      <c r="BX54" s="189"/>
      <c r="BY54" s="189"/>
      <c r="BZ54" s="189"/>
      <c r="CA54" s="189"/>
      <c r="CB54" s="189"/>
      <c r="CC54" s="189"/>
      <c r="CD54" s="189"/>
      <c r="CE54" s="189"/>
      <c r="CF54" s="189"/>
      <c r="CG54" s="189"/>
      <c r="CH54" s="189"/>
      <c r="CI54" s="189"/>
      <c r="CJ54" s="189"/>
      <c r="CK54" s="189"/>
      <c r="CL54" s="189"/>
      <c r="CM54" s="189"/>
      <c r="CN54" s="189"/>
      <c r="CO54" s="189"/>
      <c r="CP54" s="189"/>
      <c r="CQ54" s="189"/>
      <c r="CR54" s="189"/>
      <c r="CS54" s="189"/>
      <c r="CT54" s="189"/>
      <c r="CU54" s="189"/>
      <c r="CV54" s="189"/>
      <c r="CW54" s="189"/>
      <c r="CX54" s="189"/>
      <c r="CY54" s="191"/>
    </row>
    <row r="55" spans="1:103" ht="15" hidden="1" outlineLevel="1" thickBot="1" x14ac:dyDescent="0.35">
      <c r="A55" s="184"/>
      <c r="B55" s="185"/>
      <c r="C55" s="192"/>
      <c r="D55" s="192"/>
      <c r="E55" s="192"/>
      <c r="F55" s="192"/>
      <c r="G55" s="192"/>
      <c r="H55" s="192"/>
      <c r="I55" s="192"/>
      <c r="J55" s="192"/>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c r="CI55" s="192"/>
      <c r="CJ55" s="192"/>
      <c r="CK55" s="192"/>
      <c r="CL55" s="192"/>
      <c r="CM55" s="192"/>
      <c r="CN55" s="192"/>
      <c r="CO55" s="192"/>
      <c r="CP55" s="192"/>
      <c r="CQ55" s="192"/>
      <c r="CR55" s="192"/>
      <c r="CS55" s="192"/>
      <c r="CT55" s="192"/>
      <c r="CU55" s="192"/>
      <c r="CV55" s="192"/>
      <c r="CW55" s="192"/>
      <c r="CX55" s="192"/>
      <c r="CY55" s="186"/>
    </row>
    <row r="56" spans="1:103" ht="7.5" hidden="1" customHeight="1" outlineLevel="1" x14ac:dyDescent="0.3">
      <c r="A56" s="756"/>
      <c r="B56" s="757"/>
      <c r="C56" s="758"/>
      <c r="D56" s="758"/>
      <c r="E56" s="758"/>
      <c r="F56" s="758"/>
      <c r="G56" s="758"/>
      <c r="H56" s="758"/>
      <c r="I56" s="758"/>
      <c r="J56" s="758"/>
      <c r="K56" s="758"/>
      <c r="L56" s="758"/>
      <c r="M56" s="758"/>
      <c r="N56" s="758"/>
      <c r="O56" s="758"/>
      <c r="P56" s="758"/>
      <c r="Q56" s="758"/>
      <c r="R56" s="758"/>
      <c r="S56" s="758"/>
      <c r="T56" s="758"/>
      <c r="U56" s="758"/>
      <c r="V56" s="758"/>
      <c r="W56" s="758"/>
      <c r="X56" s="758"/>
      <c r="Y56" s="758"/>
      <c r="Z56" s="758"/>
      <c r="AA56" s="758"/>
      <c r="AB56" s="758"/>
      <c r="AC56" s="758"/>
      <c r="AD56" s="758"/>
      <c r="AE56" s="758"/>
      <c r="AF56" s="758"/>
      <c r="AG56" s="758"/>
      <c r="AH56" s="758"/>
      <c r="AI56" s="758"/>
      <c r="AJ56" s="758"/>
      <c r="AK56" s="758"/>
      <c r="AL56" s="758"/>
      <c r="AM56" s="758"/>
      <c r="AN56" s="758"/>
      <c r="AO56" s="758"/>
      <c r="AP56" s="758"/>
      <c r="AQ56" s="758"/>
      <c r="AR56" s="758"/>
      <c r="AS56" s="758"/>
      <c r="AT56" s="758"/>
      <c r="AU56" s="758"/>
      <c r="AV56" s="758"/>
      <c r="AW56" s="758"/>
      <c r="AX56" s="758"/>
      <c r="AY56" s="758"/>
      <c r="AZ56" s="758"/>
      <c r="BA56" s="758"/>
      <c r="BB56" s="758"/>
      <c r="BC56" s="758"/>
      <c r="BD56" s="758"/>
      <c r="BE56" s="758"/>
      <c r="BF56" s="758"/>
      <c r="BG56" s="758"/>
      <c r="BH56" s="758"/>
      <c r="BI56" s="758"/>
      <c r="BJ56" s="758"/>
      <c r="BK56" s="758"/>
      <c r="BL56" s="758"/>
      <c r="BM56" s="758"/>
      <c r="BN56" s="758"/>
      <c r="BO56" s="758"/>
      <c r="BP56" s="758"/>
      <c r="BQ56" s="758"/>
      <c r="BR56" s="758"/>
      <c r="BS56" s="758"/>
      <c r="BT56" s="758"/>
      <c r="BU56" s="758"/>
      <c r="BV56" s="758"/>
      <c r="BW56" s="758"/>
      <c r="BX56" s="758"/>
      <c r="BY56" s="758"/>
      <c r="BZ56" s="758"/>
      <c r="CA56" s="758"/>
      <c r="CB56" s="758"/>
      <c r="CC56" s="758"/>
      <c r="CD56" s="758"/>
      <c r="CE56" s="758"/>
      <c r="CF56" s="758"/>
      <c r="CG56" s="758"/>
      <c r="CH56" s="758"/>
      <c r="CI56" s="758"/>
      <c r="CJ56" s="758"/>
      <c r="CK56" s="758"/>
      <c r="CL56" s="758"/>
      <c r="CM56" s="758"/>
      <c r="CN56" s="758"/>
      <c r="CO56" s="758"/>
      <c r="CP56" s="758"/>
      <c r="CQ56" s="758"/>
      <c r="CR56" s="758"/>
      <c r="CS56" s="758"/>
      <c r="CT56" s="758"/>
      <c r="CU56" s="758"/>
      <c r="CV56" s="758"/>
      <c r="CW56" s="758"/>
      <c r="CX56" s="758"/>
      <c r="CY56" s="759"/>
    </row>
    <row r="57" spans="1:103" ht="15" hidden="1" collapsed="1" thickBot="1" x14ac:dyDescent="0.35">
      <c r="A57" s="184"/>
      <c r="B57" s="185"/>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92"/>
      <c r="BN57" s="192"/>
      <c r="BO57" s="192"/>
      <c r="BP57" s="192"/>
      <c r="BQ57" s="192"/>
      <c r="BR57" s="192"/>
      <c r="BS57" s="192"/>
      <c r="BT57" s="192"/>
      <c r="BU57" s="192"/>
      <c r="BV57" s="192"/>
      <c r="BW57" s="192"/>
      <c r="BX57" s="192"/>
      <c r="BY57" s="192"/>
      <c r="BZ57" s="192"/>
      <c r="CA57" s="192"/>
      <c r="CB57" s="192"/>
      <c r="CC57" s="192"/>
      <c r="CD57" s="192"/>
      <c r="CE57" s="192"/>
      <c r="CF57" s="192"/>
      <c r="CG57" s="192"/>
      <c r="CH57" s="192"/>
      <c r="CI57" s="192"/>
      <c r="CJ57" s="192"/>
      <c r="CK57" s="192"/>
      <c r="CL57" s="192"/>
      <c r="CM57" s="192"/>
      <c r="CN57" s="192"/>
      <c r="CO57" s="192"/>
      <c r="CP57" s="192"/>
      <c r="CQ57" s="192"/>
      <c r="CR57" s="192"/>
      <c r="CS57" s="192"/>
      <c r="CT57" s="192"/>
      <c r="CU57" s="192"/>
      <c r="CV57" s="192"/>
      <c r="CW57" s="192"/>
      <c r="CX57" s="192"/>
      <c r="CY57" s="186"/>
    </row>
    <row r="58" spans="1:103" ht="15" hidden="1" thickBot="1" x14ac:dyDescent="0.35">
      <c r="A58" s="756"/>
      <c r="B58" s="757"/>
      <c r="C58" s="758"/>
      <c r="D58" s="758"/>
      <c r="E58" s="758"/>
      <c r="F58" s="758"/>
      <c r="G58" s="758"/>
      <c r="H58" s="758"/>
      <c r="I58" s="758"/>
      <c r="J58" s="758"/>
      <c r="K58" s="758"/>
      <c r="L58" s="758"/>
      <c r="M58" s="758"/>
      <c r="N58" s="758"/>
      <c r="O58" s="758"/>
      <c r="P58" s="758"/>
      <c r="Q58" s="758"/>
      <c r="R58" s="758"/>
      <c r="S58" s="758"/>
      <c r="T58" s="758"/>
      <c r="U58" s="758"/>
      <c r="V58" s="758"/>
      <c r="W58" s="758"/>
      <c r="X58" s="758"/>
      <c r="Y58" s="758"/>
      <c r="Z58" s="758"/>
      <c r="AA58" s="758"/>
      <c r="AB58" s="758"/>
      <c r="AC58" s="758"/>
      <c r="AD58" s="758"/>
      <c r="AE58" s="758"/>
      <c r="AF58" s="758"/>
      <c r="AG58" s="758"/>
      <c r="AH58" s="758"/>
      <c r="AI58" s="758"/>
      <c r="AJ58" s="758"/>
      <c r="AK58" s="758"/>
      <c r="AL58" s="758"/>
      <c r="AM58" s="758"/>
      <c r="AN58" s="758"/>
      <c r="AO58" s="758"/>
      <c r="AP58" s="758"/>
      <c r="AQ58" s="758"/>
      <c r="AR58" s="758"/>
      <c r="AS58" s="758"/>
      <c r="AT58" s="758"/>
      <c r="AU58" s="758"/>
      <c r="AV58" s="758"/>
      <c r="AW58" s="758"/>
      <c r="AX58" s="758"/>
      <c r="AY58" s="758"/>
      <c r="AZ58" s="758"/>
      <c r="BA58" s="758"/>
      <c r="BB58" s="758"/>
      <c r="BC58" s="758"/>
      <c r="BD58" s="758"/>
      <c r="BE58" s="758"/>
      <c r="BF58" s="758"/>
      <c r="BG58" s="758"/>
      <c r="BH58" s="758"/>
      <c r="BI58" s="758"/>
      <c r="BJ58" s="758"/>
      <c r="BK58" s="758"/>
      <c r="BL58" s="758"/>
      <c r="BM58" s="758"/>
      <c r="BN58" s="758"/>
      <c r="BO58" s="758"/>
      <c r="BP58" s="758"/>
      <c r="BQ58" s="758"/>
      <c r="BR58" s="758"/>
      <c r="BS58" s="758"/>
      <c r="BT58" s="758"/>
      <c r="BU58" s="758"/>
      <c r="BV58" s="758"/>
      <c r="BW58" s="758"/>
      <c r="BX58" s="758"/>
      <c r="BY58" s="758"/>
      <c r="BZ58" s="758"/>
      <c r="CA58" s="758"/>
      <c r="CB58" s="758"/>
      <c r="CC58" s="758"/>
      <c r="CD58" s="758"/>
      <c r="CE58" s="758"/>
      <c r="CF58" s="758"/>
      <c r="CG58" s="758"/>
      <c r="CH58" s="758"/>
      <c r="CI58" s="758"/>
      <c r="CJ58" s="758"/>
      <c r="CK58" s="758"/>
      <c r="CL58" s="758"/>
      <c r="CM58" s="758"/>
      <c r="CN58" s="758"/>
      <c r="CO58" s="758"/>
      <c r="CP58" s="758"/>
      <c r="CQ58" s="758"/>
      <c r="CR58" s="758"/>
      <c r="CS58" s="758"/>
      <c r="CT58" s="758"/>
      <c r="CU58" s="758"/>
      <c r="CV58" s="758"/>
      <c r="CW58" s="758"/>
      <c r="CX58" s="758"/>
      <c r="CY58" s="759"/>
    </row>
    <row r="59" spans="1:103" ht="15" customHeight="1" thickBot="1" x14ac:dyDescent="0.35">
      <c r="A59" s="760" t="s">
        <v>2147</v>
      </c>
      <c r="B59" s="736">
        <f>SUM(C59:CX59)</f>
        <v>0</v>
      </c>
      <c r="C59" s="736">
        <f t="shared" ref="C59:J59" si="35">C53+C55+C57</f>
        <v>0</v>
      </c>
      <c r="D59" s="736">
        <f t="shared" si="35"/>
        <v>0</v>
      </c>
      <c r="E59" s="736">
        <f t="shared" si="35"/>
        <v>0</v>
      </c>
      <c r="F59" s="736">
        <f t="shared" si="35"/>
        <v>0</v>
      </c>
      <c r="G59" s="736">
        <f t="shared" si="35"/>
        <v>0</v>
      </c>
      <c r="H59" s="736">
        <f t="shared" si="35"/>
        <v>0</v>
      </c>
      <c r="I59" s="736">
        <f t="shared" si="35"/>
        <v>0</v>
      </c>
      <c r="J59" s="736">
        <f t="shared" si="35"/>
        <v>0</v>
      </c>
      <c r="K59" s="736">
        <f>K53+K55+K57</f>
        <v>0</v>
      </c>
      <c r="L59" s="736">
        <f t="shared" ref="L59:BW59" si="36">L53+L55+L57</f>
        <v>0</v>
      </c>
      <c r="M59" s="736">
        <f t="shared" si="36"/>
        <v>0</v>
      </c>
      <c r="N59" s="736">
        <f t="shared" si="36"/>
        <v>0</v>
      </c>
      <c r="O59" s="736">
        <f t="shared" si="36"/>
        <v>0</v>
      </c>
      <c r="P59" s="736">
        <f t="shared" si="36"/>
        <v>0</v>
      </c>
      <c r="Q59" s="736">
        <f t="shared" si="36"/>
        <v>0</v>
      </c>
      <c r="R59" s="736">
        <f t="shared" si="36"/>
        <v>0</v>
      </c>
      <c r="S59" s="736">
        <f t="shared" si="36"/>
        <v>0</v>
      </c>
      <c r="T59" s="736">
        <f t="shared" si="36"/>
        <v>0</v>
      </c>
      <c r="U59" s="736">
        <f t="shared" si="36"/>
        <v>0</v>
      </c>
      <c r="V59" s="736">
        <f t="shared" si="36"/>
        <v>0</v>
      </c>
      <c r="W59" s="736">
        <f t="shared" si="36"/>
        <v>0</v>
      </c>
      <c r="X59" s="736">
        <f t="shared" si="36"/>
        <v>0</v>
      </c>
      <c r="Y59" s="736">
        <f t="shared" si="36"/>
        <v>0</v>
      </c>
      <c r="Z59" s="736">
        <f t="shared" si="36"/>
        <v>0</v>
      </c>
      <c r="AA59" s="736">
        <f t="shared" si="36"/>
        <v>0</v>
      </c>
      <c r="AB59" s="736">
        <f t="shared" si="36"/>
        <v>0</v>
      </c>
      <c r="AC59" s="736">
        <f t="shared" si="36"/>
        <v>0</v>
      </c>
      <c r="AD59" s="736">
        <f t="shared" si="36"/>
        <v>0</v>
      </c>
      <c r="AE59" s="736">
        <f t="shared" si="36"/>
        <v>0</v>
      </c>
      <c r="AF59" s="736">
        <f t="shared" si="36"/>
        <v>0</v>
      </c>
      <c r="AG59" s="736">
        <f t="shared" si="36"/>
        <v>0</v>
      </c>
      <c r="AH59" s="736">
        <f t="shared" si="36"/>
        <v>0</v>
      </c>
      <c r="AI59" s="736">
        <f t="shared" si="36"/>
        <v>0</v>
      </c>
      <c r="AJ59" s="736">
        <f t="shared" si="36"/>
        <v>0</v>
      </c>
      <c r="AK59" s="736">
        <f t="shared" si="36"/>
        <v>0</v>
      </c>
      <c r="AL59" s="736">
        <f t="shared" si="36"/>
        <v>0</v>
      </c>
      <c r="AM59" s="736">
        <f t="shared" si="36"/>
        <v>0</v>
      </c>
      <c r="AN59" s="736">
        <f t="shared" si="36"/>
        <v>0</v>
      </c>
      <c r="AO59" s="736">
        <f t="shared" si="36"/>
        <v>0</v>
      </c>
      <c r="AP59" s="736">
        <f t="shared" si="36"/>
        <v>0</v>
      </c>
      <c r="AQ59" s="736">
        <f t="shared" si="36"/>
        <v>0</v>
      </c>
      <c r="AR59" s="736">
        <f t="shared" si="36"/>
        <v>0</v>
      </c>
      <c r="AS59" s="736">
        <f t="shared" si="36"/>
        <v>0</v>
      </c>
      <c r="AT59" s="736">
        <f t="shared" si="36"/>
        <v>0</v>
      </c>
      <c r="AU59" s="736">
        <f t="shared" si="36"/>
        <v>0</v>
      </c>
      <c r="AV59" s="736">
        <f t="shared" si="36"/>
        <v>0</v>
      </c>
      <c r="AW59" s="736">
        <f t="shared" si="36"/>
        <v>0</v>
      </c>
      <c r="AX59" s="736">
        <f t="shared" si="36"/>
        <v>0</v>
      </c>
      <c r="AY59" s="736">
        <f t="shared" si="36"/>
        <v>0</v>
      </c>
      <c r="AZ59" s="736">
        <f t="shared" si="36"/>
        <v>0</v>
      </c>
      <c r="BA59" s="736">
        <f t="shared" si="36"/>
        <v>0</v>
      </c>
      <c r="BB59" s="736">
        <f t="shared" si="36"/>
        <v>0</v>
      </c>
      <c r="BC59" s="736">
        <f t="shared" si="36"/>
        <v>0</v>
      </c>
      <c r="BD59" s="736">
        <f t="shared" si="36"/>
        <v>0</v>
      </c>
      <c r="BE59" s="736">
        <f t="shared" si="36"/>
        <v>0</v>
      </c>
      <c r="BF59" s="736">
        <f t="shared" si="36"/>
        <v>0</v>
      </c>
      <c r="BG59" s="736">
        <f t="shared" si="36"/>
        <v>0</v>
      </c>
      <c r="BH59" s="736">
        <f t="shared" si="36"/>
        <v>0</v>
      </c>
      <c r="BI59" s="736">
        <f t="shared" si="36"/>
        <v>0</v>
      </c>
      <c r="BJ59" s="736">
        <f t="shared" si="36"/>
        <v>0</v>
      </c>
      <c r="BK59" s="736">
        <f t="shared" si="36"/>
        <v>0</v>
      </c>
      <c r="BL59" s="736">
        <f t="shared" si="36"/>
        <v>0</v>
      </c>
      <c r="BM59" s="736">
        <f t="shared" si="36"/>
        <v>0</v>
      </c>
      <c r="BN59" s="736">
        <f t="shared" si="36"/>
        <v>0</v>
      </c>
      <c r="BO59" s="736">
        <f t="shared" si="36"/>
        <v>0</v>
      </c>
      <c r="BP59" s="736">
        <f t="shared" si="36"/>
        <v>0</v>
      </c>
      <c r="BQ59" s="736">
        <f t="shared" si="36"/>
        <v>0</v>
      </c>
      <c r="BR59" s="736">
        <f t="shared" si="36"/>
        <v>0</v>
      </c>
      <c r="BS59" s="736">
        <f t="shared" si="36"/>
        <v>0</v>
      </c>
      <c r="BT59" s="736">
        <f t="shared" si="36"/>
        <v>0</v>
      </c>
      <c r="BU59" s="736">
        <f t="shared" si="36"/>
        <v>0</v>
      </c>
      <c r="BV59" s="736">
        <f t="shared" si="36"/>
        <v>0</v>
      </c>
      <c r="BW59" s="736">
        <f t="shared" si="36"/>
        <v>0</v>
      </c>
      <c r="BX59" s="736">
        <f t="shared" ref="BX59:CX59" si="37">BX53+BX55+BX57</f>
        <v>0</v>
      </c>
      <c r="BY59" s="736">
        <f t="shared" si="37"/>
        <v>0</v>
      </c>
      <c r="BZ59" s="736">
        <f t="shared" si="37"/>
        <v>0</v>
      </c>
      <c r="CA59" s="736">
        <f t="shared" si="37"/>
        <v>0</v>
      </c>
      <c r="CB59" s="736">
        <f t="shared" si="37"/>
        <v>0</v>
      </c>
      <c r="CC59" s="736">
        <f t="shared" si="37"/>
        <v>0</v>
      </c>
      <c r="CD59" s="736">
        <f t="shared" si="37"/>
        <v>0</v>
      </c>
      <c r="CE59" s="736">
        <f t="shared" si="37"/>
        <v>0</v>
      </c>
      <c r="CF59" s="736">
        <f t="shared" si="37"/>
        <v>0</v>
      </c>
      <c r="CG59" s="736">
        <f t="shared" si="37"/>
        <v>0</v>
      </c>
      <c r="CH59" s="736">
        <f t="shared" si="37"/>
        <v>0</v>
      </c>
      <c r="CI59" s="736">
        <f t="shared" si="37"/>
        <v>0</v>
      </c>
      <c r="CJ59" s="736">
        <f t="shared" si="37"/>
        <v>0</v>
      </c>
      <c r="CK59" s="736">
        <f t="shared" si="37"/>
        <v>0</v>
      </c>
      <c r="CL59" s="736">
        <f t="shared" si="37"/>
        <v>0</v>
      </c>
      <c r="CM59" s="736">
        <f t="shared" si="37"/>
        <v>0</v>
      </c>
      <c r="CN59" s="736">
        <f t="shared" si="37"/>
        <v>0</v>
      </c>
      <c r="CO59" s="736">
        <f t="shared" si="37"/>
        <v>0</v>
      </c>
      <c r="CP59" s="736">
        <f t="shared" si="37"/>
        <v>0</v>
      </c>
      <c r="CQ59" s="736">
        <f t="shared" si="37"/>
        <v>0</v>
      </c>
      <c r="CR59" s="736">
        <f t="shared" si="37"/>
        <v>0</v>
      </c>
      <c r="CS59" s="736">
        <f t="shared" si="37"/>
        <v>0</v>
      </c>
      <c r="CT59" s="736">
        <f t="shared" si="37"/>
        <v>0</v>
      </c>
      <c r="CU59" s="736">
        <f t="shared" si="37"/>
        <v>0</v>
      </c>
      <c r="CV59" s="736">
        <f t="shared" si="37"/>
        <v>0</v>
      </c>
      <c r="CW59" s="736">
        <f t="shared" si="37"/>
        <v>0</v>
      </c>
      <c r="CX59" s="736">
        <f t="shared" si="37"/>
        <v>0</v>
      </c>
      <c r="CY59" s="736"/>
    </row>
    <row r="60" spans="1:103" ht="15" hidden="1" thickBot="1" x14ac:dyDescent="0.35">
      <c r="A60" s="159"/>
      <c r="B60" s="197"/>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98"/>
      <c r="BA60" s="198"/>
      <c r="BB60" s="198"/>
      <c r="BC60" s="198"/>
      <c r="BD60" s="198"/>
      <c r="BE60" s="198"/>
      <c r="BF60" s="198"/>
      <c r="BG60" s="198"/>
      <c r="BH60" s="198"/>
      <c r="BI60" s="198"/>
      <c r="BJ60" s="198"/>
      <c r="BK60" s="198"/>
      <c r="BL60" s="198"/>
      <c r="BM60" s="198"/>
      <c r="BN60" s="198"/>
      <c r="BO60" s="198"/>
      <c r="BP60" s="198"/>
      <c r="BQ60" s="198"/>
      <c r="BR60" s="198"/>
      <c r="BS60" s="198"/>
      <c r="BT60" s="198"/>
      <c r="BU60" s="198"/>
      <c r="BV60" s="198"/>
      <c r="BW60" s="198"/>
      <c r="BX60" s="198"/>
      <c r="BY60" s="198"/>
      <c r="BZ60" s="198"/>
      <c r="CA60" s="198"/>
      <c r="CB60" s="198"/>
      <c r="CC60" s="198"/>
      <c r="CD60" s="198"/>
      <c r="CE60" s="198"/>
      <c r="CF60" s="198"/>
      <c r="CG60" s="198"/>
      <c r="CH60" s="198"/>
      <c r="CI60" s="198"/>
      <c r="CJ60" s="198"/>
      <c r="CK60" s="198"/>
      <c r="CL60" s="198"/>
      <c r="CM60" s="198"/>
      <c r="CN60" s="198"/>
      <c r="CO60" s="198"/>
      <c r="CP60" s="198"/>
      <c r="CQ60" s="198"/>
      <c r="CR60" s="198"/>
      <c r="CS60" s="198"/>
      <c r="CT60" s="198"/>
      <c r="CU60" s="198"/>
      <c r="CV60" s="198"/>
      <c r="CW60" s="198"/>
      <c r="CX60" s="198"/>
      <c r="CY60" s="199"/>
    </row>
    <row r="61" spans="1:103" ht="15" hidden="1" thickBot="1" x14ac:dyDescent="0.35">
      <c r="A61" s="370"/>
      <c r="B61" s="371"/>
      <c r="C61" s="371"/>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1"/>
      <c r="AT61" s="371"/>
      <c r="AU61" s="371"/>
      <c r="AV61" s="371"/>
      <c r="AW61" s="371"/>
      <c r="AX61" s="371"/>
      <c r="AY61" s="371"/>
      <c r="AZ61" s="371"/>
      <c r="BA61" s="371"/>
      <c r="BB61" s="371"/>
      <c r="BC61" s="371"/>
      <c r="BD61" s="371"/>
      <c r="BE61" s="371"/>
      <c r="BF61" s="371"/>
      <c r="BG61" s="371"/>
      <c r="BH61" s="371"/>
      <c r="BI61" s="371"/>
      <c r="BJ61" s="371"/>
      <c r="BK61" s="371"/>
      <c r="BL61" s="371"/>
      <c r="BM61" s="371"/>
      <c r="BN61" s="371"/>
      <c r="BO61" s="371"/>
      <c r="BP61" s="371"/>
      <c r="BQ61" s="371"/>
      <c r="BR61" s="371"/>
      <c r="BS61" s="371"/>
      <c r="BT61" s="371"/>
      <c r="BU61" s="371"/>
      <c r="BV61" s="371"/>
      <c r="BW61" s="371"/>
      <c r="BX61" s="371"/>
      <c r="BY61" s="371"/>
      <c r="BZ61" s="371"/>
      <c r="CA61" s="371"/>
      <c r="CB61" s="371"/>
      <c r="CC61" s="371"/>
      <c r="CD61" s="371"/>
      <c r="CE61" s="371"/>
      <c r="CF61" s="371"/>
      <c r="CG61" s="371"/>
      <c r="CH61" s="371"/>
      <c r="CI61" s="371"/>
      <c r="CJ61" s="371"/>
      <c r="CK61" s="371"/>
      <c r="CL61" s="371"/>
      <c r="CM61" s="371"/>
      <c r="CN61" s="371"/>
      <c r="CO61" s="371"/>
      <c r="CP61" s="371"/>
      <c r="CQ61" s="371"/>
      <c r="CR61" s="371"/>
      <c r="CS61" s="371"/>
      <c r="CT61" s="371"/>
      <c r="CU61" s="371"/>
      <c r="CV61" s="371"/>
      <c r="CW61" s="371"/>
      <c r="CX61" s="371"/>
      <c r="CY61" s="372"/>
    </row>
    <row r="62" spans="1:103" ht="15" hidden="1" thickBot="1" x14ac:dyDescent="0.35">
      <c r="A62" s="370"/>
      <c r="B62" s="373"/>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373"/>
      <c r="AL62" s="373"/>
      <c r="AM62" s="373"/>
      <c r="AN62" s="373"/>
      <c r="AO62" s="373"/>
      <c r="AP62" s="373"/>
      <c r="AQ62" s="373"/>
      <c r="AR62" s="373"/>
      <c r="AS62" s="373"/>
      <c r="AT62" s="373"/>
      <c r="AU62" s="373"/>
      <c r="AV62" s="373"/>
      <c r="AW62" s="373"/>
      <c r="AX62" s="373"/>
      <c r="AY62" s="373"/>
      <c r="AZ62" s="373"/>
      <c r="BA62" s="373"/>
      <c r="BB62" s="373"/>
      <c r="BC62" s="373"/>
      <c r="BD62" s="373"/>
      <c r="BE62" s="373"/>
      <c r="BF62" s="373"/>
      <c r="BG62" s="373"/>
      <c r="BH62" s="373"/>
      <c r="BI62" s="373"/>
      <c r="BJ62" s="373"/>
      <c r="BK62" s="373"/>
      <c r="BL62" s="373"/>
      <c r="BM62" s="373"/>
      <c r="BN62" s="373"/>
      <c r="BO62" s="373"/>
      <c r="BP62" s="373"/>
      <c r="BQ62" s="373"/>
      <c r="BR62" s="373"/>
      <c r="BS62" s="373"/>
      <c r="BT62" s="373"/>
      <c r="BU62" s="373"/>
      <c r="BV62" s="373"/>
      <c r="BW62" s="373"/>
      <c r="BX62" s="373"/>
      <c r="BY62" s="373"/>
      <c r="BZ62" s="373"/>
      <c r="CA62" s="373"/>
      <c r="CB62" s="373"/>
      <c r="CC62" s="373"/>
      <c r="CD62" s="373"/>
      <c r="CE62" s="373"/>
      <c r="CF62" s="373"/>
      <c r="CG62" s="373"/>
      <c r="CH62" s="373"/>
      <c r="CI62" s="373"/>
      <c r="CJ62" s="373"/>
      <c r="CK62" s="373"/>
      <c r="CL62" s="373"/>
      <c r="CM62" s="373"/>
      <c r="CN62" s="373"/>
      <c r="CO62" s="373"/>
      <c r="CP62" s="373"/>
      <c r="CQ62" s="373"/>
      <c r="CR62" s="373"/>
      <c r="CS62" s="373"/>
      <c r="CT62" s="373"/>
      <c r="CU62" s="373"/>
      <c r="CV62" s="373"/>
      <c r="CW62" s="373"/>
      <c r="CX62" s="373"/>
      <c r="CY62" s="372"/>
    </row>
    <row r="63" spans="1:103" ht="15" hidden="1" thickBot="1" x14ac:dyDescent="0.35">
      <c r="A63" s="200"/>
      <c r="B63" s="197"/>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198"/>
      <c r="AW63" s="198"/>
      <c r="AX63" s="198"/>
      <c r="AY63" s="198"/>
      <c r="AZ63" s="198"/>
      <c r="BA63" s="198"/>
      <c r="BB63" s="198"/>
      <c r="BC63" s="198"/>
      <c r="BD63" s="198"/>
      <c r="BE63" s="198"/>
      <c r="BF63" s="198"/>
      <c r="BG63" s="198"/>
      <c r="BH63" s="198"/>
      <c r="BI63" s="198"/>
      <c r="BJ63" s="198"/>
      <c r="BK63" s="198"/>
      <c r="BL63" s="198"/>
      <c r="BM63" s="198"/>
      <c r="BN63" s="198"/>
      <c r="BO63" s="198"/>
      <c r="BP63" s="198"/>
      <c r="BQ63" s="198"/>
      <c r="BR63" s="198"/>
      <c r="BS63" s="198"/>
      <c r="BT63" s="198"/>
      <c r="BU63" s="198"/>
      <c r="BV63" s="198"/>
      <c r="BW63" s="198"/>
      <c r="BX63" s="198"/>
      <c r="BY63" s="198"/>
      <c r="BZ63" s="198"/>
      <c r="CA63" s="198"/>
      <c r="CB63" s="198"/>
      <c r="CC63" s="198"/>
      <c r="CD63" s="198"/>
      <c r="CE63" s="198"/>
      <c r="CF63" s="198"/>
      <c r="CG63" s="198"/>
      <c r="CH63" s="198"/>
      <c r="CI63" s="198"/>
      <c r="CJ63" s="198"/>
      <c r="CK63" s="198"/>
      <c r="CL63" s="198"/>
      <c r="CM63" s="198"/>
      <c r="CN63" s="198"/>
      <c r="CO63" s="198"/>
      <c r="CP63" s="198"/>
      <c r="CQ63" s="198"/>
      <c r="CR63" s="198"/>
      <c r="CS63" s="198"/>
      <c r="CT63" s="198"/>
      <c r="CU63" s="198"/>
      <c r="CV63" s="198"/>
      <c r="CW63" s="198"/>
      <c r="CX63" s="198"/>
      <c r="CY63" s="201"/>
    </row>
    <row r="64" spans="1:103" ht="15" hidden="1" customHeight="1" outlineLevel="1" x14ac:dyDescent="0.3">
      <c r="A64" s="760" t="s">
        <v>2148</v>
      </c>
      <c r="B64" s="736">
        <f>SUM(C64:CX64)</f>
        <v>0</v>
      </c>
      <c r="C64" s="736">
        <f t="shared" ref="C64:J64" si="38">C139</f>
        <v>0</v>
      </c>
      <c r="D64" s="736">
        <f t="shared" si="38"/>
        <v>0</v>
      </c>
      <c r="E64" s="736">
        <f t="shared" si="38"/>
        <v>0</v>
      </c>
      <c r="F64" s="736">
        <f t="shared" si="38"/>
        <v>0</v>
      </c>
      <c r="G64" s="736">
        <f t="shared" si="38"/>
        <v>0</v>
      </c>
      <c r="H64" s="736">
        <f t="shared" si="38"/>
        <v>0</v>
      </c>
      <c r="I64" s="736">
        <f t="shared" si="38"/>
        <v>0</v>
      </c>
      <c r="J64" s="736">
        <f t="shared" si="38"/>
        <v>0</v>
      </c>
      <c r="K64" s="736">
        <f>K139</f>
        <v>0</v>
      </c>
      <c r="L64" s="736">
        <f t="shared" ref="L64:BW64" si="39">L139</f>
        <v>0</v>
      </c>
      <c r="M64" s="736">
        <f t="shared" si="39"/>
        <v>0</v>
      </c>
      <c r="N64" s="736">
        <f t="shared" si="39"/>
        <v>0</v>
      </c>
      <c r="O64" s="736">
        <f t="shared" si="39"/>
        <v>0</v>
      </c>
      <c r="P64" s="736">
        <f t="shared" si="39"/>
        <v>0</v>
      </c>
      <c r="Q64" s="736">
        <f t="shared" si="39"/>
        <v>0</v>
      </c>
      <c r="R64" s="736">
        <f t="shared" si="39"/>
        <v>0</v>
      </c>
      <c r="S64" s="736">
        <f t="shared" si="39"/>
        <v>0</v>
      </c>
      <c r="T64" s="736">
        <f t="shared" si="39"/>
        <v>0</v>
      </c>
      <c r="U64" s="736">
        <f t="shared" si="39"/>
        <v>0</v>
      </c>
      <c r="V64" s="736">
        <f t="shared" si="39"/>
        <v>0</v>
      </c>
      <c r="W64" s="736">
        <f t="shared" si="39"/>
        <v>0</v>
      </c>
      <c r="X64" s="736">
        <f t="shared" si="39"/>
        <v>0</v>
      </c>
      <c r="Y64" s="736">
        <f t="shared" si="39"/>
        <v>0</v>
      </c>
      <c r="Z64" s="736">
        <f t="shared" si="39"/>
        <v>0</v>
      </c>
      <c r="AA64" s="736">
        <f t="shared" si="39"/>
        <v>0</v>
      </c>
      <c r="AB64" s="736">
        <f t="shared" si="39"/>
        <v>0</v>
      </c>
      <c r="AC64" s="736">
        <f t="shared" si="39"/>
        <v>0</v>
      </c>
      <c r="AD64" s="736">
        <f t="shared" si="39"/>
        <v>0</v>
      </c>
      <c r="AE64" s="736">
        <f t="shared" si="39"/>
        <v>0</v>
      </c>
      <c r="AF64" s="736">
        <f t="shared" si="39"/>
        <v>0</v>
      </c>
      <c r="AG64" s="736">
        <f t="shared" si="39"/>
        <v>0</v>
      </c>
      <c r="AH64" s="736">
        <f t="shared" si="39"/>
        <v>0</v>
      </c>
      <c r="AI64" s="736">
        <f t="shared" si="39"/>
        <v>0</v>
      </c>
      <c r="AJ64" s="736">
        <f t="shared" si="39"/>
        <v>0</v>
      </c>
      <c r="AK64" s="736">
        <f t="shared" si="39"/>
        <v>0</v>
      </c>
      <c r="AL64" s="736">
        <f t="shared" si="39"/>
        <v>0</v>
      </c>
      <c r="AM64" s="736">
        <f t="shared" si="39"/>
        <v>0</v>
      </c>
      <c r="AN64" s="736">
        <f t="shared" si="39"/>
        <v>0</v>
      </c>
      <c r="AO64" s="736">
        <f t="shared" si="39"/>
        <v>0</v>
      </c>
      <c r="AP64" s="736">
        <f t="shared" si="39"/>
        <v>0</v>
      </c>
      <c r="AQ64" s="736">
        <f t="shared" si="39"/>
        <v>0</v>
      </c>
      <c r="AR64" s="736">
        <f t="shared" si="39"/>
        <v>0</v>
      </c>
      <c r="AS64" s="736">
        <f t="shared" si="39"/>
        <v>0</v>
      </c>
      <c r="AT64" s="736">
        <f t="shared" si="39"/>
        <v>0</v>
      </c>
      <c r="AU64" s="736">
        <f t="shared" si="39"/>
        <v>0</v>
      </c>
      <c r="AV64" s="736">
        <f t="shared" si="39"/>
        <v>0</v>
      </c>
      <c r="AW64" s="736">
        <f t="shared" si="39"/>
        <v>0</v>
      </c>
      <c r="AX64" s="736">
        <f t="shared" si="39"/>
        <v>0</v>
      </c>
      <c r="AY64" s="736">
        <f t="shared" si="39"/>
        <v>0</v>
      </c>
      <c r="AZ64" s="736">
        <f t="shared" si="39"/>
        <v>0</v>
      </c>
      <c r="BA64" s="736">
        <f t="shared" si="39"/>
        <v>0</v>
      </c>
      <c r="BB64" s="736">
        <f t="shared" si="39"/>
        <v>0</v>
      </c>
      <c r="BC64" s="736">
        <f t="shared" si="39"/>
        <v>0</v>
      </c>
      <c r="BD64" s="736">
        <f t="shared" si="39"/>
        <v>0</v>
      </c>
      <c r="BE64" s="736">
        <f t="shared" si="39"/>
        <v>0</v>
      </c>
      <c r="BF64" s="736">
        <f t="shared" si="39"/>
        <v>0</v>
      </c>
      <c r="BG64" s="736">
        <f t="shared" si="39"/>
        <v>0</v>
      </c>
      <c r="BH64" s="736">
        <f t="shared" si="39"/>
        <v>0</v>
      </c>
      <c r="BI64" s="736">
        <f t="shared" si="39"/>
        <v>0</v>
      </c>
      <c r="BJ64" s="736">
        <f t="shared" si="39"/>
        <v>0</v>
      </c>
      <c r="BK64" s="736">
        <f t="shared" si="39"/>
        <v>0</v>
      </c>
      <c r="BL64" s="736">
        <f t="shared" si="39"/>
        <v>0</v>
      </c>
      <c r="BM64" s="736">
        <f t="shared" si="39"/>
        <v>0</v>
      </c>
      <c r="BN64" s="736">
        <f t="shared" si="39"/>
        <v>0</v>
      </c>
      <c r="BO64" s="736">
        <f t="shared" si="39"/>
        <v>0</v>
      </c>
      <c r="BP64" s="736">
        <f t="shared" si="39"/>
        <v>0</v>
      </c>
      <c r="BQ64" s="736">
        <f t="shared" si="39"/>
        <v>0</v>
      </c>
      <c r="BR64" s="736">
        <f t="shared" si="39"/>
        <v>0</v>
      </c>
      <c r="BS64" s="736">
        <f t="shared" si="39"/>
        <v>0</v>
      </c>
      <c r="BT64" s="736">
        <f t="shared" si="39"/>
        <v>0</v>
      </c>
      <c r="BU64" s="736">
        <f t="shared" si="39"/>
        <v>0</v>
      </c>
      <c r="BV64" s="736">
        <f t="shared" si="39"/>
        <v>0</v>
      </c>
      <c r="BW64" s="736">
        <f t="shared" si="39"/>
        <v>0</v>
      </c>
      <c r="BX64" s="736">
        <f t="shared" ref="BX64:CX64" si="40">BX139</f>
        <v>0</v>
      </c>
      <c r="BY64" s="736">
        <f t="shared" si="40"/>
        <v>0</v>
      </c>
      <c r="BZ64" s="736">
        <f t="shared" si="40"/>
        <v>0</v>
      </c>
      <c r="CA64" s="736">
        <f t="shared" si="40"/>
        <v>0</v>
      </c>
      <c r="CB64" s="736">
        <f t="shared" si="40"/>
        <v>0</v>
      </c>
      <c r="CC64" s="736">
        <f t="shared" si="40"/>
        <v>0</v>
      </c>
      <c r="CD64" s="736">
        <f t="shared" si="40"/>
        <v>0</v>
      </c>
      <c r="CE64" s="736">
        <f t="shared" si="40"/>
        <v>0</v>
      </c>
      <c r="CF64" s="736">
        <f t="shared" si="40"/>
        <v>0</v>
      </c>
      <c r="CG64" s="736">
        <f t="shared" si="40"/>
        <v>0</v>
      </c>
      <c r="CH64" s="736">
        <f t="shared" si="40"/>
        <v>0</v>
      </c>
      <c r="CI64" s="736">
        <f t="shared" si="40"/>
        <v>0</v>
      </c>
      <c r="CJ64" s="736">
        <f t="shared" si="40"/>
        <v>0</v>
      </c>
      <c r="CK64" s="736">
        <f t="shared" si="40"/>
        <v>0</v>
      </c>
      <c r="CL64" s="736">
        <f t="shared" si="40"/>
        <v>0</v>
      </c>
      <c r="CM64" s="736">
        <f t="shared" si="40"/>
        <v>0</v>
      </c>
      <c r="CN64" s="736">
        <f t="shared" si="40"/>
        <v>0</v>
      </c>
      <c r="CO64" s="736">
        <f t="shared" si="40"/>
        <v>0</v>
      </c>
      <c r="CP64" s="736">
        <f t="shared" si="40"/>
        <v>0</v>
      </c>
      <c r="CQ64" s="736">
        <f t="shared" si="40"/>
        <v>0</v>
      </c>
      <c r="CR64" s="736">
        <f t="shared" si="40"/>
        <v>0</v>
      </c>
      <c r="CS64" s="736">
        <f t="shared" si="40"/>
        <v>0</v>
      </c>
      <c r="CT64" s="736">
        <f t="shared" si="40"/>
        <v>0</v>
      </c>
      <c r="CU64" s="736">
        <f t="shared" si="40"/>
        <v>0</v>
      </c>
      <c r="CV64" s="736">
        <f t="shared" si="40"/>
        <v>0</v>
      </c>
      <c r="CW64" s="736">
        <f t="shared" si="40"/>
        <v>0</v>
      </c>
      <c r="CX64" s="736">
        <f t="shared" si="40"/>
        <v>0</v>
      </c>
      <c r="CY64" s="736"/>
    </row>
    <row r="65" spans="1:103" ht="15" hidden="1" outlineLevel="1" thickBot="1" x14ac:dyDescent="0.35">
      <c r="A65" s="756"/>
      <c r="B65" s="757"/>
      <c r="C65" s="758"/>
      <c r="D65" s="758"/>
      <c r="E65" s="758"/>
      <c r="F65" s="758"/>
      <c r="G65" s="758"/>
      <c r="H65" s="758"/>
      <c r="I65" s="758"/>
      <c r="J65" s="758"/>
      <c r="K65" s="758"/>
      <c r="L65" s="758"/>
      <c r="M65" s="758"/>
      <c r="N65" s="758"/>
      <c r="O65" s="758"/>
      <c r="P65" s="758"/>
      <c r="Q65" s="758"/>
      <c r="R65" s="758"/>
      <c r="S65" s="758"/>
      <c r="T65" s="758"/>
      <c r="U65" s="758"/>
      <c r="V65" s="758"/>
      <c r="W65" s="758"/>
      <c r="X65" s="758"/>
      <c r="Y65" s="758"/>
      <c r="Z65" s="758"/>
      <c r="AA65" s="758"/>
      <c r="AB65" s="758"/>
      <c r="AC65" s="758"/>
      <c r="AD65" s="758"/>
      <c r="AE65" s="758"/>
      <c r="AF65" s="758"/>
      <c r="AG65" s="758"/>
      <c r="AH65" s="758"/>
      <c r="AI65" s="758"/>
      <c r="AJ65" s="758"/>
      <c r="AK65" s="758"/>
      <c r="AL65" s="758"/>
      <c r="AM65" s="758"/>
      <c r="AN65" s="758"/>
      <c r="AO65" s="758"/>
      <c r="AP65" s="758"/>
      <c r="AQ65" s="758"/>
      <c r="AR65" s="758"/>
      <c r="AS65" s="758"/>
      <c r="AT65" s="758"/>
      <c r="AU65" s="758"/>
      <c r="AV65" s="758"/>
      <c r="AW65" s="758"/>
      <c r="AX65" s="758"/>
      <c r="AY65" s="758"/>
      <c r="AZ65" s="758"/>
      <c r="BA65" s="758"/>
      <c r="BB65" s="758"/>
      <c r="BC65" s="758"/>
      <c r="BD65" s="758"/>
      <c r="BE65" s="758"/>
      <c r="BF65" s="758"/>
      <c r="BG65" s="758"/>
      <c r="BH65" s="758"/>
      <c r="BI65" s="758"/>
      <c r="BJ65" s="758"/>
      <c r="BK65" s="758"/>
      <c r="BL65" s="758"/>
      <c r="BM65" s="758"/>
      <c r="BN65" s="758"/>
      <c r="BO65" s="758"/>
      <c r="BP65" s="758"/>
      <c r="BQ65" s="758"/>
      <c r="BR65" s="758"/>
      <c r="BS65" s="758"/>
      <c r="BT65" s="758"/>
      <c r="BU65" s="758"/>
      <c r="BV65" s="758"/>
      <c r="BW65" s="758"/>
      <c r="BX65" s="758"/>
      <c r="BY65" s="758"/>
      <c r="BZ65" s="758"/>
      <c r="CA65" s="758"/>
      <c r="CB65" s="758"/>
      <c r="CC65" s="758"/>
      <c r="CD65" s="758"/>
      <c r="CE65" s="758"/>
      <c r="CF65" s="758"/>
      <c r="CG65" s="758"/>
      <c r="CH65" s="758"/>
      <c r="CI65" s="758"/>
      <c r="CJ65" s="758"/>
      <c r="CK65" s="758"/>
      <c r="CL65" s="758"/>
      <c r="CM65" s="758"/>
      <c r="CN65" s="758"/>
      <c r="CO65" s="758"/>
      <c r="CP65" s="758"/>
      <c r="CQ65" s="758"/>
      <c r="CR65" s="758"/>
      <c r="CS65" s="758"/>
      <c r="CT65" s="758"/>
      <c r="CU65" s="758"/>
      <c r="CV65" s="758"/>
      <c r="CW65" s="758"/>
      <c r="CX65" s="758"/>
      <c r="CY65" s="759"/>
    </row>
    <row r="66" spans="1:103" s="761" customFormat="1" ht="15" hidden="1" customHeight="1" outlineLevel="1" x14ac:dyDescent="0.3">
      <c r="A66" s="760" t="s">
        <v>2149</v>
      </c>
      <c r="B66" s="736">
        <f>SUM(C66:CX66)</f>
        <v>0</v>
      </c>
      <c r="C66" s="736">
        <f>C59+C64</f>
        <v>0</v>
      </c>
      <c r="D66" s="736">
        <f t="shared" ref="D66:BO66" si="41">D59+D64</f>
        <v>0</v>
      </c>
      <c r="E66" s="736">
        <f t="shared" si="41"/>
        <v>0</v>
      </c>
      <c r="F66" s="736">
        <f t="shared" si="41"/>
        <v>0</v>
      </c>
      <c r="G66" s="736">
        <f t="shared" si="41"/>
        <v>0</v>
      </c>
      <c r="H66" s="736">
        <f t="shared" si="41"/>
        <v>0</v>
      </c>
      <c r="I66" s="736">
        <f t="shared" si="41"/>
        <v>0</v>
      </c>
      <c r="J66" s="736">
        <f t="shared" si="41"/>
        <v>0</v>
      </c>
      <c r="K66" s="736">
        <f t="shared" si="41"/>
        <v>0</v>
      </c>
      <c r="L66" s="736">
        <f t="shared" si="41"/>
        <v>0</v>
      </c>
      <c r="M66" s="736">
        <f t="shared" si="41"/>
        <v>0</v>
      </c>
      <c r="N66" s="736">
        <f t="shared" si="41"/>
        <v>0</v>
      </c>
      <c r="O66" s="736">
        <f t="shared" si="41"/>
        <v>0</v>
      </c>
      <c r="P66" s="736">
        <f t="shared" si="41"/>
        <v>0</v>
      </c>
      <c r="Q66" s="736">
        <f t="shared" si="41"/>
        <v>0</v>
      </c>
      <c r="R66" s="736">
        <f t="shared" si="41"/>
        <v>0</v>
      </c>
      <c r="S66" s="736">
        <f t="shared" si="41"/>
        <v>0</v>
      </c>
      <c r="T66" s="736">
        <f t="shared" si="41"/>
        <v>0</v>
      </c>
      <c r="U66" s="736">
        <f t="shared" si="41"/>
        <v>0</v>
      </c>
      <c r="V66" s="736">
        <f t="shared" si="41"/>
        <v>0</v>
      </c>
      <c r="W66" s="736">
        <f t="shared" si="41"/>
        <v>0</v>
      </c>
      <c r="X66" s="736">
        <f t="shared" si="41"/>
        <v>0</v>
      </c>
      <c r="Y66" s="736">
        <f t="shared" si="41"/>
        <v>0</v>
      </c>
      <c r="Z66" s="736">
        <f t="shared" si="41"/>
        <v>0</v>
      </c>
      <c r="AA66" s="736">
        <f t="shared" si="41"/>
        <v>0</v>
      </c>
      <c r="AB66" s="736">
        <f t="shared" si="41"/>
        <v>0</v>
      </c>
      <c r="AC66" s="736">
        <f t="shared" si="41"/>
        <v>0</v>
      </c>
      <c r="AD66" s="736">
        <f t="shared" si="41"/>
        <v>0</v>
      </c>
      <c r="AE66" s="736">
        <f t="shared" si="41"/>
        <v>0</v>
      </c>
      <c r="AF66" s="736">
        <f t="shared" si="41"/>
        <v>0</v>
      </c>
      <c r="AG66" s="736">
        <f t="shared" si="41"/>
        <v>0</v>
      </c>
      <c r="AH66" s="736">
        <f t="shared" si="41"/>
        <v>0</v>
      </c>
      <c r="AI66" s="736">
        <f t="shared" si="41"/>
        <v>0</v>
      </c>
      <c r="AJ66" s="736">
        <f t="shared" si="41"/>
        <v>0</v>
      </c>
      <c r="AK66" s="736">
        <f t="shared" si="41"/>
        <v>0</v>
      </c>
      <c r="AL66" s="736">
        <f t="shared" si="41"/>
        <v>0</v>
      </c>
      <c r="AM66" s="736">
        <f t="shared" si="41"/>
        <v>0</v>
      </c>
      <c r="AN66" s="736">
        <f t="shared" si="41"/>
        <v>0</v>
      </c>
      <c r="AO66" s="736">
        <f t="shared" si="41"/>
        <v>0</v>
      </c>
      <c r="AP66" s="736">
        <f t="shared" si="41"/>
        <v>0</v>
      </c>
      <c r="AQ66" s="736">
        <f t="shared" si="41"/>
        <v>0</v>
      </c>
      <c r="AR66" s="736">
        <f t="shared" si="41"/>
        <v>0</v>
      </c>
      <c r="AS66" s="736">
        <f t="shared" si="41"/>
        <v>0</v>
      </c>
      <c r="AT66" s="736">
        <f t="shared" si="41"/>
        <v>0</v>
      </c>
      <c r="AU66" s="736">
        <f t="shared" si="41"/>
        <v>0</v>
      </c>
      <c r="AV66" s="736">
        <f t="shared" si="41"/>
        <v>0</v>
      </c>
      <c r="AW66" s="736">
        <f t="shared" si="41"/>
        <v>0</v>
      </c>
      <c r="AX66" s="736">
        <f t="shared" si="41"/>
        <v>0</v>
      </c>
      <c r="AY66" s="736">
        <f t="shared" si="41"/>
        <v>0</v>
      </c>
      <c r="AZ66" s="736">
        <f t="shared" si="41"/>
        <v>0</v>
      </c>
      <c r="BA66" s="736">
        <f t="shared" si="41"/>
        <v>0</v>
      </c>
      <c r="BB66" s="736">
        <f t="shared" si="41"/>
        <v>0</v>
      </c>
      <c r="BC66" s="736">
        <f t="shared" si="41"/>
        <v>0</v>
      </c>
      <c r="BD66" s="736">
        <f t="shared" si="41"/>
        <v>0</v>
      </c>
      <c r="BE66" s="736">
        <f t="shared" si="41"/>
        <v>0</v>
      </c>
      <c r="BF66" s="736">
        <f t="shared" si="41"/>
        <v>0</v>
      </c>
      <c r="BG66" s="736">
        <f t="shared" si="41"/>
        <v>0</v>
      </c>
      <c r="BH66" s="736">
        <f t="shared" si="41"/>
        <v>0</v>
      </c>
      <c r="BI66" s="736">
        <f t="shared" si="41"/>
        <v>0</v>
      </c>
      <c r="BJ66" s="736">
        <f t="shared" si="41"/>
        <v>0</v>
      </c>
      <c r="BK66" s="736">
        <f t="shared" si="41"/>
        <v>0</v>
      </c>
      <c r="BL66" s="736">
        <f t="shared" si="41"/>
        <v>0</v>
      </c>
      <c r="BM66" s="736">
        <f t="shared" si="41"/>
        <v>0</v>
      </c>
      <c r="BN66" s="736">
        <f t="shared" si="41"/>
        <v>0</v>
      </c>
      <c r="BO66" s="736">
        <f t="shared" si="41"/>
        <v>0</v>
      </c>
      <c r="BP66" s="736">
        <f t="shared" ref="BP66:CX66" si="42">BP59+BP64</f>
        <v>0</v>
      </c>
      <c r="BQ66" s="736">
        <f t="shared" si="42"/>
        <v>0</v>
      </c>
      <c r="BR66" s="736">
        <f t="shared" si="42"/>
        <v>0</v>
      </c>
      <c r="BS66" s="736">
        <f t="shared" si="42"/>
        <v>0</v>
      </c>
      <c r="BT66" s="736">
        <f t="shared" si="42"/>
        <v>0</v>
      </c>
      <c r="BU66" s="736">
        <f t="shared" si="42"/>
        <v>0</v>
      </c>
      <c r="BV66" s="736">
        <f t="shared" si="42"/>
        <v>0</v>
      </c>
      <c r="BW66" s="736">
        <f t="shared" si="42"/>
        <v>0</v>
      </c>
      <c r="BX66" s="736">
        <f t="shared" si="42"/>
        <v>0</v>
      </c>
      <c r="BY66" s="736">
        <f t="shared" si="42"/>
        <v>0</v>
      </c>
      <c r="BZ66" s="736">
        <f t="shared" si="42"/>
        <v>0</v>
      </c>
      <c r="CA66" s="736">
        <f t="shared" si="42"/>
        <v>0</v>
      </c>
      <c r="CB66" s="736">
        <f t="shared" si="42"/>
        <v>0</v>
      </c>
      <c r="CC66" s="736">
        <f t="shared" si="42"/>
        <v>0</v>
      </c>
      <c r="CD66" s="736">
        <f t="shared" si="42"/>
        <v>0</v>
      </c>
      <c r="CE66" s="736">
        <f t="shared" si="42"/>
        <v>0</v>
      </c>
      <c r="CF66" s="736">
        <f t="shared" si="42"/>
        <v>0</v>
      </c>
      <c r="CG66" s="736">
        <f t="shared" si="42"/>
        <v>0</v>
      </c>
      <c r="CH66" s="736">
        <f t="shared" si="42"/>
        <v>0</v>
      </c>
      <c r="CI66" s="736">
        <f t="shared" si="42"/>
        <v>0</v>
      </c>
      <c r="CJ66" s="736">
        <f t="shared" si="42"/>
        <v>0</v>
      </c>
      <c r="CK66" s="736">
        <f t="shared" si="42"/>
        <v>0</v>
      </c>
      <c r="CL66" s="736">
        <f t="shared" si="42"/>
        <v>0</v>
      </c>
      <c r="CM66" s="736">
        <f t="shared" si="42"/>
        <v>0</v>
      </c>
      <c r="CN66" s="736">
        <f t="shared" si="42"/>
        <v>0</v>
      </c>
      <c r="CO66" s="736">
        <f t="shared" si="42"/>
        <v>0</v>
      </c>
      <c r="CP66" s="736">
        <f t="shared" si="42"/>
        <v>0</v>
      </c>
      <c r="CQ66" s="736">
        <f t="shared" si="42"/>
        <v>0</v>
      </c>
      <c r="CR66" s="736">
        <f t="shared" si="42"/>
        <v>0</v>
      </c>
      <c r="CS66" s="736">
        <f t="shared" si="42"/>
        <v>0</v>
      </c>
      <c r="CT66" s="736">
        <f t="shared" si="42"/>
        <v>0</v>
      </c>
      <c r="CU66" s="736">
        <f t="shared" si="42"/>
        <v>0</v>
      </c>
      <c r="CV66" s="736">
        <f t="shared" si="42"/>
        <v>0</v>
      </c>
      <c r="CW66" s="736">
        <f t="shared" si="42"/>
        <v>0</v>
      </c>
      <c r="CX66" s="736">
        <f t="shared" si="42"/>
        <v>0</v>
      </c>
      <c r="CY66" s="736"/>
    </row>
    <row r="67" spans="1:103" collapsed="1" x14ac:dyDescent="0.3">
      <c r="A67" s="202"/>
      <c r="B67" s="203"/>
      <c r="C67" s="204"/>
      <c r="D67" s="204"/>
      <c r="E67" s="204"/>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4"/>
      <c r="AZ67" s="204"/>
      <c r="BA67" s="204"/>
      <c r="BB67" s="204"/>
      <c r="BC67" s="204"/>
      <c r="BD67" s="204"/>
      <c r="BE67" s="204"/>
      <c r="BF67" s="204"/>
      <c r="BG67" s="204"/>
      <c r="BH67" s="204"/>
      <c r="BI67" s="204"/>
      <c r="BJ67" s="204"/>
      <c r="BK67" s="204"/>
      <c r="BL67" s="204"/>
      <c r="BM67" s="204"/>
      <c r="BN67" s="204"/>
      <c r="BO67" s="204"/>
      <c r="BP67" s="204"/>
      <c r="BQ67" s="204"/>
      <c r="BR67" s="204"/>
      <c r="BS67" s="204"/>
      <c r="BT67" s="204"/>
      <c r="BU67" s="204"/>
      <c r="BV67" s="204"/>
      <c r="BW67" s="204"/>
      <c r="BX67" s="204"/>
      <c r="BY67" s="204"/>
      <c r="BZ67" s="204"/>
      <c r="CA67" s="204"/>
      <c r="CB67" s="204"/>
      <c r="CC67" s="204"/>
      <c r="CD67" s="204"/>
      <c r="CE67" s="204"/>
      <c r="CF67" s="204"/>
      <c r="CG67" s="204"/>
      <c r="CH67" s="204"/>
      <c r="CI67" s="204"/>
      <c r="CJ67" s="204"/>
      <c r="CK67" s="204"/>
      <c r="CL67" s="204"/>
      <c r="CM67" s="204"/>
      <c r="CN67" s="204"/>
      <c r="CO67" s="204"/>
      <c r="CP67" s="204"/>
      <c r="CQ67" s="204"/>
      <c r="CR67" s="204"/>
      <c r="CS67" s="204"/>
      <c r="CT67" s="204"/>
      <c r="CU67" s="204"/>
      <c r="CV67" s="204"/>
      <c r="CW67" s="204"/>
      <c r="CX67" s="204"/>
      <c r="CY67" s="205"/>
    </row>
    <row r="68" spans="1:103" hidden="1" x14ac:dyDescent="0.3">
      <c r="A68" s="374"/>
      <c r="B68" s="375"/>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6"/>
      <c r="AI68" s="376"/>
      <c r="AJ68" s="376"/>
      <c r="AK68" s="376"/>
      <c r="AL68" s="376"/>
      <c r="AM68" s="376"/>
      <c r="AN68" s="376"/>
      <c r="AO68" s="376"/>
      <c r="AP68" s="376"/>
      <c r="AQ68" s="376"/>
      <c r="AR68" s="376"/>
      <c r="AS68" s="376"/>
      <c r="AT68" s="376"/>
      <c r="AU68" s="376"/>
      <c r="AV68" s="376"/>
      <c r="AW68" s="376"/>
      <c r="AX68" s="376"/>
      <c r="AY68" s="376"/>
      <c r="AZ68" s="376"/>
      <c r="BA68" s="376"/>
      <c r="BB68" s="376"/>
      <c r="BC68" s="376"/>
      <c r="BD68" s="376"/>
      <c r="BE68" s="376"/>
      <c r="BF68" s="376"/>
      <c r="BG68" s="376"/>
      <c r="BH68" s="376"/>
      <c r="BI68" s="376"/>
      <c r="BJ68" s="376"/>
      <c r="BK68" s="376"/>
      <c r="BL68" s="376"/>
      <c r="BM68" s="376"/>
      <c r="BN68" s="376"/>
      <c r="BO68" s="376"/>
      <c r="BP68" s="376"/>
      <c r="BQ68" s="376"/>
      <c r="BR68" s="376"/>
      <c r="BS68" s="376"/>
      <c r="BT68" s="376"/>
      <c r="BU68" s="376"/>
      <c r="BV68" s="376"/>
      <c r="BW68" s="376"/>
      <c r="BX68" s="376"/>
      <c r="BY68" s="376"/>
      <c r="BZ68" s="376"/>
      <c r="CA68" s="376"/>
      <c r="CB68" s="376"/>
      <c r="CC68" s="376"/>
      <c r="CD68" s="376"/>
      <c r="CE68" s="376"/>
      <c r="CF68" s="376"/>
      <c r="CG68" s="376"/>
      <c r="CH68" s="376"/>
      <c r="CI68" s="376"/>
      <c r="CJ68" s="376"/>
      <c r="CK68" s="376"/>
      <c r="CL68" s="376"/>
      <c r="CM68" s="376"/>
      <c r="CN68" s="376"/>
      <c r="CO68" s="376"/>
      <c r="CP68" s="376"/>
      <c r="CQ68" s="376"/>
      <c r="CR68" s="376"/>
      <c r="CS68" s="376"/>
      <c r="CT68" s="376"/>
      <c r="CU68" s="376"/>
      <c r="CV68" s="376"/>
      <c r="CW68" s="376"/>
      <c r="CX68" s="376"/>
      <c r="CY68" s="206"/>
    </row>
    <row r="69" spans="1:103" hidden="1" x14ac:dyDescent="0.3">
      <c r="A69" s="374"/>
      <c r="B69" s="375"/>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6"/>
      <c r="AZ69" s="376"/>
      <c r="BA69" s="376"/>
      <c r="BB69" s="376"/>
      <c r="BC69" s="376"/>
      <c r="BD69" s="376"/>
      <c r="BE69" s="376"/>
      <c r="BF69" s="376"/>
      <c r="BG69" s="376"/>
      <c r="BH69" s="376"/>
      <c r="BI69" s="376"/>
      <c r="BJ69" s="376"/>
      <c r="BK69" s="376"/>
      <c r="BL69" s="376"/>
      <c r="BM69" s="376"/>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c r="CR69" s="376"/>
      <c r="CS69" s="376"/>
      <c r="CT69" s="376"/>
      <c r="CU69" s="376"/>
      <c r="CV69" s="376"/>
      <c r="CW69" s="376"/>
      <c r="CX69" s="376"/>
      <c r="CY69" s="206"/>
    </row>
    <row r="70" spans="1:103" hidden="1" x14ac:dyDescent="0.3">
      <c r="A70" s="374"/>
      <c r="B70" s="375"/>
      <c r="C70" s="375"/>
      <c r="D70" s="375"/>
      <c r="E70" s="375"/>
      <c r="F70" s="375"/>
      <c r="G70" s="375"/>
      <c r="H70" s="375"/>
      <c r="I70" s="375"/>
      <c r="J70" s="375"/>
      <c r="K70" s="375"/>
      <c r="L70" s="375"/>
      <c r="M70" s="375"/>
      <c r="N70" s="375"/>
      <c r="O70" s="375"/>
      <c r="P70" s="375"/>
      <c r="Q70" s="375"/>
      <c r="R70" s="375"/>
      <c r="S70" s="375"/>
      <c r="T70" s="375"/>
      <c r="U70" s="375"/>
      <c r="V70" s="375"/>
      <c r="W70" s="375"/>
      <c r="X70" s="375"/>
      <c r="Y70" s="375"/>
      <c r="Z70" s="375"/>
      <c r="AA70" s="375"/>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5"/>
      <c r="AY70" s="375"/>
      <c r="AZ70" s="375"/>
      <c r="BA70" s="375"/>
      <c r="BB70" s="375"/>
      <c r="BC70" s="375"/>
      <c r="BD70" s="375"/>
      <c r="BE70" s="375"/>
      <c r="BF70" s="375"/>
      <c r="BG70" s="375"/>
      <c r="BH70" s="375"/>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75"/>
      <c r="CX70" s="375"/>
      <c r="CY70" s="206"/>
    </row>
    <row r="71" spans="1:103" hidden="1" x14ac:dyDescent="0.3">
      <c r="A71" s="374"/>
      <c r="B71" s="375"/>
      <c r="C71" s="376"/>
      <c r="D71" s="376"/>
      <c r="E71" s="376"/>
      <c r="F71" s="376"/>
      <c r="G71" s="376"/>
      <c r="H71" s="376"/>
      <c r="I71" s="376"/>
      <c r="J71" s="376"/>
      <c r="K71" s="376"/>
      <c r="L71" s="376"/>
      <c r="M71" s="376"/>
      <c r="N71" s="376"/>
      <c r="O71" s="376"/>
      <c r="P71" s="376"/>
      <c r="Q71" s="376"/>
      <c r="R71" s="376"/>
      <c r="S71" s="376"/>
      <c r="T71" s="376"/>
      <c r="U71" s="376"/>
      <c r="V71" s="376"/>
      <c r="W71" s="376"/>
      <c r="X71" s="376"/>
      <c r="Y71" s="376"/>
      <c r="Z71" s="376"/>
      <c r="AA71" s="376"/>
      <c r="AB71" s="376"/>
      <c r="AC71" s="376"/>
      <c r="AD71" s="376"/>
      <c r="AE71" s="376"/>
      <c r="AF71" s="376"/>
      <c r="AG71" s="376"/>
      <c r="AH71" s="376"/>
      <c r="AI71" s="376"/>
      <c r="AJ71" s="376"/>
      <c r="AK71" s="376"/>
      <c r="AL71" s="376"/>
      <c r="AM71" s="376"/>
      <c r="AN71" s="376"/>
      <c r="AO71" s="376"/>
      <c r="AP71" s="376"/>
      <c r="AQ71" s="376"/>
      <c r="AR71" s="376"/>
      <c r="AS71" s="376"/>
      <c r="AT71" s="376"/>
      <c r="AU71" s="376"/>
      <c r="AV71" s="376"/>
      <c r="AW71" s="376"/>
      <c r="AX71" s="376"/>
      <c r="AY71" s="376"/>
      <c r="AZ71" s="376"/>
      <c r="BA71" s="376"/>
      <c r="BB71" s="376"/>
      <c r="BC71" s="376"/>
      <c r="BD71" s="376"/>
      <c r="BE71" s="376"/>
      <c r="BF71" s="376"/>
      <c r="BG71" s="376"/>
      <c r="BH71" s="376"/>
      <c r="BI71" s="376"/>
      <c r="BJ71" s="376"/>
      <c r="BK71" s="376"/>
      <c r="BL71" s="376"/>
      <c r="BM71" s="376"/>
      <c r="BN71" s="376"/>
      <c r="BO71" s="376"/>
      <c r="BP71" s="376"/>
      <c r="BQ71" s="376"/>
      <c r="BR71" s="376"/>
      <c r="BS71" s="376"/>
      <c r="BT71" s="376"/>
      <c r="BU71" s="376"/>
      <c r="BV71" s="376"/>
      <c r="BW71" s="376"/>
      <c r="BX71" s="376"/>
      <c r="BY71" s="376"/>
      <c r="BZ71" s="376"/>
      <c r="CA71" s="376"/>
      <c r="CB71" s="376"/>
      <c r="CC71" s="376"/>
      <c r="CD71" s="376"/>
      <c r="CE71" s="376"/>
      <c r="CF71" s="376"/>
      <c r="CG71" s="376"/>
      <c r="CH71" s="376"/>
      <c r="CI71" s="376"/>
      <c r="CJ71" s="376"/>
      <c r="CK71" s="376"/>
      <c r="CL71" s="376"/>
      <c r="CM71" s="376"/>
      <c r="CN71" s="376"/>
      <c r="CO71" s="376"/>
      <c r="CP71" s="376"/>
      <c r="CQ71" s="376"/>
      <c r="CR71" s="376"/>
      <c r="CS71" s="376"/>
      <c r="CT71" s="376"/>
      <c r="CU71" s="376"/>
      <c r="CV71" s="376"/>
      <c r="CW71" s="376"/>
      <c r="CX71" s="376"/>
      <c r="CY71" s="206"/>
    </row>
    <row r="72" spans="1:103" hidden="1" outlineLevel="1" x14ac:dyDescent="0.3">
      <c r="A72" s="374" t="s">
        <v>1325</v>
      </c>
      <c r="B72" s="375">
        <f>SUM(C72:CX72)</f>
        <v>0</v>
      </c>
      <c r="C72" s="376"/>
      <c r="D72" s="376"/>
      <c r="E72" s="376"/>
      <c r="F72" s="376"/>
      <c r="G72" s="376"/>
      <c r="H72" s="376"/>
      <c r="I72" s="376"/>
      <c r="J72" s="376"/>
      <c r="K72" s="376"/>
      <c r="L72" s="376"/>
      <c r="M72" s="376"/>
      <c r="N72" s="376"/>
      <c r="O72" s="376"/>
      <c r="P72" s="376"/>
      <c r="Q72" s="376"/>
      <c r="R72" s="376"/>
      <c r="S72" s="376"/>
      <c r="T72" s="376"/>
      <c r="U72" s="376"/>
      <c r="V72" s="376"/>
      <c r="W72" s="376"/>
      <c r="X72" s="376"/>
      <c r="Y72" s="376"/>
      <c r="Z72" s="376"/>
      <c r="AA72" s="376"/>
      <c r="AB72" s="376"/>
      <c r="AC72" s="376"/>
      <c r="AD72" s="376"/>
      <c r="AE72" s="376"/>
      <c r="AF72" s="376"/>
      <c r="AG72" s="376"/>
      <c r="AH72" s="376"/>
      <c r="AI72" s="376"/>
      <c r="AJ72" s="376"/>
      <c r="AK72" s="376"/>
      <c r="AL72" s="376"/>
      <c r="AM72" s="376"/>
      <c r="AN72" s="376"/>
      <c r="AO72" s="376"/>
      <c r="AP72" s="376"/>
      <c r="AQ72" s="376"/>
      <c r="AR72" s="376"/>
      <c r="AS72" s="376"/>
      <c r="AT72" s="376"/>
      <c r="AU72" s="376"/>
      <c r="AV72" s="376"/>
      <c r="AW72" s="376"/>
      <c r="AX72" s="376"/>
      <c r="AY72" s="376"/>
      <c r="AZ72" s="376"/>
      <c r="BA72" s="376"/>
      <c r="BB72" s="376"/>
      <c r="BC72" s="376"/>
      <c r="BD72" s="376"/>
      <c r="BE72" s="376"/>
      <c r="BF72" s="376"/>
      <c r="BG72" s="376"/>
      <c r="BH72" s="376"/>
      <c r="BI72" s="376"/>
      <c r="BJ72" s="376"/>
      <c r="BK72" s="376"/>
      <c r="BL72" s="376"/>
      <c r="BM72" s="376"/>
      <c r="BN72" s="376"/>
      <c r="BO72" s="376"/>
      <c r="BP72" s="376"/>
      <c r="BQ72" s="376"/>
      <c r="BR72" s="376"/>
      <c r="BS72" s="376"/>
      <c r="BT72" s="376"/>
      <c r="BU72" s="376"/>
      <c r="BV72" s="376"/>
      <c r="BW72" s="376"/>
      <c r="BX72" s="376"/>
      <c r="BY72" s="376"/>
      <c r="BZ72" s="376"/>
      <c r="CA72" s="376"/>
      <c r="CB72" s="376"/>
      <c r="CC72" s="376"/>
      <c r="CD72" s="376"/>
      <c r="CE72" s="376"/>
      <c r="CF72" s="376"/>
      <c r="CG72" s="376"/>
      <c r="CH72" s="376"/>
      <c r="CI72" s="376"/>
      <c r="CJ72" s="376"/>
      <c r="CK72" s="376"/>
      <c r="CL72" s="376"/>
      <c r="CM72" s="376"/>
      <c r="CN72" s="376"/>
      <c r="CO72" s="376"/>
      <c r="CP72" s="376"/>
      <c r="CQ72" s="376"/>
      <c r="CR72" s="376"/>
      <c r="CS72" s="376"/>
      <c r="CT72" s="376"/>
      <c r="CU72" s="376"/>
      <c r="CV72" s="376"/>
      <c r="CW72" s="376"/>
      <c r="CX72" s="376"/>
      <c r="CY72" s="206"/>
    </row>
    <row r="73" spans="1:103" hidden="1" outlineLevel="1" x14ac:dyDescent="0.3">
      <c r="A73" s="374" t="s">
        <v>1963</v>
      </c>
      <c r="B73" s="377"/>
      <c r="C73" s="377"/>
      <c r="D73" s="377"/>
      <c r="E73" s="377"/>
      <c r="F73" s="377"/>
      <c r="G73" s="377"/>
      <c r="H73" s="377"/>
      <c r="I73" s="377"/>
      <c r="J73" s="377"/>
      <c r="K73" s="377"/>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7"/>
      <c r="AI73" s="377"/>
      <c r="AJ73" s="377"/>
      <c r="AK73" s="377"/>
      <c r="AL73" s="377"/>
      <c r="AM73" s="377"/>
      <c r="AN73" s="377"/>
      <c r="AO73" s="377"/>
      <c r="AP73" s="377"/>
      <c r="AQ73" s="377"/>
      <c r="AR73" s="377"/>
      <c r="AS73" s="377"/>
      <c r="AT73" s="377"/>
      <c r="AU73" s="377"/>
      <c r="AV73" s="377"/>
      <c r="AW73" s="377"/>
      <c r="AX73" s="377"/>
      <c r="AY73" s="377"/>
      <c r="AZ73" s="377"/>
      <c r="BA73" s="377"/>
      <c r="BB73" s="377"/>
      <c r="BC73" s="377"/>
      <c r="BD73" s="377"/>
      <c r="BE73" s="377"/>
      <c r="BF73" s="377"/>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7"/>
      <c r="CO73" s="377"/>
      <c r="CP73" s="377"/>
      <c r="CQ73" s="377"/>
      <c r="CR73" s="377"/>
      <c r="CS73" s="377"/>
      <c r="CT73" s="377"/>
      <c r="CU73" s="377"/>
      <c r="CV73" s="377"/>
      <c r="CW73" s="377"/>
      <c r="CX73" s="377"/>
      <c r="CY73" s="262"/>
    </row>
    <row r="74" spans="1:103" ht="14.25" customHeight="1" collapsed="1" x14ac:dyDescent="0.3">
      <c r="A74" s="207"/>
      <c r="B74" s="208"/>
      <c r="C74" s="209"/>
      <c r="D74" s="209"/>
      <c r="E74" s="209"/>
      <c r="F74" s="209"/>
      <c r="G74" s="209"/>
      <c r="H74" s="209"/>
      <c r="I74" s="209"/>
      <c r="J74" s="209"/>
      <c r="K74" s="209"/>
      <c r="L74" s="209"/>
      <c r="M74" s="209"/>
      <c r="N74" s="209"/>
      <c r="O74" s="209"/>
      <c r="P74" s="209"/>
      <c r="Q74" s="209"/>
      <c r="R74" s="209"/>
      <c r="S74" s="209"/>
      <c r="T74" s="209"/>
      <c r="U74" s="209"/>
      <c r="V74" s="209"/>
      <c r="W74" s="209"/>
      <c r="X74" s="209"/>
      <c r="Y74" s="209"/>
      <c r="Z74" s="209"/>
      <c r="AA74" s="209"/>
      <c r="AB74" s="209"/>
      <c r="AC74" s="209"/>
      <c r="AD74" s="209"/>
      <c r="AE74" s="209"/>
      <c r="AF74" s="209"/>
      <c r="AG74" s="209"/>
      <c r="AH74" s="209"/>
      <c r="AI74" s="209"/>
      <c r="AJ74" s="209"/>
      <c r="AK74" s="209"/>
      <c r="AL74" s="209"/>
      <c r="AM74" s="209"/>
      <c r="AN74" s="209"/>
      <c r="AO74" s="209"/>
      <c r="AP74" s="209"/>
      <c r="AQ74" s="209"/>
      <c r="AR74" s="209"/>
      <c r="AS74" s="209"/>
      <c r="AT74" s="209"/>
      <c r="AU74" s="209"/>
      <c r="AV74" s="209"/>
      <c r="AW74" s="209"/>
      <c r="AX74" s="209"/>
      <c r="AY74" s="209"/>
      <c r="AZ74" s="209"/>
      <c r="BA74" s="209"/>
      <c r="BB74" s="209"/>
      <c r="BC74" s="209"/>
      <c r="BD74" s="209"/>
      <c r="BE74" s="209"/>
      <c r="BF74" s="209"/>
      <c r="BG74" s="209"/>
      <c r="BH74" s="209"/>
      <c r="BI74" s="209"/>
      <c r="BJ74" s="209"/>
      <c r="BK74" s="209"/>
      <c r="BL74" s="209"/>
      <c r="BM74" s="209"/>
      <c r="BN74" s="209"/>
      <c r="BO74" s="209"/>
      <c r="BP74" s="209"/>
      <c r="BQ74" s="209"/>
      <c r="BR74" s="209"/>
      <c r="BS74" s="209"/>
      <c r="BT74" s="209"/>
      <c r="BU74" s="209"/>
      <c r="BV74" s="209"/>
      <c r="BW74" s="209"/>
      <c r="BX74" s="209"/>
      <c r="BY74" s="209"/>
      <c r="BZ74" s="209"/>
      <c r="CA74" s="209"/>
      <c r="CB74" s="209"/>
      <c r="CC74" s="209"/>
      <c r="CD74" s="209"/>
      <c r="CE74" s="209"/>
      <c r="CF74" s="209"/>
      <c r="CG74" s="209"/>
      <c r="CH74" s="209"/>
      <c r="CI74" s="209"/>
      <c r="CJ74" s="209"/>
      <c r="CK74" s="209"/>
      <c r="CL74" s="209"/>
      <c r="CM74" s="209"/>
      <c r="CN74" s="209"/>
      <c r="CO74" s="209"/>
      <c r="CP74" s="209"/>
      <c r="CQ74" s="209"/>
      <c r="CR74" s="209"/>
      <c r="CS74" s="209"/>
      <c r="CT74" s="209"/>
      <c r="CU74" s="209"/>
      <c r="CV74" s="209"/>
      <c r="CW74" s="209"/>
      <c r="CX74" s="209"/>
      <c r="CY74" s="210"/>
    </row>
    <row r="75" spans="1:103" hidden="1" x14ac:dyDescent="0.3">
      <c r="A75" s="211"/>
      <c r="B75" s="123"/>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c r="BI75" s="212"/>
      <c r="BJ75" s="212"/>
      <c r="BK75" s="212"/>
      <c r="BL75" s="212"/>
      <c r="BM75" s="212"/>
      <c r="BN75" s="212"/>
      <c r="BO75" s="212"/>
      <c r="BP75" s="212"/>
      <c r="BQ75" s="212"/>
      <c r="BR75" s="212"/>
      <c r="BS75" s="212"/>
      <c r="BT75" s="212"/>
      <c r="BU75" s="212"/>
      <c r="BV75" s="212"/>
      <c r="BW75" s="212"/>
      <c r="BX75" s="212"/>
      <c r="BY75" s="212"/>
      <c r="BZ75" s="212"/>
      <c r="CA75" s="212"/>
      <c r="CB75" s="212"/>
      <c r="CC75" s="212"/>
      <c r="CD75" s="212"/>
      <c r="CE75" s="212"/>
      <c r="CF75" s="212"/>
      <c r="CG75" s="212"/>
      <c r="CH75" s="212"/>
      <c r="CI75" s="212"/>
      <c r="CJ75" s="212"/>
      <c r="CK75" s="212"/>
      <c r="CL75" s="212"/>
      <c r="CM75" s="212"/>
      <c r="CN75" s="212"/>
      <c r="CO75" s="212"/>
      <c r="CP75" s="212"/>
      <c r="CQ75" s="212"/>
      <c r="CR75" s="212"/>
      <c r="CS75" s="212"/>
      <c r="CT75" s="212"/>
      <c r="CU75" s="212"/>
      <c r="CV75" s="212"/>
      <c r="CW75" s="212"/>
      <c r="CX75" s="212"/>
      <c r="CY75" s="125"/>
    </row>
    <row r="76" spans="1:103" ht="15" hidden="1" thickBot="1" x14ac:dyDescent="0.35">
      <c r="A76" s="213"/>
      <c r="B76" s="214"/>
      <c r="C76" s="215"/>
      <c r="D76" s="215"/>
      <c r="E76" s="215"/>
      <c r="F76" s="215"/>
      <c r="G76" s="215"/>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c r="BI76" s="215"/>
      <c r="BJ76" s="215"/>
      <c r="BK76" s="215"/>
      <c r="BL76" s="215"/>
      <c r="BM76" s="215"/>
      <c r="BN76" s="215"/>
      <c r="BO76" s="215"/>
      <c r="BP76" s="215"/>
      <c r="BQ76" s="215"/>
      <c r="BR76" s="215"/>
      <c r="BS76" s="215"/>
      <c r="BT76" s="215"/>
      <c r="BU76" s="215"/>
      <c r="BV76" s="215"/>
      <c r="BW76" s="215"/>
      <c r="BX76" s="215"/>
      <c r="BY76" s="215"/>
      <c r="BZ76" s="215"/>
      <c r="CA76" s="215"/>
      <c r="CB76" s="215"/>
      <c r="CC76" s="215"/>
      <c r="CD76" s="215"/>
      <c r="CE76" s="215"/>
      <c r="CF76" s="215"/>
      <c r="CG76" s="215"/>
      <c r="CH76" s="215"/>
      <c r="CI76" s="215"/>
      <c r="CJ76" s="215"/>
      <c r="CK76" s="215"/>
      <c r="CL76" s="215"/>
      <c r="CM76" s="215"/>
      <c r="CN76" s="215"/>
      <c r="CO76" s="215"/>
      <c r="CP76" s="215"/>
      <c r="CQ76" s="215"/>
      <c r="CR76" s="215"/>
      <c r="CS76" s="215"/>
      <c r="CT76" s="215"/>
      <c r="CU76" s="215"/>
      <c r="CV76" s="215"/>
      <c r="CW76" s="215"/>
      <c r="CX76" s="215"/>
      <c r="CY76" s="216"/>
    </row>
    <row r="77" spans="1:103" ht="15" hidden="1" customHeight="1" x14ac:dyDescent="0.3">
      <c r="A77" s="760"/>
      <c r="B77" s="736"/>
      <c r="C77" s="736"/>
      <c r="D77" s="736"/>
      <c r="E77" s="736"/>
      <c r="F77" s="736"/>
      <c r="G77" s="736"/>
      <c r="H77" s="736"/>
      <c r="I77" s="736"/>
      <c r="J77" s="736"/>
      <c r="K77" s="736"/>
      <c r="L77" s="736"/>
      <c r="M77" s="736"/>
      <c r="N77" s="736"/>
      <c r="O77" s="736"/>
      <c r="P77" s="736"/>
      <c r="Q77" s="736"/>
      <c r="R77" s="736"/>
      <c r="S77" s="736"/>
      <c r="T77" s="736"/>
      <c r="U77" s="736"/>
      <c r="V77" s="736"/>
      <c r="W77" s="736"/>
      <c r="X77" s="736"/>
      <c r="Y77" s="736"/>
      <c r="Z77" s="736"/>
      <c r="AA77" s="736"/>
      <c r="AB77" s="736"/>
      <c r="AC77" s="736"/>
      <c r="AD77" s="736"/>
      <c r="AE77" s="736"/>
      <c r="AF77" s="736"/>
      <c r="AG77" s="736"/>
      <c r="AH77" s="736"/>
      <c r="AI77" s="736"/>
      <c r="AJ77" s="736"/>
      <c r="AK77" s="736"/>
      <c r="AL77" s="736"/>
      <c r="AM77" s="736"/>
      <c r="AN77" s="736"/>
      <c r="AO77" s="736"/>
      <c r="AP77" s="736"/>
      <c r="AQ77" s="736"/>
      <c r="AR77" s="736"/>
      <c r="AS77" s="736"/>
      <c r="AT77" s="736"/>
      <c r="AU77" s="736"/>
      <c r="AV77" s="736"/>
      <c r="AW77" s="736"/>
      <c r="AX77" s="736"/>
      <c r="AY77" s="736"/>
      <c r="AZ77" s="736"/>
      <c r="BA77" s="736"/>
      <c r="BB77" s="736"/>
      <c r="BC77" s="736"/>
      <c r="BD77" s="736"/>
      <c r="BE77" s="736"/>
      <c r="BF77" s="736"/>
      <c r="BG77" s="736"/>
      <c r="BH77" s="736"/>
      <c r="BI77" s="736"/>
      <c r="BJ77" s="736"/>
      <c r="BK77" s="736"/>
      <c r="BL77" s="736"/>
      <c r="BM77" s="736"/>
      <c r="BN77" s="736"/>
      <c r="BO77" s="736"/>
      <c r="BP77" s="736"/>
      <c r="BQ77" s="736"/>
      <c r="BR77" s="736"/>
      <c r="BS77" s="736"/>
      <c r="BT77" s="736"/>
      <c r="BU77" s="736"/>
      <c r="BV77" s="736"/>
      <c r="BW77" s="736"/>
      <c r="BX77" s="736"/>
      <c r="BY77" s="736"/>
      <c r="BZ77" s="736"/>
      <c r="CA77" s="736"/>
      <c r="CB77" s="736"/>
      <c r="CC77" s="736"/>
      <c r="CD77" s="736"/>
      <c r="CE77" s="736"/>
      <c r="CF77" s="736"/>
      <c r="CG77" s="736"/>
      <c r="CH77" s="736"/>
      <c r="CI77" s="736"/>
      <c r="CJ77" s="736"/>
      <c r="CK77" s="736"/>
      <c r="CL77" s="736"/>
      <c r="CM77" s="736"/>
      <c r="CN77" s="736"/>
      <c r="CO77" s="736"/>
      <c r="CP77" s="736"/>
      <c r="CQ77" s="736"/>
      <c r="CR77" s="736"/>
      <c r="CS77" s="736"/>
      <c r="CT77" s="736"/>
      <c r="CU77" s="736"/>
      <c r="CV77" s="736"/>
      <c r="CW77" s="736"/>
      <c r="CX77" s="736"/>
      <c r="CY77" s="736"/>
    </row>
    <row r="78" spans="1:103" ht="11.25" hidden="1" customHeight="1" x14ac:dyDescent="0.3">
      <c r="A78" s="217"/>
      <c r="B78" s="218"/>
      <c r="C78" s="219"/>
      <c r="D78" s="219"/>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19"/>
      <c r="AY78" s="219"/>
      <c r="AZ78" s="219"/>
      <c r="BA78" s="219"/>
      <c r="BB78" s="219"/>
      <c r="BC78" s="219"/>
      <c r="BD78" s="219"/>
      <c r="BE78" s="219"/>
      <c r="BF78" s="219"/>
      <c r="BG78" s="219"/>
      <c r="BH78" s="219"/>
      <c r="BI78" s="219"/>
      <c r="BJ78" s="219"/>
      <c r="BK78" s="219"/>
      <c r="BL78" s="219"/>
      <c r="BM78" s="219"/>
      <c r="BN78" s="219"/>
      <c r="BO78" s="219"/>
      <c r="BP78" s="219"/>
      <c r="BQ78" s="219"/>
      <c r="BR78" s="219"/>
      <c r="BS78" s="219"/>
      <c r="BT78" s="219"/>
      <c r="BU78" s="219"/>
      <c r="BV78" s="219"/>
      <c r="BW78" s="219"/>
      <c r="BX78" s="219"/>
      <c r="BY78" s="219"/>
      <c r="BZ78" s="219"/>
      <c r="CA78" s="219"/>
      <c r="CB78" s="219"/>
      <c r="CC78" s="219"/>
      <c r="CD78" s="219"/>
      <c r="CE78" s="219"/>
      <c r="CF78" s="219"/>
      <c r="CG78" s="219"/>
      <c r="CH78" s="219"/>
      <c r="CI78" s="219"/>
      <c r="CJ78" s="219"/>
      <c r="CK78" s="219"/>
      <c r="CL78" s="219"/>
      <c r="CM78" s="219"/>
      <c r="CN78" s="219"/>
      <c r="CO78" s="219"/>
      <c r="CP78" s="219"/>
      <c r="CQ78" s="219"/>
      <c r="CR78" s="219"/>
      <c r="CS78" s="219"/>
      <c r="CT78" s="219"/>
      <c r="CU78" s="219"/>
      <c r="CV78" s="219"/>
      <c r="CW78" s="219"/>
      <c r="CX78" s="219"/>
      <c r="CY78" s="220"/>
    </row>
    <row r="79" spans="1:103" ht="15" thickBot="1" x14ac:dyDescent="0.35">
      <c r="A79" s="207" t="s">
        <v>1968</v>
      </c>
      <c r="B79" s="218"/>
      <c r="C79" s="219"/>
      <c r="D79" s="219"/>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9"/>
      <c r="BT79" s="219"/>
      <c r="BU79" s="219"/>
      <c r="BV79" s="219"/>
      <c r="BW79" s="219"/>
      <c r="BX79" s="219"/>
      <c r="BY79" s="219"/>
      <c r="BZ79" s="219"/>
      <c r="CA79" s="219"/>
      <c r="CB79" s="219"/>
      <c r="CC79" s="219"/>
      <c r="CD79" s="219"/>
      <c r="CE79" s="219"/>
      <c r="CF79" s="219"/>
      <c r="CG79" s="219"/>
      <c r="CH79" s="219"/>
      <c r="CI79" s="219"/>
      <c r="CJ79" s="219"/>
      <c r="CK79" s="219"/>
      <c r="CL79" s="219"/>
      <c r="CM79" s="219"/>
      <c r="CN79" s="219"/>
      <c r="CO79" s="219"/>
      <c r="CP79" s="219"/>
      <c r="CQ79" s="219"/>
      <c r="CR79" s="219"/>
      <c r="CS79" s="219"/>
      <c r="CT79" s="219"/>
      <c r="CU79" s="219"/>
      <c r="CV79" s="219"/>
      <c r="CW79" s="219"/>
      <c r="CX79" s="219"/>
      <c r="CY79" s="220"/>
    </row>
    <row r="80" spans="1:103" x14ac:dyDescent="0.3">
      <c r="A80" s="221" t="s">
        <v>1969</v>
      </c>
      <c r="B80" s="123">
        <f t="shared" ref="B80:B111" si="43">SUM(C80:CX80)</f>
        <v>0</v>
      </c>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c r="BI80" s="212"/>
      <c r="BJ80" s="212"/>
      <c r="BK80" s="212"/>
      <c r="BL80" s="212"/>
      <c r="BM80" s="212"/>
      <c r="BN80" s="212"/>
      <c r="BO80" s="212"/>
      <c r="BP80" s="212"/>
      <c r="BQ80" s="212"/>
      <c r="BR80" s="212"/>
      <c r="BS80" s="212"/>
      <c r="BT80" s="212"/>
      <c r="BU80" s="212"/>
      <c r="BV80" s="212"/>
      <c r="BW80" s="212"/>
      <c r="BX80" s="212"/>
      <c r="BY80" s="212"/>
      <c r="BZ80" s="212"/>
      <c r="CA80" s="212"/>
      <c r="CB80" s="212"/>
      <c r="CC80" s="212"/>
      <c r="CD80" s="212"/>
      <c r="CE80" s="212"/>
      <c r="CF80" s="212"/>
      <c r="CG80" s="212"/>
      <c r="CH80" s="212"/>
      <c r="CI80" s="212"/>
      <c r="CJ80" s="212"/>
      <c r="CK80" s="212"/>
      <c r="CL80" s="212"/>
      <c r="CM80" s="212"/>
      <c r="CN80" s="212"/>
      <c r="CO80" s="212"/>
      <c r="CP80" s="212"/>
      <c r="CQ80" s="212"/>
      <c r="CR80" s="212"/>
      <c r="CS80" s="212"/>
      <c r="CT80" s="212"/>
      <c r="CU80" s="212"/>
      <c r="CV80" s="212"/>
      <c r="CW80" s="212"/>
      <c r="CX80" s="212"/>
      <c r="CY80" s="125" t="s">
        <v>1907</v>
      </c>
    </row>
    <row r="81" spans="1:103" hidden="1" x14ac:dyDescent="0.3">
      <c r="A81" s="222" t="s">
        <v>1970</v>
      </c>
      <c r="B81" s="214">
        <f t="shared" si="43"/>
        <v>0</v>
      </c>
      <c r="C81" s="182"/>
      <c r="D81" s="182"/>
      <c r="E81" s="182"/>
      <c r="F81" s="182"/>
      <c r="G81" s="182"/>
      <c r="H81" s="182"/>
      <c r="I81" s="182"/>
      <c r="J81" s="182"/>
      <c r="K81" s="182"/>
      <c r="L81" s="182"/>
      <c r="M81" s="182"/>
      <c r="N81" s="182"/>
      <c r="O81" s="182"/>
      <c r="P81" s="182"/>
      <c r="Q81" s="182"/>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182"/>
      <c r="AQ81" s="182"/>
      <c r="AR81" s="182"/>
      <c r="AS81" s="182"/>
      <c r="AT81" s="182"/>
      <c r="AU81" s="182"/>
      <c r="AV81" s="182"/>
      <c r="AW81" s="182"/>
      <c r="AX81" s="182"/>
      <c r="AY81" s="182"/>
      <c r="AZ81" s="182"/>
      <c r="BA81" s="182"/>
      <c r="BB81" s="182"/>
      <c r="BC81" s="182"/>
      <c r="BD81" s="182"/>
      <c r="BE81" s="182"/>
      <c r="BF81" s="182"/>
      <c r="BG81" s="182"/>
      <c r="BH81" s="182"/>
      <c r="BI81" s="182"/>
      <c r="BJ81" s="182"/>
      <c r="BK81" s="182"/>
      <c r="BL81" s="182"/>
      <c r="BM81" s="182"/>
      <c r="BN81" s="182"/>
      <c r="BO81" s="182"/>
      <c r="BP81" s="182"/>
      <c r="BQ81" s="182"/>
      <c r="BR81" s="182"/>
      <c r="BS81" s="182"/>
      <c r="BT81" s="182"/>
      <c r="BU81" s="182"/>
      <c r="BV81" s="182"/>
      <c r="BW81" s="182"/>
      <c r="BX81" s="182"/>
      <c r="BY81" s="182"/>
      <c r="BZ81" s="182"/>
      <c r="CA81" s="182"/>
      <c r="CB81" s="182"/>
      <c r="CC81" s="182"/>
      <c r="CD81" s="182"/>
      <c r="CE81" s="182"/>
      <c r="CF81" s="182"/>
      <c r="CG81" s="182"/>
      <c r="CH81" s="182"/>
      <c r="CI81" s="182"/>
      <c r="CJ81" s="182"/>
      <c r="CK81" s="182"/>
      <c r="CL81" s="182"/>
      <c r="CM81" s="182"/>
      <c r="CN81" s="182"/>
      <c r="CO81" s="182"/>
      <c r="CP81" s="182"/>
      <c r="CQ81" s="182"/>
      <c r="CR81" s="182"/>
      <c r="CS81" s="182"/>
      <c r="CT81" s="182"/>
      <c r="CU81" s="182"/>
      <c r="CV81" s="182"/>
      <c r="CW81" s="182"/>
      <c r="CX81" s="182"/>
      <c r="CY81" s="129" t="s">
        <v>1907</v>
      </c>
    </row>
    <row r="82" spans="1:103" x14ac:dyDescent="0.3">
      <c r="A82" s="222" t="s">
        <v>1971</v>
      </c>
      <c r="B82" s="127">
        <f t="shared" si="43"/>
        <v>0</v>
      </c>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c r="BN82" s="182"/>
      <c r="BO82" s="182"/>
      <c r="BP82" s="182"/>
      <c r="BQ82" s="182"/>
      <c r="BR82" s="182"/>
      <c r="BS82" s="182"/>
      <c r="BT82" s="182"/>
      <c r="BU82" s="182"/>
      <c r="BV82" s="182"/>
      <c r="BW82" s="182"/>
      <c r="BX82" s="182"/>
      <c r="BY82" s="182"/>
      <c r="BZ82" s="182"/>
      <c r="CA82" s="182"/>
      <c r="CB82" s="182"/>
      <c r="CC82" s="182"/>
      <c r="CD82" s="182"/>
      <c r="CE82" s="182"/>
      <c r="CF82" s="182"/>
      <c r="CG82" s="182"/>
      <c r="CH82" s="182"/>
      <c r="CI82" s="182"/>
      <c r="CJ82" s="182"/>
      <c r="CK82" s="182"/>
      <c r="CL82" s="182"/>
      <c r="CM82" s="182"/>
      <c r="CN82" s="182"/>
      <c r="CO82" s="182"/>
      <c r="CP82" s="182"/>
      <c r="CQ82" s="182"/>
      <c r="CR82" s="182"/>
      <c r="CS82" s="182"/>
      <c r="CT82" s="182"/>
      <c r="CU82" s="182"/>
      <c r="CV82" s="182"/>
      <c r="CW82" s="182"/>
      <c r="CX82" s="182"/>
      <c r="CY82" s="129" t="s">
        <v>1907</v>
      </c>
    </row>
    <row r="83" spans="1:103" x14ac:dyDescent="0.3">
      <c r="A83" s="222" t="s">
        <v>1972</v>
      </c>
      <c r="B83" s="127">
        <f t="shared" si="43"/>
        <v>0</v>
      </c>
      <c r="C83" s="182"/>
      <c r="D83" s="182"/>
      <c r="E83" s="182"/>
      <c r="F83" s="182"/>
      <c r="G83" s="182"/>
      <c r="H83" s="182"/>
      <c r="I83" s="182"/>
      <c r="J83" s="182"/>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82"/>
      <c r="AR83" s="182"/>
      <c r="AS83" s="182"/>
      <c r="AT83" s="182"/>
      <c r="AU83" s="182"/>
      <c r="AV83" s="182"/>
      <c r="AW83" s="182"/>
      <c r="AX83" s="182"/>
      <c r="AY83" s="182"/>
      <c r="AZ83" s="182"/>
      <c r="BA83" s="182"/>
      <c r="BB83" s="182"/>
      <c r="BC83" s="182"/>
      <c r="BD83" s="182"/>
      <c r="BE83" s="182"/>
      <c r="BF83" s="182"/>
      <c r="BG83" s="182"/>
      <c r="BH83" s="182"/>
      <c r="BI83" s="182"/>
      <c r="BJ83" s="182"/>
      <c r="BK83" s="182"/>
      <c r="BL83" s="182"/>
      <c r="BM83" s="182"/>
      <c r="BN83" s="182"/>
      <c r="BO83" s="182"/>
      <c r="BP83" s="182"/>
      <c r="BQ83" s="182"/>
      <c r="BR83" s="182"/>
      <c r="BS83" s="182"/>
      <c r="BT83" s="182"/>
      <c r="BU83" s="182"/>
      <c r="BV83" s="182"/>
      <c r="BW83" s="182"/>
      <c r="BX83" s="182"/>
      <c r="BY83" s="182"/>
      <c r="BZ83" s="182"/>
      <c r="CA83" s="182"/>
      <c r="CB83" s="182"/>
      <c r="CC83" s="182"/>
      <c r="CD83" s="182"/>
      <c r="CE83" s="182"/>
      <c r="CF83" s="182"/>
      <c r="CG83" s="182"/>
      <c r="CH83" s="182"/>
      <c r="CI83" s="182"/>
      <c r="CJ83" s="182"/>
      <c r="CK83" s="182"/>
      <c r="CL83" s="182"/>
      <c r="CM83" s="182"/>
      <c r="CN83" s="182"/>
      <c r="CO83" s="182"/>
      <c r="CP83" s="182"/>
      <c r="CQ83" s="182"/>
      <c r="CR83" s="182"/>
      <c r="CS83" s="182"/>
      <c r="CT83" s="182"/>
      <c r="CU83" s="182"/>
      <c r="CV83" s="182"/>
      <c r="CW83" s="182"/>
      <c r="CX83" s="182"/>
      <c r="CY83" s="129" t="s">
        <v>1907</v>
      </c>
    </row>
    <row r="84" spans="1:103" hidden="1" x14ac:dyDescent="0.3">
      <c r="A84" s="222" t="s">
        <v>1973</v>
      </c>
      <c r="B84" s="127">
        <f t="shared" si="43"/>
        <v>0</v>
      </c>
      <c r="C84" s="182"/>
      <c r="D84" s="182"/>
      <c r="E84" s="182"/>
      <c r="F84" s="182"/>
      <c r="G84" s="182"/>
      <c r="H84" s="182"/>
      <c r="I84" s="182"/>
      <c r="J84" s="182"/>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82"/>
      <c r="AR84" s="182"/>
      <c r="AS84" s="182"/>
      <c r="AT84" s="182"/>
      <c r="AU84" s="182"/>
      <c r="AV84" s="182"/>
      <c r="AW84" s="182"/>
      <c r="AX84" s="182"/>
      <c r="AY84" s="182"/>
      <c r="AZ84" s="182"/>
      <c r="BA84" s="182"/>
      <c r="BB84" s="182"/>
      <c r="BC84" s="182"/>
      <c r="BD84" s="182"/>
      <c r="BE84" s="182"/>
      <c r="BF84" s="182"/>
      <c r="BG84" s="182"/>
      <c r="BH84" s="182"/>
      <c r="BI84" s="182"/>
      <c r="BJ84" s="182"/>
      <c r="BK84" s="182"/>
      <c r="BL84" s="182"/>
      <c r="BM84" s="182"/>
      <c r="BN84" s="182"/>
      <c r="BO84" s="182"/>
      <c r="BP84" s="182"/>
      <c r="BQ84" s="182"/>
      <c r="BR84" s="182"/>
      <c r="BS84" s="182"/>
      <c r="BT84" s="182"/>
      <c r="BU84" s="182"/>
      <c r="BV84" s="182"/>
      <c r="BW84" s="182"/>
      <c r="BX84" s="182"/>
      <c r="BY84" s="182"/>
      <c r="BZ84" s="182"/>
      <c r="CA84" s="182"/>
      <c r="CB84" s="182"/>
      <c r="CC84" s="182"/>
      <c r="CD84" s="182"/>
      <c r="CE84" s="182"/>
      <c r="CF84" s="182"/>
      <c r="CG84" s="182"/>
      <c r="CH84" s="182"/>
      <c r="CI84" s="182"/>
      <c r="CJ84" s="182"/>
      <c r="CK84" s="182"/>
      <c r="CL84" s="182"/>
      <c r="CM84" s="182"/>
      <c r="CN84" s="182"/>
      <c r="CO84" s="182"/>
      <c r="CP84" s="182"/>
      <c r="CQ84" s="182"/>
      <c r="CR84" s="182"/>
      <c r="CS84" s="182"/>
      <c r="CT84" s="182"/>
      <c r="CU84" s="182"/>
      <c r="CV84" s="182"/>
      <c r="CW84" s="182"/>
      <c r="CX84" s="182"/>
      <c r="CY84" s="129" t="s">
        <v>1907</v>
      </c>
    </row>
    <row r="85" spans="1:103" hidden="1" x14ac:dyDescent="0.3">
      <c r="A85" s="222" t="s">
        <v>1974</v>
      </c>
      <c r="B85" s="127">
        <f t="shared" si="43"/>
        <v>0</v>
      </c>
      <c r="C85" s="182"/>
      <c r="D85" s="182"/>
      <c r="E85" s="182"/>
      <c r="F85" s="182"/>
      <c r="G85" s="182"/>
      <c r="H85" s="182"/>
      <c r="I85" s="182"/>
      <c r="J85" s="182"/>
      <c r="K85" s="182"/>
      <c r="L85" s="182"/>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182"/>
      <c r="AQ85" s="182"/>
      <c r="AR85" s="182"/>
      <c r="AS85" s="182"/>
      <c r="AT85" s="182"/>
      <c r="AU85" s="182"/>
      <c r="AV85" s="182"/>
      <c r="AW85" s="182"/>
      <c r="AX85" s="182"/>
      <c r="AY85" s="182"/>
      <c r="AZ85" s="182"/>
      <c r="BA85" s="182"/>
      <c r="BB85" s="182"/>
      <c r="BC85" s="182"/>
      <c r="BD85" s="182"/>
      <c r="BE85" s="182"/>
      <c r="BF85" s="182"/>
      <c r="BG85" s="182"/>
      <c r="BH85" s="182"/>
      <c r="BI85" s="182"/>
      <c r="BJ85" s="182"/>
      <c r="BK85" s="182"/>
      <c r="BL85" s="182"/>
      <c r="BM85" s="182"/>
      <c r="BN85" s="182"/>
      <c r="BO85" s="182"/>
      <c r="BP85" s="182"/>
      <c r="BQ85" s="182"/>
      <c r="BR85" s="182"/>
      <c r="BS85" s="182"/>
      <c r="BT85" s="182"/>
      <c r="BU85" s="182"/>
      <c r="BV85" s="182"/>
      <c r="BW85" s="182"/>
      <c r="BX85" s="182"/>
      <c r="BY85" s="182"/>
      <c r="BZ85" s="182"/>
      <c r="CA85" s="182"/>
      <c r="CB85" s="182"/>
      <c r="CC85" s="182"/>
      <c r="CD85" s="182"/>
      <c r="CE85" s="182"/>
      <c r="CF85" s="182"/>
      <c r="CG85" s="182"/>
      <c r="CH85" s="182"/>
      <c r="CI85" s="182"/>
      <c r="CJ85" s="182"/>
      <c r="CK85" s="182"/>
      <c r="CL85" s="182"/>
      <c r="CM85" s="182"/>
      <c r="CN85" s="182"/>
      <c r="CO85" s="182"/>
      <c r="CP85" s="182"/>
      <c r="CQ85" s="182"/>
      <c r="CR85" s="182"/>
      <c r="CS85" s="182"/>
      <c r="CT85" s="182"/>
      <c r="CU85" s="182"/>
      <c r="CV85" s="182"/>
      <c r="CW85" s="182"/>
      <c r="CX85" s="182"/>
      <c r="CY85" s="129" t="s">
        <v>1907</v>
      </c>
    </row>
    <row r="86" spans="1:103" hidden="1" x14ac:dyDescent="0.3">
      <c r="A86" s="222" t="s">
        <v>1975</v>
      </c>
      <c r="B86" s="127">
        <f t="shared" si="43"/>
        <v>0</v>
      </c>
      <c r="C86" s="182"/>
      <c r="D86" s="182"/>
      <c r="E86" s="182"/>
      <c r="F86" s="182"/>
      <c r="G86" s="182"/>
      <c r="H86" s="182"/>
      <c r="I86" s="182"/>
      <c r="J86" s="182"/>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182"/>
      <c r="AQ86" s="182"/>
      <c r="AR86" s="182"/>
      <c r="AS86" s="182"/>
      <c r="AT86" s="182"/>
      <c r="AU86" s="182"/>
      <c r="AV86" s="182"/>
      <c r="AW86" s="182"/>
      <c r="AX86" s="182"/>
      <c r="AY86" s="182"/>
      <c r="AZ86" s="182"/>
      <c r="BA86" s="182"/>
      <c r="BB86" s="182"/>
      <c r="BC86" s="182"/>
      <c r="BD86" s="182"/>
      <c r="BE86" s="182"/>
      <c r="BF86" s="182"/>
      <c r="BG86" s="182"/>
      <c r="BH86" s="182"/>
      <c r="BI86" s="182"/>
      <c r="BJ86" s="182"/>
      <c r="BK86" s="182"/>
      <c r="BL86" s="182"/>
      <c r="BM86" s="182"/>
      <c r="BN86" s="182"/>
      <c r="BO86" s="182"/>
      <c r="BP86" s="182"/>
      <c r="BQ86" s="182"/>
      <c r="BR86" s="182"/>
      <c r="BS86" s="182"/>
      <c r="BT86" s="182"/>
      <c r="BU86" s="182"/>
      <c r="BV86" s="182"/>
      <c r="BW86" s="182"/>
      <c r="BX86" s="182"/>
      <c r="BY86" s="182"/>
      <c r="BZ86" s="182"/>
      <c r="CA86" s="182"/>
      <c r="CB86" s="182"/>
      <c r="CC86" s="182"/>
      <c r="CD86" s="182"/>
      <c r="CE86" s="182"/>
      <c r="CF86" s="182"/>
      <c r="CG86" s="182"/>
      <c r="CH86" s="182"/>
      <c r="CI86" s="182"/>
      <c r="CJ86" s="182"/>
      <c r="CK86" s="182"/>
      <c r="CL86" s="182"/>
      <c r="CM86" s="182"/>
      <c r="CN86" s="182"/>
      <c r="CO86" s="182"/>
      <c r="CP86" s="182"/>
      <c r="CQ86" s="182"/>
      <c r="CR86" s="182"/>
      <c r="CS86" s="182"/>
      <c r="CT86" s="182"/>
      <c r="CU86" s="182"/>
      <c r="CV86" s="182"/>
      <c r="CW86" s="182"/>
      <c r="CX86" s="182"/>
      <c r="CY86" s="129" t="s">
        <v>1907</v>
      </c>
    </row>
    <row r="87" spans="1:103" x14ac:dyDescent="0.3">
      <c r="A87" s="222" t="s">
        <v>1976</v>
      </c>
      <c r="B87" s="127">
        <f t="shared" si="43"/>
        <v>0</v>
      </c>
      <c r="C87" s="182"/>
      <c r="D87" s="182"/>
      <c r="E87" s="182"/>
      <c r="F87" s="182"/>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182"/>
      <c r="AQ87" s="182"/>
      <c r="AR87" s="182"/>
      <c r="AS87" s="182"/>
      <c r="AT87" s="182"/>
      <c r="AU87" s="182"/>
      <c r="AV87" s="182"/>
      <c r="AW87" s="182"/>
      <c r="AX87" s="182"/>
      <c r="AY87" s="182"/>
      <c r="AZ87" s="182"/>
      <c r="BA87" s="182"/>
      <c r="BB87" s="182"/>
      <c r="BC87" s="182"/>
      <c r="BD87" s="182"/>
      <c r="BE87" s="182"/>
      <c r="BF87" s="182"/>
      <c r="BG87" s="182"/>
      <c r="BH87" s="182"/>
      <c r="BI87" s="182"/>
      <c r="BJ87" s="182"/>
      <c r="BK87" s="182"/>
      <c r="BL87" s="182"/>
      <c r="BM87" s="182"/>
      <c r="BN87" s="182"/>
      <c r="BO87" s="182"/>
      <c r="BP87" s="182"/>
      <c r="BQ87" s="182"/>
      <c r="BR87" s="182"/>
      <c r="BS87" s="182"/>
      <c r="BT87" s="182"/>
      <c r="BU87" s="182"/>
      <c r="BV87" s="182"/>
      <c r="BW87" s="182"/>
      <c r="BX87" s="182"/>
      <c r="BY87" s="182"/>
      <c r="BZ87" s="182"/>
      <c r="CA87" s="182"/>
      <c r="CB87" s="182"/>
      <c r="CC87" s="182"/>
      <c r="CD87" s="182"/>
      <c r="CE87" s="182"/>
      <c r="CF87" s="182"/>
      <c r="CG87" s="182"/>
      <c r="CH87" s="182"/>
      <c r="CI87" s="182"/>
      <c r="CJ87" s="182"/>
      <c r="CK87" s="182"/>
      <c r="CL87" s="182"/>
      <c r="CM87" s="182"/>
      <c r="CN87" s="182"/>
      <c r="CO87" s="182"/>
      <c r="CP87" s="182"/>
      <c r="CQ87" s="182"/>
      <c r="CR87" s="182"/>
      <c r="CS87" s="182"/>
      <c r="CT87" s="182"/>
      <c r="CU87" s="182"/>
      <c r="CV87" s="182"/>
      <c r="CW87" s="182"/>
      <c r="CX87" s="182"/>
      <c r="CY87" s="129" t="s">
        <v>1907</v>
      </c>
    </row>
    <row r="88" spans="1:103" hidden="1" x14ac:dyDescent="0.3">
      <c r="A88" s="222" t="s">
        <v>1977</v>
      </c>
      <c r="B88" s="127">
        <f t="shared" si="43"/>
        <v>0</v>
      </c>
      <c r="C88" s="182"/>
      <c r="D88" s="182"/>
      <c r="E88" s="182"/>
      <c r="F88" s="182"/>
      <c r="G88" s="182"/>
      <c r="H88" s="182"/>
      <c r="I88" s="182"/>
      <c r="J88" s="182"/>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182"/>
      <c r="AQ88" s="182"/>
      <c r="AR88" s="182"/>
      <c r="AS88" s="182"/>
      <c r="AT88" s="182"/>
      <c r="AU88" s="182"/>
      <c r="AV88" s="182"/>
      <c r="AW88" s="182"/>
      <c r="AX88" s="182"/>
      <c r="AY88" s="182"/>
      <c r="AZ88" s="182"/>
      <c r="BA88" s="182"/>
      <c r="BB88" s="182"/>
      <c r="BC88" s="182"/>
      <c r="BD88" s="182"/>
      <c r="BE88" s="182"/>
      <c r="BF88" s="182"/>
      <c r="BG88" s="182"/>
      <c r="BH88" s="182"/>
      <c r="BI88" s="182"/>
      <c r="BJ88" s="182"/>
      <c r="BK88" s="182"/>
      <c r="BL88" s="182"/>
      <c r="BM88" s="182"/>
      <c r="BN88" s="182"/>
      <c r="BO88" s="182"/>
      <c r="BP88" s="182"/>
      <c r="BQ88" s="182"/>
      <c r="BR88" s="182"/>
      <c r="BS88" s="182"/>
      <c r="BT88" s="182"/>
      <c r="BU88" s="182"/>
      <c r="BV88" s="182"/>
      <c r="BW88" s="182"/>
      <c r="BX88" s="182"/>
      <c r="BY88" s="182"/>
      <c r="BZ88" s="182"/>
      <c r="CA88" s="182"/>
      <c r="CB88" s="182"/>
      <c r="CC88" s="182"/>
      <c r="CD88" s="182"/>
      <c r="CE88" s="182"/>
      <c r="CF88" s="182"/>
      <c r="CG88" s="182"/>
      <c r="CH88" s="182"/>
      <c r="CI88" s="182"/>
      <c r="CJ88" s="182"/>
      <c r="CK88" s="182"/>
      <c r="CL88" s="182"/>
      <c r="CM88" s="182"/>
      <c r="CN88" s="182"/>
      <c r="CO88" s="182"/>
      <c r="CP88" s="182"/>
      <c r="CQ88" s="182"/>
      <c r="CR88" s="182"/>
      <c r="CS88" s="182"/>
      <c r="CT88" s="182"/>
      <c r="CU88" s="182"/>
      <c r="CV88" s="182"/>
      <c r="CW88" s="182"/>
      <c r="CX88" s="182"/>
      <c r="CY88" s="129" t="s">
        <v>1907</v>
      </c>
    </row>
    <row r="89" spans="1:103" x14ac:dyDescent="0.3">
      <c r="A89" s="222" t="s">
        <v>1978</v>
      </c>
      <c r="B89" s="127">
        <f t="shared" si="43"/>
        <v>0</v>
      </c>
      <c r="C89" s="182"/>
      <c r="D89" s="182"/>
      <c r="E89" s="182"/>
      <c r="F89" s="182"/>
      <c r="G89" s="182"/>
      <c r="H89" s="182"/>
      <c r="I89" s="182"/>
      <c r="J89" s="182"/>
      <c r="K89" s="182"/>
      <c r="L89" s="182"/>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182"/>
      <c r="AQ89" s="182"/>
      <c r="AR89" s="182"/>
      <c r="AS89" s="182"/>
      <c r="AT89" s="182"/>
      <c r="AU89" s="182"/>
      <c r="AV89" s="182"/>
      <c r="AW89" s="182"/>
      <c r="AX89" s="182"/>
      <c r="AY89" s="182"/>
      <c r="AZ89" s="182"/>
      <c r="BA89" s="182"/>
      <c r="BB89" s="182"/>
      <c r="BC89" s="182"/>
      <c r="BD89" s="182"/>
      <c r="BE89" s="182"/>
      <c r="BF89" s="182"/>
      <c r="BG89" s="182"/>
      <c r="BH89" s="182"/>
      <c r="BI89" s="182"/>
      <c r="BJ89" s="182"/>
      <c r="BK89" s="182"/>
      <c r="BL89" s="182"/>
      <c r="BM89" s="182"/>
      <c r="BN89" s="182"/>
      <c r="BO89" s="182"/>
      <c r="BP89" s="182"/>
      <c r="BQ89" s="182"/>
      <c r="BR89" s="182"/>
      <c r="BS89" s="182"/>
      <c r="BT89" s="182"/>
      <c r="BU89" s="182"/>
      <c r="BV89" s="182"/>
      <c r="BW89" s="182"/>
      <c r="BX89" s="182"/>
      <c r="BY89" s="182"/>
      <c r="BZ89" s="182"/>
      <c r="CA89" s="182"/>
      <c r="CB89" s="182"/>
      <c r="CC89" s="182"/>
      <c r="CD89" s="182"/>
      <c r="CE89" s="182"/>
      <c r="CF89" s="182"/>
      <c r="CG89" s="182"/>
      <c r="CH89" s="182"/>
      <c r="CI89" s="182"/>
      <c r="CJ89" s="182"/>
      <c r="CK89" s="182"/>
      <c r="CL89" s="182"/>
      <c r="CM89" s="182"/>
      <c r="CN89" s="182"/>
      <c r="CO89" s="182"/>
      <c r="CP89" s="182"/>
      <c r="CQ89" s="182"/>
      <c r="CR89" s="182"/>
      <c r="CS89" s="182"/>
      <c r="CT89" s="182"/>
      <c r="CU89" s="182"/>
      <c r="CV89" s="182"/>
      <c r="CW89" s="182"/>
      <c r="CX89" s="182"/>
      <c r="CY89" s="129" t="s">
        <v>1907</v>
      </c>
    </row>
    <row r="90" spans="1:103" x14ac:dyDescent="0.3">
      <c r="A90" s="222" t="s">
        <v>1979</v>
      </c>
      <c r="B90" s="127">
        <f t="shared" si="43"/>
        <v>0</v>
      </c>
      <c r="C90" s="182"/>
      <c r="D90" s="182"/>
      <c r="E90" s="182"/>
      <c r="F90" s="182"/>
      <c r="G90" s="182"/>
      <c r="H90" s="182"/>
      <c r="I90" s="182"/>
      <c r="J90" s="182"/>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2"/>
      <c r="AY90" s="182"/>
      <c r="AZ90" s="182"/>
      <c r="BA90" s="182"/>
      <c r="BB90" s="182"/>
      <c r="BC90" s="182"/>
      <c r="BD90" s="182"/>
      <c r="BE90" s="182"/>
      <c r="BF90" s="182"/>
      <c r="BG90" s="182"/>
      <c r="BH90" s="182"/>
      <c r="BI90" s="182"/>
      <c r="BJ90" s="182"/>
      <c r="BK90" s="182"/>
      <c r="BL90" s="182"/>
      <c r="BM90" s="182"/>
      <c r="BN90" s="182"/>
      <c r="BO90" s="182"/>
      <c r="BP90" s="182"/>
      <c r="BQ90" s="182"/>
      <c r="BR90" s="182"/>
      <c r="BS90" s="182"/>
      <c r="BT90" s="182"/>
      <c r="BU90" s="182"/>
      <c r="BV90" s="182"/>
      <c r="BW90" s="182"/>
      <c r="BX90" s="182"/>
      <c r="BY90" s="182"/>
      <c r="BZ90" s="182"/>
      <c r="CA90" s="182"/>
      <c r="CB90" s="182"/>
      <c r="CC90" s="182"/>
      <c r="CD90" s="182"/>
      <c r="CE90" s="182"/>
      <c r="CF90" s="182"/>
      <c r="CG90" s="182"/>
      <c r="CH90" s="182"/>
      <c r="CI90" s="182"/>
      <c r="CJ90" s="182"/>
      <c r="CK90" s="182"/>
      <c r="CL90" s="182"/>
      <c r="CM90" s="182"/>
      <c r="CN90" s="182"/>
      <c r="CO90" s="182"/>
      <c r="CP90" s="182"/>
      <c r="CQ90" s="182"/>
      <c r="CR90" s="182"/>
      <c r="CS90" s="182"/>
      <c r="CT90" s="182"/>
      <c r="CU90" s="182"/>
      <c r="CV90" s="182"/>
      <c r="CW90" s="182"/>
      <c r="CX90" s="182"/>
      <c r="CY90" s="129" t="s">
        <v>1907</v>
      </c>
    </row>
    <row r="91" spans="1:103" x14ac:dyDescent="0.3">
      <c r="A91" s="222" t="s">
        <v>1980</v>
      </c>
      <c r="B91" s="127">
        <f t="shared" si="43"/>
        <v>0</v>
      </c>
      <c r="C91" s="182"/>
      <c r="D91" s="182"/>
      <c r="E91" s="182"/>
      <c r="F91" s="182"/>
      <c r="G91" s="182"/>
      <c r="H91" s="182"/>
      <c r="I91" s="182"/>
      <c r="J91" s="182"/>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182"/>
      <c r="AQ91" s="182"/>
      <c r="AR91" s="182"/>
      <c r="AS91" s="182"/>
      <c r="AT91" s="182"/>
      <c r="AU91" s="182"/>
      <c r="AV91" s="182"/>
      <c r="AW91" s="182"/>
      <c r="AX91" s="182"/>
      <c r="AY91" s="182"/>
      <c r="AZ91" s="182"/>
      <c r="BA91" s="182"/>
      <c r="BB91" s="182"/>
      <c r="BC91" s="182"/>
      <c r="BD91" s="182"/>
      <c r="BE91" s="182"/>
      <c r="BF91" s="182"/>
      <c r="BG91" s="182"/>
      <c r="BH91" s="182"/>
      <c r="BI91" s="182"/>
      <c r="BJ91" s="182"/>
      <c r="BK91" s="182"/>
      <c r="BL91" s="182"/>
      <c r="BM91" s="182"/>
      <c r="BN91" s="182"/>
      <c r="BO91" s="182"/>
      <c r="BP91" s="182"/>
      <c r="BQ91" s="182"/>
      <c r="BR91" s="182"/>
      <c r="BS91" s="182"/>
      <c r="BT91" s="182"/>
      <c r="BU91" s="182"/>
      <c r="BV91" s="182"/>
      <c r="BW91" s="182"/>
      <c r="BX91" s="182"/>
      <c r="BY91" s="182"/>
      <c r="BZ91" s="182"/>
      <c r="CA91" s="182"/>
      <c r="CB91" s="182"/>
      <c r="CC91" s="182"/>
      <c r="CD91" s="182"/>
      <c r="CE91" s="182"/>
      <c r="CF91" s="182"/>
      <c r="CG91" s="182"/>
      <c r="CH91" s="182"/>
      <c r="CI91" s="182"/>
      <c r="CJ91" s="182"/>
      <c r="CK91" s="182"/>
      <c r="CL91" s="182"/>
      <c r="CM91" s="182"/>
      <c r="CN91" s="182"/>
      <c r="CO91" s="182"/>
      <c r="CP91" s="182"/>
      <c r="CQ91" s="182"/>
      <c r="CR91" s="182"/>
      <c r="CS91" s="182"/>
      <c r="CT91" s="182"/>
      <c r="CU91" s="182"/>
      <c r="CV91" s="182"/>
      <c r="CW91" s="182"/>
      <c r="CX91" s="182"/>
      <c r="CY91" s="129" t="s">
        <v>1907</v>
      </c>
    </row>
    <row r="92" spans="1:103" x14ac:dyDescent="0.3">
      <c r="A92" s="222" t="s">
        <v>1981</v>
      </c>
      <c r="B92" s="127">
        <f t="shared" si="43"/>
        <v>0</v>
      </c>
      <c r="C92" s="182"/>
      <c r="D92" s="182"/>
      <c r="E92" s="182"/>
      <c r="F92" s="182"/>
      <c r="G92" s="182"/>
      <c r="H92" s="182"/>
      <c r="I92" s="182"/>
      <c r="J92" s="182"/>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182"/>
      <c r="AQ92" s="182"/>
      <c r="AR92" s="182"/>
      <c r="AS92" s="182"/>
      <c r="AT92" s="182"/>
      <c r="AU92" s="182"/>
      <c r="AV92" s="182"/>
      <c r="AW92" s="182"/>
      <c r="AX92" s="182"/>
      <c r="AY92" s="182"/>
      <c r="AZ92" s="182"/>
      <c r="BA92" s="182"/>
      <c r="BB92" s="182"/>
      <c r="BC92" s="182"/>
      <c r="BD92" s="182"/>
      <c r="BE92" s="182"/>
      <c r="BF92" s="182"/>
      <c r="BG92" s="182"/>
      <c r="BH92" s="182"/>
      <c r="BI92" s="182"/>
      <c r="BJ92" s="182"/>
      <c r="BK92" s="182"/>
      <c r="BL92" s="182"/>
      <c r="BM92" s="182"/>
      <c r="BN92" s="182"/>
      <c r="BO92" s="182"/>
      <c r="BP92" s="182"/>
      <c r="BQ92" s="182"/>
      <c r="BR92" s="182"/>
      <c r="BS92" s="182"/>
      <c r="BT92" s="182"/>
      <c r="BU92" s="182"/>
      <c r="BV92" s="182"/>
      <c r="BW92" s="182"/>
      <c r="BX92" s="182"/>
      <c r="BY92" s="182"/>
      <c r="BZ92" s="182"/>
      <c r="CA92" s="182"/>
      <c r="CB92" s="182"/>
      <c r="CC92" s="182"/>
      <c r="CD92" s="182"/>
      <c r="CE92" s="182"/>
      <c r="CF92" s="182"/>
      <c r="CG92" s="182"/>
      <c r="CH92" s="182"/>
      <c r="CI92" s="182"/>
      <c r="CJ92" s="182"/>
      <c r="CK92" s="182"/>
      <c r="CL92" s="182"/>
      <c r="CM92" s="182"/>
      <c r="CN92" s="182"/>
      <c r="CO92" s="182"/>
      <c r="CP92" s="182"/>
      <c r="CQ92" s="182"/>
      <c r="CR92" s="182"/>
      <c r="CS92" s="182"/>
      <c r="CT92" s="182"/>
      <c r="CU92" s="182"/>
      <c r="CV92" s="182"/>
      <c r="CW92" s="182"/>
      <c r="CX92" s="182"/>
      <c r="CY92" s="129" t="s">
        <v>1907</v>
      </c>
    </row>
    <row r="93" spans="1:103" x14ac:dyDescent="0.3">
      <c r="A93" s="222" t="s">
        <v>1982</v>
      </c>
      <c r="B93" s="127">
        <f t="shared" si="43"/>
        <v>0</v>
      </c>
      <c r="C93" s="182"/>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c r="BN93" s="182"/>
      <c r="BO93" s="182"/>
      <c r="BP93" s="182"/>
      <c r="BQ93" s="182"/>
      <c r="BR93" s="182"/>
      <c r="BS93" s="182"/>
      <c r="BT93" s="182"/>
      <c r="BU93" s="182"/>
      <c r="BV93" s="182"/>
      <c r="BW93" s="182"/>
      <c r="BX93" s="182"/>
      <c r="BY93" s="182"/>
      <c r="BZ93" s="182"/>
      <c r="CA93" s="182"/>
      <c r="CB93" s="182"/>
      <c r="CC93" s="182"/>
      <c r="CD93" s="182"/>
      <c r="CE93" s="182"/>
      <c r="CF93" s="182"/>
      <c r="CG93" s="182"/>
      <c r="CH93" s="182"/>
      <c r="CI93" s="182"/>
      <c r="CJ93" s="182"/>
      <c r="CK93" s="182"/>
      <c r="CL93" s="182"/>
      <c r="CM93" s="182"/>
      <c r="CN93" s="182"/>
      <c r="CO93" s="182"/>
      <c r="CP93" s="182"/>
      <c r="CQ93" s="182"/>
      <c r="CR93" s="182"/>
      <c r="CS93" s="182"/>
      <c r="CT93" s="182"/>
      <c r="CU93" s="182"/>
      <c r="CV93" s="182"/>
      <c r="CW93" s="182"/>
      <c r="CX93" s="182"/>
      <c r="CY93" s="129" t="s">
        <v>1907</v>
      </c>
    </row>
    <row r="94" spans="1:103" x14ac:dyDescent="0.3">
      <c r="A94" s="222" t="s">
        <v>1983</v>
      </c>
      <c r="B94" s="127">
        <f t="shared" si="43"/>
        <v>0</v>
      </c>
      <c r="C94" s="182"/>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c r="BN94" s="182"/>
      <c r="BO94" s="182"/>
      <c r="BP94" s="182"/>
      <c r="BQ94" s="182"/>
      <c r="BR94" s="182"/>
      <c r="BS94" s="182"/>
      <c r="BT94" s="182"/>
      <c r="BU94" s="182"/>
      <c r="BV94" s="182"/>
      <c r="BW94" s="182"/>
      <c r="BX94" s="182"/>
      <c r="BY94" s="182"/>
      <c r="BZ94" s="182"/>
      <c r="CA94" s="182"/>
      <c r="CB94" s="182"/>
      <c r="CC94" s="182"/>
      <c r="CD94" s="182"/>
      <c r="CE94" s="182"/>
      <c r="CF94" s="182"/>
      <c r="CG94" s="182"/>
      <c r="CH94" s="182"/>
      <c r="CI94" s="182"/>
      <c r="CJ94" s="182"/>
      <c r="CK94" s="182"/>
      <c r="CL94" s="182"/>
      <c r="CM94" s="182"/>
      <c r="CN94" s="182"/>
      <c r="CO94" s="182"/>
      <c r="CP94" s="182"/>
      <c r="CQ94" s="182"/>
      <c r="CR94" s="182"/>
      <c r="CS94" s="182"/>
      <c r="CT94" s="182"/>
      <c r="CU94" s="182"/>
      <c r="CV94" s="182"/>
      <c r="CW94" s="182"/>
      <c r="CX94" s="182"/>
      <c r="CY94" s="129" t="s">
        <v>1907</v>
      </c>
    </row>
    <row r="95" spans="1:103" x14ac:dyDescent="0.3">
      <c r="A95" s="222" t="s">
        <v>1984</v>
      </c>
      <c r="B95" s="127">
        <f t="shared" si="43"/>
        <v>0</v>
      </c>
      <c r="C95" s="182"/>
      <c r="D95" s="182"/>
      <c r="E95" s="182"/>
      <c r="F95" s="182"/>
      <c r="G95" s="182"/>
      <c r="H95" s="182"/>
      <c r="I95" s="182"/>
      <c r="J95" s="182"/>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2"/>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c r="BZ95" s="182"/>
      <c r="CA95" s="182"/>
      <c r="CB95" s="182"/>
      <c r="CC95" s="182"/>
      <c r="CD95" s="182"/>
      <c r="CE95" s="182"/>
      <c r="CF95" s="182"/>
      <c r="CG95" s="182"/>
      <c r="CH95" s="182"/>
      <c r="CI95" s="182"/>
      <c r="CJ95" s="182"/>
      <c r="CK95" s="182"/>
      <c r="CL95" s="182"/>
      <c r="CM95" s="182"/>
      <c r="CN95" s="182"/>
      <c r="CO95" s="182"/>
      <c r="CP95" s="182"/>
      <c r="CQ95" s="182"/>
      <c r="CR95" s="182"/>
      <c r="CS95" s="182"/>
      <c r="CT95" s="182"/>
      <c r="CU95" s="182"/>
      <c r="CV95" s="182"/>
      <c r="CW95" s="182"/>
      <c r="CX95" s="182"/>
      <c r="CY95" s="129" t="s">
        <v>1907</v>
      </c>
    </row>
    <row r="96" spans="1:103" x14ac:dyDescent="0.3">
      <c r="A96" s="222" t="s">
        <v>1985</v>
      </c>
      <c r="B96" s="127">
        <f t="shared" si="43"/>
        <v>0</v>
      </c>
      <c r="C96" s="182"/>
      <c r="D96" s="182"/>
      <c r="E96" s="182"/>
      <c r="F96" s="182"/>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182"/>
      <c r="AQ96" s="182"/>
      <c r="AR96" s="182"/>
      <c r="AS96" s="182"/>
      <c r="AT96" s="182"/>
      <c r="AU96" s="182"/>
      <c r="AV96" s="182"/>
      <c r="AW96" s="182"/>
      <c r="AX96" s="182"/>
      <c r="AY96" s="182"/>
      <c r="AZ96" s="182"/>
      <c r="BA96" s="182"/>
      <c r="BB96" s="182"/>
      <c r="BC96" s="182"/>
      <c r="BD96" s="182"/>
      <c r="BE96" s="182"/>
      <c r="BF96" s="182"/>
      <c r="BG96" s="182"/>
      <c r="BH96" s="182"/>
      <c r="BI96" s="182"/>
      <c r="BJ96" s="182"/>
      <c r="BK96" s="182"/>
      <c r="BL96" s="182"/>
      <c r="BM96" s="182"/>
      <c r="BN96" s="182"/>
      <c r="BO96" s="182"/>
      <c r="BP96" s="182"/>
      <c r="BQ96" s="182"/>
      <c r="BR96" s="182"/>
      <c r="BS96" s="182"/>
      <c r="BT96" s="182"/>
      <c r="BU96" s="182"/>
      <c r="BV96" s="182"/>
      <c r="BW96" s="182"/>
      <c r="BX96" s="182"/>
      <c r="BY96" s="182"/>
      <c r="BZ96" s="182"/>
      <c r="CA96" s="182"/>
      <c r="CB96" s="182"/>
      <c r="CC96" s="182"/>
      <c r="CD96" s="182"/>
      <c r="CE96" s="182"/>
      <c r="CF96" s="182"/>
      <c r="CG96" s="182"/>
      <c r="CH96" s="182"/>
      <c r="CI96" s="182"/>
      <c r="CJ96" s="182"/>
      <c r="CK96" s="182"/>
      <c r="CL96" s="182"/>
      <c r="CM96" s="182"/>
      <c r="CN96" s="182"/>
      <c r="CO96" s="182"/>
      <c r="CP96" s="182"/>
      <c r="CQ96" s="182"/>
      <c r="CR96" s="182"/>
      <c r="CS96" s="182"/>
      <c r="CT96" s="182"/>
      <c r="CU96" s="182"/>
      <c r="CV96" s="182"/>
      <c r="CW96" s="182"/>
      <c r="CX96" s="182"/>
      <c r="CY96" s="129" t="s">
        <v>1907</v>
      </c>
    </row>
    <row r="97" spans="1:103" hidden="1" x14ac:dyDescent="0.3">
      <c r="A97" s="222" t="s">
        <v>1986</v>
      </c>
      <c r="B97" s="127">
        <f t="shared" si="43"/>
        <v>0</v>
      </c>
      <c r="C97" s="182"/>
      <c r="D97" s="182"/>
      <c r="E97" s="182"/>
      <c r="F97" s="182"/>
      <c r="G97" s="182"/>
      <c r="H97" s="182"/>
      <c r="I97" s="182"/>
      <c r="J97" s="182"/>
      <c r="K97" s="182"/>
      <c r="L97" s="182"/>
      <c r="M97" s="182"/>
      <c r="N97" s="182"/>
      <c r="O97" s="182"/>
      <c r="P97" s="182"/>
      <c r="Q97" s="182"/>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182"/>
      <c r="AQ97" s="182"/>
      <c r="AR97" s="182"/>
      <c r="AS97" s="182"/>
      <c r="AT97" s="182"/>
      <c r="AU97" s="182"/>
      <c r="AV97" s="182"/>
      <c r="AW97" s="182"/>
      <c r="AX97" s="182"/>
      <c r="AY97" s="182"/>
      <c r="AZ97" s="182"/>
      <c r="BA97" s="182"/>
      <c r="BB97" s="182"/>
      <c r="BC97" s="182"/>
      <c r="BD97" s="182"/>
      <c r="BE97" s="182"/>
      <c r="BF97" s="182"/>
      <c r="BG97" s="182"/>
      <c r="BH97" s="182"/>
      <c r="BI97" s="182"/>
      <c r="BJ97" s="182"/>
      <c r="BK97" s="182"/>
      <c r="BL97" s="182"/>
      <c r="BM97" s="182"/>
      <c r="BN97" s="182"/>
      <c r="BO97" s="182"/>
      <c r="BP97" s="182"/>
      <c r="BQ97" s="182"/>
      <c r="BR97" s="182"/>
      <c r="BS97" s="182"/>
      <c r="BT97" s="182"/>
      <c r="BU97" s="182"/>
      <c r="BV97" s="182"/>
      <c r="BW97" s="182"/>
      <c r="BX97" s="182"/>
      <c r="BY97" s="182"/>
      <c r="BZ97" s="182"/>
      <c r="CA97" s="182"/>
      <c r="CB97" s="182"/>
      <c r="CC97" s="182"/>
      <c r="CD97" s="182"/>
      <c r="CE97" s="182"/>
      <c r="CF97" s="182"/>
      <c r="CG97" s="182"/>
      <c r="CH97" s="182"/>
      <c r="CI97" s="182"/>
      <c r="CJ97" s="182"/>
      <c r="CK97" s="182"/>
      <c r="CL97" s="182"/>
      <c r="CM97" s="182"/>
      <c r="CN97" s="182"/>
      <c r="CO97" s="182"/>
      <c r="CP97" s="182"/>
      <c r="CQ97" s="182"/>
      <c r="CR97" s="182"/>
      <c r="CS97" s="182"/>
      <c r="CT97" s="182"/>
      <c r="CU97" s="182"/>
      <c r="CV97" s="182"/>
      <c r="CW97" s="182"/>
      <c r="CX97" s="182"/>
      <c r="CY97" s="129" t="s">
        <v>1907</v>
      </c>
    </row>
    <row r="98" spans="1:103" hidden="1" x14ac:dyDescent="0.3">
      <c r="A98" s="222" t="s">
        <v>1987</v>
      </c>
      <c r="B98" s="127">
        <f t="shared" si="43"/>
        <v>0</v>
      </c>
      <c r="C98" s="182"/>
      <c r="D98" s="182"/>
      <c r="E98" s="182"/>
      <c r="F98" s="182"/>
      <c r="G98" s="182"/>
      <c r="H98" s="182"/>
      <c r="I98" s="182"/>
      <c r="J98" s="182"/>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2"/>
      <c r="AY98" s="182"/>
      <c r="AZ98" s="182"/>
      <c r="BA98" s="182"/>
      <c r="BB98" s="182"/>
      <c r="BC98" s="182"/>
      <c r="BD98" s="182"/>
      <c r="BE98" s="182"/>
      <c r="BF98" s="182"/>
      <c r="BG98" s="182"/>
      <c r="BH98" s="182"/>
      <c r="BI98" s="182"/>
      <c r="BJ98" s="182"/>
      <c r="BK98" s="182"/>
      <c r="BL98" s="182"/>
      <c r="BM98" s="182"/>
      <c r="BN98" s="182"/>
      <c r="BO98" s="182"/>
      <c r="BP98" s="182"/>
      <c r="BQ98" s="182"/>
      <c r="BR98" s="182"/>
      <c r="BS98" s="182"/>
      <c r="BT98" s="182"/>
      <c r="BU98" s="182"/>
      <c r="BV98" s="182"/>
      <c r="BW98" s="182"/>
      <c r="BX98" s="182"/>
      <c r="BY98" s="182"/>
      <c r="BZ98" s="182"/>
      <c r="CA98" s="182"/>
      <c r="CB98" s="182"/>
      <c r="CC98" s="182"/>
      <c r="CD98" s="182"/>
      <c r="CE98" s="182"/>
      <c r="CF98" s="182"/>
      <c r="CG98" s="182"/>
      <c r="CH98" s="182"/>
      <c r="CI98" s="182"/>
      <c r="CJ98" s="182"/>
      <c r="CK98" s="182"/>
      <c r="CL98" s="182"/>
      <c r="CM98" s="182"/>
      <c r="CN98" s="182"/>
      <c r="CO98" s="182"/>
      <c r="CP98" s="182"/>
      <c r="CQ98" s="182"/>
      <c r="CR98" s="182"/>
      <c r="CS98" s="182"/>
      <c r="CT98" s="182"/>
      <c r="CU98" s="182"/>
      <c r="CV98" s="182"/>
      <c r="CW98" s="182"/>
      <c r="CX98" s="182"/>
      <c r="CY98" s="129" t="s">
        <v>1907</v>
      </c>
    </row>
    <row r="99" spans="1:103" ht="27.6" x14ac:dyDescent="0.3">
      <c r="A99" s="222" t="s">
        <v>2150</v>
      </c>
      <c r="B99" s="127">
        <f t="shared" si="43"/>
        <v>0</v>
      </c>
      <c r="C99" s="182"/>
      <c r="D99" s="182"/>
      <c r="E99" s="182"/>
      <c r="F99" s="182"/>
      <c r="G99" s="182"/>
      <c r="H99" s="182"/>
      <c r="I99" s="182"/>
      <c r="J99" s="182"/>
      <c r="K99" s="182"/>
      <c r="L99" s="182"/>
      <c r="M99" s="182"/>
      <c r="N99" s="182"/>
      <c r="O99" s="182"/>
      <c r="P99" s="182"/>
      <c r="Q99" s="182"/>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182"/>
      <c r="AQ99" s="182"/>
      <c r="AR99" s="182"/>
      <c r="AS99" s="182"/>
      <c r="AT99" s="182"/>
      <c r="AU99" s="182"/>
      <c r="AV99" s="182"/>
      <c r="AW99" s="182"/>
      <c r="AX99" s="182"/>
      <c r="AY99" s="182"/>
      <c r="AZ99" s="182"/>
      <c r="BA99" s="182"/>
      <c r="BB99" s="182"/>
      <c r="BC99" s="182"/>
      <c r="BD99" s="182"/>
      <c r="BE99" s="182"/>
      <c r="BF99" s="182"/>
      <c r="BG99" s="182"/>
      <c r="BH99" s="182"/>
      <c r="BI99" s="182"/>
      <c r="BJ99" s="182"/>
      <c r="BK99" s="182"/>
      <c r="BL99" s="182"/>
      <c r="BM99" s="182"/>
      <c r="BN99" s="182"/>
      <c r="BO99" s="182"/>
      <c r="BP99" s="182"/>
      <c r="BQ99" s="182"/>
      <c r="BR99" s="182"/>
      <c r="BS99" s="182"/>
      <c r="BT99" s="182"/>
      <c r="BU99" s="182"/>
      <c r="BV99" s="182"/>
      <c r="BW99" s="182"/>
      <c r="BX99" s="182"/>
      <c r="BY99" s="182"/>
      <c r="BZ99" s="182"/>
      <c r="CA99" s="182"/>
      <c r="CB99" s="182"/>
      <c r="CC99" s="182"/>
      <c r="CD99" s="182"/>
      <c r="CE99" s="182"/>
      <c r="CF99" s="182"/>
      <c r="CG99" s="182"/>
      <c r="CH99" s="182"/>
      <c r="CI99" s="182"/>
      <c r="CJ99" s="182"/>
      <c r="CK99" s="182"/>
      <c r="CL99" s="182"/>
      <c r="CM99" s="182"/>
      <c r="CN99" s="182"/>
      <c r="CO99" s="182"/>
      <c r="CP99" s="182"/>
      <c r="CQ99" s="182"/>
      <c r="CR99" s="182"/>
      <c r="CS99" s="182"/>
      <c r="CT99" s="182"/>
      <c r="CU99" s="182"/>
      <c r="CV99" s="182"/>
      <c r="CW99" s="182"/>
      <c r="CX99" s="182"/>
      <c r="CY99" s="129" t="s">
        <v>1907</v>
      </c>
    </row>
    <row r="100" spans="1:103" hidden="1" x14ac:dyDescent="0.3">
      <c r="A100" s="222" t="s">
        <v>1989</v>
      </c>
      <c r="B100" s="127">
        <f t="shared" si="43"/>
        <v>0</v>
      </c>
      <c r="C100" s="182"/>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182"/>
      <c r="AQ100" s="182"/>
      <c r="AR100" s="182"/>
      <c r="AS100" s="182"/>
      <c r="AT100" s="182"/>
      <c r="AU100" s="182"/>
      <c r="AV100" s="182"/>
      <c r="AW100" s="182"/>
      <c r="AX100" s="182"/>
      <c r="AY100" s="182"/>
      <c r="AZ100" s="182"/>
      <c r="BA100" s="182"/>
      <c r="BB100" s="182"/>
      <c r="BC100" s="182"/>
      <c r="BD100" s="182"/>
      <c r="BE100" s="182"/>
      <c r="BF100" s="182"/>
      <c r="BG100" s="182"/>
      <c r="BH100" s="182"/>
      <c r="BI100" s="182"/>
      <c r="BJ100" s="182"/>
      <c r="BK100" s="182"/>
      <c r="BL100" s="182"/>
      <c r="BM100" s="182"/>
      <c r="BN100" s="182"/>
      <c r="BO100" s="182"/>
      <c r="BP100" s="182"/>
      <c r="BQ100" s="182"/>
      <c r="BR100" s="182"/>
      <c r="BS100" s="182"/>
      <c r="BT100" s="182"/>
      <c r="BU100" s="182"/>
      <c r="BV100" s="182"/>
      <c r="BW100" s="182"/>
      <c r="BX100" s="182"/>
      <c r="BY100" s="182"/>
      <c r="BZ100" s="182"/>
      <c r="CA100" s="182"/>
      <c r="CB100" s="182"/>
      <c r="CC100" s="182"/>
      <c r="CD100" s="182"/>
      <c r="CE100" s="182"/>
      <c r="CF100" s="182"/>
      <c r="CG100" s="182"/>
      <c r="CH100" s="182"/>
      <c r="CI100" s="182"/>
      <c r="CJ100" s="182"/>
      <c r="CK100" s="182"/>
      <c r="CL100" s="182"/>
      <c r="CM100" s="182"/>
      <c r="CN100" s="182"/>
      <c r="CO100" s="182"/>
      <c r="CP100" s="182"/>
      <c r="CQ100" s="182"/>
      <c r="CR100" s="182"/>
      <c r="CS100" s="182"/>
      <c r="CT100" s="182"/>
      <c r="CU100" s="182"/>
      <c r="CV100" s="182"/>
      <c r="CW100" s="182"/>
      <c r="CX100" s="182"/>
      <c r="CY100" s="129" t="s">
        <v>1907</v>
      </c>
    </row>
    <row r="101" spans="1:103" hidden="1" x14ac:dyDescent="0.3">
      <c r="A101" s="222" t="s">
        <v>1990</v>
      </c>
      <c r="B101" s="127">
        <f t="shared" si="43"/>
        <v>0</v>
      </c>
      <c r="C101" s="182"/>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2"/>
      <c r="Z101" s="182"/>
      <c r="AA101" s="182"/>
      <c r="AB101" s="182"/>
      <c r="AC101" s="182"/>
      <c r="AD101" s="182"/>
      <c r="AE101" s="182"/>
      <c r="AF101" s="182"/>
      <c r="AG101" s="182"/>
      <c r="AH101" s="182"/>
      <c r="AI101" s="182"/>
      <c r="AJ101" s="182"/>
      <c r="AK101" s="182"/>
      <c r="AL101" s="182"/>
      <c r="AM101" s="182"/>
      <c r="AN101" s="182"/>
      <c r="AO101" s="182"/>
      <c r="AP101" s="182"/>
      <c r="AQ101" s="182"/>
      <c r="AR101" s="182"/>
      <c r="AS101" s="182"/>
      <c r="AT101" s="182"/>
      <c r="AU101" s="182"/>
      <c r="AV101" s="182"/>
      <c r="AW101" s="182"/>
      <c r="AX101" s="182"/>
      <c r="AY101" s="182"/>
      <c r="AZ101" s="182"/>
      <c r="BA101" s="182"/>
      <c r="BB101" s="182"/>
      <c r="BC101" s="182"/>
      <c r="BD101" s="182"/>
      <c r="BE101" s="182"/>
      <c r="BF101" s="182"/>
      <c r="BG101" s="182"/>
      <c r="BH101" s="182"/>
      <c r="BI101" s="182"/>
      <c r="BJ101" s="182"/>
      <c r="BK101" s="182"/>
      <c r="BL101" s="182"/>
      <c r="BM101" s="182"/>
      <c r="BN101" s="182"/>
      <c r="BO101" s="182"/>
      <c r="BP101" s="182"/>
      <c r="BQ101" s="182"/>
      <c r="BR101" s="182"/>
      <c r="BS101" s="182"/>
      <c r="BT101" s="182"/>
      <c r="BU101" s="182"/>
      <c r="BV101" s="182"/>
      <c r="BW101" s="182"/>
      <c r="BX101" s="182"/>
      <c r="BY101" s="182"/>
      <c r="BZ101" s="182"/>
      <c r="CA101" s="182"/>
      <c r="CB101" s="182"/>
      <c r="CC101" s="182"/>
      <c r="CD101" s="182"/>
      <c r="CE101" s="182"/>
      <c r="CF101" s="182"/>
      <c r="CG101" s="182"/>
      <c r="CH101" s="182"/>
      <c r="CI101" s="182"/>
      <c r="CJ101" s="182"/>
      <c r="CK101" s="182"/>
      <c r="CL101" s="182"/>
      <c r="CM101" s="182"/>
      <c r="CN101" s="182"/>
      <c r="CO101" s="182"/>
      <c r="CP101" s="182"/>
      <c r="CQ101" s="182"/>
      <c r="CR101" s="182"/>
      <c r="CS101" s="182"/>
      <c r="CT101" s="182"/>
      <c r="CU101" s="182"/>
      <c r="CV101" s="182"/>
      <c r="CW101" s="182"/>
      <c r="CX101" s="182"/>
      <c r="CY101" s="129" t="s">
        <v>1907</v>
      </c>
    </row>
    <row r="102" spans="1:103" hidden="1" x14ac:dyDescent="0.3">
      <c r="A102" s="222" t="s">
        <v>1991</v>
      </c>
      <c r="B102" s="127">
        <f t="shared" si="43"/>
        <v>0</v>
      </c>
      <c r="C102" s="182"/>
      <c r="D102" s="182"/>
      <c r="E102" s="182"/>
      <c r="F102" s="182"/>
      <c r="G102" s="182"/>
      <c r="H102" s="182"/>
      <c r="I102" s="182"/>
      <c r="J102" s="182"/>
      <c r="K102" s="182"/>
      <c r="L102" s="182"/>
      <c r="M102" s="182"/>
      <c r="N102" s="182"/>
      <c r="O102" s="182"/>
      <c r="P102" s="182"/>
      <c r="Q102" s="182"/>
      <c r="R102" s="182"/>
      <c r="S102" s="182"/>
      <c r="T102" s="182"/>
      <c r="U102" s="182"/>
      <c r="V102" s="182"/>
      <c r="W102" s="182"/>
      <c r="X102" s="182"/>
      <c r="Y102" s="182"/>
      <c r="Z102" s="182"/>
      <c r="AA102" s="182"/>
      <c r="AB102" s="182"/>
      <c r="AC102" s="182"/>
      <c r="AD102" s="182"/>
      <c r="AE102" s="182"/>
      <c r="AF102" s="182"/>
      <c r="AG102" s="182"/>
      <c r="AH102" s="182"/>
      <c r="AI102" s="182"/>
      <c r="AJ102" s="182"/>
      <c r="AK102" s="182"/>
      <c r="AL102" s="182"/>
      <c r="AM102" s="182"/>
      <c r="AN102" s="182"/>
      <c r="AO102" s="182"/>
      <c r="AP102" s="182"/>
      <c r="AQ102" s="182"/>
      <c r="AR102" s="182"/>
      <c r="AS102" s="182"/>
      <c r="AT102" s="182"/>
      <c r="AU102" s="182"/>
      <c r="AV102" s="182"/>
      <c r="AW102" s="182"/>
      <c r="AX102" s="182"/>
      <c r="AY102" s="182"/>
      <c r="AZ102" s="182"/>
      <c r="BA102" s="182"/>
      <c r="BB102" s="182"/>
      <c r="BC102" s="182"/>
      <c r="BD102" s="182"/>
      <c r="BE102" s="182"/>
      <c r="BF102" s="182"/>
      <c r="BG102" s="182"/>
      <c r="BH102" s="182"/>
      <c r="BI102" s="182"/>
      <c r="BJ102" s="182"/>
      <c r="BK102" s="182"/>
      <c r="BL102" s="182"/>
      <c r="BM102" s="182"/>
      <c r="BN102" s="182"/>
      <c r="BO102" s="182"/>
      <c r="BP102" s="182"/>
      <c r="BQ102" s="182"/>
      <c r="BR102" s="182"/>
      <c r="BS102" s="182"/>
      <c r="BT102" s="182"/>
      <c r="BU102" s="182"/>
      <c r="BV102" s="182"/>
      <c r="BW102" s="182"/>
      <c r="BX102" s="182"/>
      <c r="BY102" s="182"/>
      <c r="BZ102" s="182"/>
      <c r="CA102" s="182"/>
      <c r="CB102" s="182"/>
      <c r="CC102" s="182"/>
      <c r="CD102" s="182"/>
      <c r="CE102" s="182"/>
      <c r="CF102" s="182"/>
      <c r="CG102" s="182"/>
      <c r="CH102" s="182"/>
      <c r="CI102" s="182"/>
      <c r="CJ102" s="182"/>
      <c r="CK102" s="182"/>
      <c r="CL102" s="182"/>
      <c r="CM102" s="182"/>
      <c r="CN102" s="182"/>
      <c r="CO102" s="182"/>
      <c r="CP102" s="182"/>
      <c r="CQ102" s="182"/>
      <c r="CR102" s="182"/>
      <c r="CS102" s="182"/>
      <c r="CT102" s="182"/>
      <c r="CU102" s="182"/>
      <c r="CV102" s="182"/>
      <c r="CW102" s="182"/>
      <c r="CX102" s="182"/>
      <c r="CY102" s="129" t="s">
        <v>1907</v>
      </c>
    </row>
    <row r="103" spans="1:103" hidden="1" x14ac:dyDescent="0.3">
      <c r="A103" s="222" t="s">
        <v>1992</v>
      </c>
      <c r="B103" s="127">
        <f t="shared" si="43"/>
        <v>0</v>
      </c>
      <c r="C103" s="182"/>
      <c r="D103" s="182"/>
      <c r="E103" s="182"/>
      <c r="F103" s="182"/>
      <c r="G103" s="182"/>
      <c r="H103" s="182"/>
      <c r="I103" s="182"/>
      <c r="J103" s="182"/>
      <c r="K103" s="182"/>
      <c r="L103" s="182"/>
      <c r="M103" s="182"/>
      <c r="N103" s="182"/>
      <c r="O103" s="182"/>
      <c r="P103" s="182"/>
      <c r="Q103" s="182"/>
      <c r="R103" s="182"/>
      <c r="S103" s="182"/>
      <c r="T103" s="182"/>
      <c r="U103" s="182"/>
      <c r="V103" s="182"/>
      <c r="W103" s="182"/>
      <c r="X103" s="182"/>
      <c r="Y103" s="182"/>
      <c r="Z103" s="182"/>
      <c r="AA103" s="182"/>
      <c r="AB103" s="182"/>
      <c r="AC103" s="182"/>
      <c r="AD103" s="182"/>
      <c r="AE103" s="182"/>
      <c r="AF103" s="182"/>
      <c r="AG103" s="182"/>
      <c r="AH103" s="182"/>
      <c r="AI103" s="182"/>
      <c r="AJ103" s="182"/>
      <c r="AK103" s="182"/>
      <c r="AL103" s="182"/>
      <c r="AM103" s="182"/>
      <c r="AN103" s="182"/>
      <c r="AO103" s="182"/>
      <c r="AP103" s="182"/>
      <c r="AQ103" s="182"/>
      <c r="AR103" s="182"/>
      <c r="AS103" s="182"/>
      <c r="AT103" s="182"/>
      <c r="AU103" s="182"/>
      <c r="AV103" s="182"/>
      <c r="AW103" s="182"/>
      <c r="AX103" s="182"/>
      <c r="AY103" s="182"/>
      <c r="AZ103" s="182"/>
      <c r="BA103" s="182"/>
      <c r="BB103" s="182"/>
      <c r="BC103" s="182"/>
      <c r="BD103" s="182"/>
      <c r="BE103" s="182"/>
      <c r="BF103" s="182"/>
      <c r="BG103" s="182"/>
      <c r="BH103" s="182"/>
      <c r="BI103" s="182"/>
      <c r="BJ103" s="182"/>
      <c r="BK103" s="182"/>
      <c r="BL103" s="182"/>
      <c r="BM103" s="182"/>
      <c r="BN103" s="182"/>
      <c r="BO103" s="182"/>
      <c r="BP103" s="182"/>
      <c r="BQ103" s="182"/>
      <c r="BR103" s="182"/>
      <c r="BS103" s="182"/>
      <c r="BT103" s="182"/>
      <c r="BU103" s="182"/>
      <c r="BV103" s="182"/>
      <c r="BW103" s="182"/>
      <c r="BX103" s="182"/>
      <c r="BY103" s="182"/>
      <c r="BZ103" s="182"/>
      <c r="CA103" s="182"/>
      <c r="CB103" s="182"/>
      <c r="CC103" s="182"/>
      <c r="CD103" s="182"/>
      <c r="CE103" s="182"/>
      <c r="CF103" s="182"/>
      <c r="CG103" s="182"/>
      <c r="CH103" s="182"/>
      <c r="CI103" s="182"/>
      <c r="CJ103" s="182"/>
      <c r="CK103" s="182"/>
      <c r="CL103" s="182"/>
      <c r="CM103" s="182"/>
      <c r="CN103" s="182"/>
      <c r="CO103" s="182"/>
      <c r="CP103" s="182"/>
      <c r="CQ103" s="182"/>
      <c r="CR103" s="182"/>
      <c r="CS103" s="182"/>
      <c r="CT103" s="182"/>
      <c r="CU103" s="182"/>
      <c r="CV103" s="182"/>
      <c r="CW103" s="182"/>
      <c r="CX103" s="182"/>
      <c r="CY103" s="129" t="s">
        <v>1907</v>
      </c>
    </row>
    <row r="104" spans="1:103" hidden="1" x14ac:dyDescent="0.3">
      <c r="A104" s="222" t="s">
        <v>1993</v>
      </c>
      <c r="B104" s="127">
        <f t="shared" si="43"/>
        <v>0</v>
      </c>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2"/>
      <c r="AA104" s="182"/>
      <c r="AB104" s="182"/>
      <c r="AC104" s="182"/>
      <c r="AD104" s="182"/>
      <c r="AE104" s="182"/>
      <c r="AF104" s="182"/>
      <c r="AG104" s="182"/>
      <c r="AH104" s="182"/>
      <c r="AI104" s="182"/>
      <c r="AJ104" s="182"/>
      <c r="AK104" s="182"/>
      <c r="AL104" s="182"/>
      <c r="AM104" s="182"/>
      <c r="AN104" s="182"/>
      <c r="AO104" s="182"/>
      <c r="AP104" s="182"/>
      <c r="AQ104" s="182"/>
      <c r="AR104" s="182"/>
      <c r="AS104" s="182"/>
      <c r="AT104" s="182"/>
      <c r="AU104" s="182"/>
      <c r="AV104" s="182"/>
      <c r="AW104" s="182"/>
      <c r="AX104" s="182"/>
      <c r="AY104" s="182"/>
      <c r="AZ104" s="182"/>
      <c r="BA104" s="182"/>
      <c r="BB104" s="182"/>
      <c r="BC104" s="182"/>
      <c r="BD104" s="182"/>
      <c r="BE104" s="182"/>
      <c r="BF104" s="182"/>
      <c r="BG104" s="182"/>
      <c r="BH104" s="182"/>
      <c r="BI104" s="182"/>
      <c r="BJ104" s="182"/>
      <c r="BK104" s="182"/>
      <c r="BL104" s="182"/>
      <c r="BM104" s="182"/>
      <c r="BN104" s="182"/>
      <c r="BO104" s="182"/>
      <c r="BP104" s="182"/>
      <c r="BQ104" s="182"/>
      <c r="BR104" s="182"/>
      <c r="BS104" s="182"/>
      <c r="BT104" s="182"/>
      <c r="BU104" s="182"/>
      <c r="BV104" s="182"/>
      <c r="BW104" s="182"/>
      <c r="BX104" s="182"/>
      <c r="BY104" s="182"/>
      <c r="BZ104" s="182"/>
      <c r="CA104" s="182"/>
      <c r="CB104" s="182"/>
      <c r="CC104" s="182"/>
      <c r="CD104" s="182"/>
      <c r="CE104" s="182"/>
      <c r="CF104" s="182"/>
      <c r="CG104" s="182"/>
      <c r="CH104" s="182"/>
      <c r="CI104" s="182"/>
      <c r="CJ104" s="182"/>
      <c r="CK104" s="182"/>
      <c r="CL104" s="182"/>
      <c r="CM104" s="182"/>
      <c r="CN104" s="182"/>
      <c r="CO104" s="182"/>
      <c r="CP104" s="182"/>
      <c r="CQ104" s="182"/>
      <c r="CR104" s="182"/>
      <c r="CS104" s="182"/>
      <c r="CT104" s="182"/>
      <c r="CU104" s="182"/>
      <c r="CV104" s="182"/>
      <c r="CW104" s="182"/>
      <c r="CX104" s="182"/>
      <c r="CY104" s="129" t="s">
        <v>1907</v>
      </c>
    </row>
    <row r="105" spans="1:103" hidden="1" x14ac:dyDescent="0.3">
      <c r="A105" s="222" t="s">
        <v>1994</v>
      </c>
      <c r="B105" s="127">
        <f t="shared" si="43"/>
        <v>0</v>
      </c>
      <c r="C105" s="182"/>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2"/>
      <c r="Z105" s="182"/>
      <c r="AA105" s="182"/>
      <c r="AB105" s="182"/>
      <c r="AC105" s="182"/>
      <c r="AD105" s="182"/>
      <c r="AE105" s="182"/>
      <c r="AF105" s="182"/>
      <c r="AG105" s="182"/>
      <c r="AH105" s="182"/>
      <c r="AI105" s="182"/>
      <c r="AJ105" s="182"/>
      <c r="AK105" s="182"/>
      <c r="AL105" s="182"/>
      <c r="AM105" s="182"/>
      <c r="AN105" s="182"/>
      <c r="AO105" s="182"/>
      <c r="AP105" s="182"/>
      <c r="AQ105" s="182"/>
      <c r="AR105" s="182"/>
      <c r="AS105" s="182"/>
      <c r="AT105" s="182"/>
      <c r="AU105" s="182"/>
      <c r="AV105" s="182"/>
      <c r="AW105" s="182"/>
      <c r="AX105" s="182"/>
      <c r="AY105" s="182"/>
      <c r="AZ105" s="182"/>
      <c r="BA105" s="182"/>
      <c r="BB105" s="182"/>
      <c r="BC105" s="182"/>
      <c r="BD105" s="182"/>
      <c r="BE105" s="182"/>
      <c r="BF105" s="182"/>
      <c r="BG105" s="182"/>
      <c r="BH105" s="182"/>
      <c r="BI105" s="182"/>
      <c r="BJ105" s="182"/>
      <c r="BK105" s="182"/>
      <c r="BL105" s="182"/>
      <c r="BM105" s="182"/>
      <c r="BN105" s="182"/>
      <c r="BO105" s="182"/>
      <c r="BP105" s="182"/>
      <c r="BQ105" s="182"/>
      <c r="BR105" s="182"/>
      <c r="BS105" s="182"/>
      <c r="BT105" s="182"/>
      <c r="BU105" s="182"/>
      <c r="BV105" s="182"/>
      <c r="BW105" s="182"/>
      <c r="BX105" s="182"/>
      <c r="BY105" s="182"/>
      <c r="BZ105" s="182"/>
      <c r="CA105" s="182"/>
      <c r="CB105" s="182"/>
      <c r="CC105" s="182"/>
      <c r="CD105" s="182"/>
      <c r="CE105" s="182"/>
      <c r="CF105" s="182"/>
      <c r="CG105" s="182"/>
      <c r="CH105" s="182"/>
      <c r="CI105" s="182"/>
      <c r="CJ105" s="182"/>
      <c r="CK105" s="182"/>
      <c r="CL105" s="182"/>
      <c r="CM105" s="182"/>
      <c r="CN105" s="182"/>
      <c r="CO105" s="182"/>
      <c r="CP105" s="182"/>
      <c r="CQ105" s="182"/>
      <c r="CR105" s="182"/>
      <c r="CS105" s="182"/>
      <c r="CT105" s="182"/>
      <c r="CU105" s="182"/>
      <c r="CV105" s="182"/>
      <c r="CW105" s="182"/>
      <c r="CX105" s="182"/>
      <c r="CY105" s="129" t="s">
        <v>1907</v>
      </c>
    </row>
    <row r="106" spans="1:103" x14ac:dyDescent="0.3">
      <c r="A106" s="222" t="s">
        <v>1995</v>
      </c>
      <c r="B106" s="127">
        <f t="shared" si="43"/>
        <v>0</v>
      </c>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82"/>
      <c r="AR106" s="182"/>
      <c r="AS106" s="182"/>
      <c r="AT106" s="182"/>
      <c r="AU106" s="182"/>
      <c r="AV106" s="182"/>
      <c r="AW106" s="182"/>
      <c r="AX106" s="182"/>
      <c r="AY106" s="182"/>
      <c r="AZ106" s="182"/>
      <c r="BA106" s="182"/>
      <c r="BB106" s="182"/>
      <c r="BC106" s="182"/>
      <c r="BD106" s="182"/>
      <c r="BE106" s="182"/>
      <c r="BF106" s="182"/>
      <c r="BG106" s="182"/>
      <c r="BH106" s="182"/>
      <c r="BI106" s="182"/>
      <c r="BJ106" s="182"/>
      <c r="BK106" s="182"/>
      <c r="BL106" s="182"/>
      <c r="BM106" s="182"/>
      <c r="BN106" s="182"/>
      <c r="BO106" s="182"/>
      <c r="BP106" s="182"/>
      <c r="BQ106" s="182"/>
      <c r="BR106" s="182"/>
      <c r="BS106" s="182"/>
      <c r="BT106" s="182"/>
      <c r="BU106" s="182"/>
      <c r="BV106" s="182"/>
      <c r="BW106" s="182"/>
      <c r="BX106" s="182"/>
      <c r="BY106" s="182"/>
      <c r="BZ106" s="182"/>
      <c r="CA106" s="182"/>
      <c r="CB106" s="182"/>
      <c r="CC106" s="182"/>
      <c r="CD106" s="182"/>
      <c r="CE106" s="182"/>
      <c r="CF106" s="182"/>
      <c r="CG106" s="182"/>
      <c r="CH106" s="182"/>
      <c r="CI106" s="182"/>
      <c r="CJ106" s="182"/>
      <c r="CK106" s="182"/>
      <c r="CL106" s="182"/>
      <c r="CM106" s="182"/>
      <c r="CN106" s="182"/>
      <c r="CO106" s="182"/>
      <c r="CP106" s="182"/>
      <c r="CQ106" s="182"/>
      <c r="CR106" s="182"/>
      <c r="CS106" s="182"/>
      <c r="CT106" s="182"/>
      <c r="CU106" s="182"/>
      <c r="CV106" s="182"/>
      <c r="CW106" s="182"/>
      <c r="CX106" s="182"/>
      <c r="CY106" s="129" t="s">
        <v>1907</v>
      </c>
    </row>
    <row r="107" spans="1:103" x14ac:dyDescent="0.3">
      <c r="A107" s="222" t="s">
        <v>1996</v>
      </c>
      <c r="B107" s="127">
        <f t="shared" si="43"/>
        <v>0</v>
      </c>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c r="Z107" s="182"/>
      <c r="AA107" s="182"/>
      <c r="AB107" s="182"/>
      <c r="AC107" s="182"/>
      <c r="AD107" s="182"/>
      <c r="AE107" s="182"/>
      <c r="AF107" s="182"/>
      <c r="AG107" s="182"/>
      <c r="AH107" s="182"/>
      <c r="AI107" s="182"/>
      <c r="AJ107" s="182"/>
      <c r="AK107" s="182"/>
      <c r="AL107" s="182"/>
      <c r="AM107" s="182"/>
      <c r="AN107" s="182"/>
      <c r="AO107" s="182"/>
      <c r="AP107" s="182"/>
      <c r="AQ107" s="182"/>
      <c r="AR107" s="182"/>
      <c r="AS107" s="182"/>
      <c r="AT107" s="182"/>
      <c r="AU107" s="182"/>
      <c r="AV107" s="182"/>
      <c r="AW107" s="182"/>
      <c r="AX107" s="182"/>
      <c r="AY107" s="182"/>
      <c r="AZ107" s="182"/>
      <c r="BA107" s="182"/>
      <c r="BB107" s="182"/>
      <c r="BC107" s="182"/>
      <c r="BD107" s="182"/>
      <c r="BE107" s="182"/>
      <c r="BF107" s="182"/>
      <c r="BG107" s="182"/>
      <c r="BH107" s="182"/>
      <c r="BI107" s="182"/>
      <c r="BJ107" s="182"/>
      <c r="BK107" s="182"/>
      <c r="BL107" s="182"/>
      <c r="BM107" s="182"/>
      <c r="BN107" s="182"/>
      <c r="BO107" s="182"/>
      <c r="BP107" s="182"/>
      <c r="BQ107" s="182"/>
      <c r="BR107" s="182"/>
      <c r="BS107" s="182"/>
      <c r="BT107" s="182"/>
      <c r="BU107" s="182"/>
      <c r="BV107" s="182"/>
      <c r="BW107" s="182"/>
      <c r="BX107" s="182"/>
      <c r="BY107" s="182"/>
      <c r="BZ107" s="182"/>
      <c r="CA107" s="182"/>
      <c r="CB107" s="182"/>
      <c r="CC107" s="182"/>
      <c r="CD107" s="182"/>
      <c r="CE107" s="182"/>
      <c r="CF107" s="182"/>
      <c r="CG107" s="182"/>
      <c r="CH107" s="182"/>
      <c r="CI107" s="182"/>
      <c r="CJ107" s="182"/>
      <c r="CK107" s="182"/>
      <c r="CL107" s="182"/>
      <c r="CM107" s="182"/>
      <c r="CN107" s="182"/>
      <c r="CO107" s="182"/>
      <c r="CP107" s="182"/>
      <c r="CQ107" s="182"/>
      <c r="CR107" s="182"/>
      <c r="CS107" s="182"/>
      <c r="CT107" s="182"/>
      <c r="CU107" s="182"/>
      <c r="CV107" s="182"/>
      <c r="CW107" s="182"/>
      <c r="CX107" s="182"/>
      <c r="CY107" s="129" t="s">
        <v>1907</v>
      </c>
    </row>
    <row r="108" spans="1:103" hidden="1" x14ac:dyDescent="0.3">
      <c r="A108" s="222" t="s">
        <v>1997</v>
      </c>
      <c r="B108" s="127">
        <f t="shared" si="43"/>
        <v>0</v>
      </c>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82"/>
      <c r="AA108" s="182"/>
      <c r="AB108" s="182"/>
      <c r="AC108" s="182"/>
      <c r="AD108" s="182"/>
      <c r="AE108" s="182"/>
      <c r="AF108" s="182"/>
      <c r="AG108" s="182"/>
      <c r="AH108" s="182"/>
      <c r="AI108" s="182"/>
      <c r="AJ108" s="182"/>
      <c r="AK108" s="182"/>
      <c r="AL108" s="182"/>
      <c r="AM108" s="182"/>
      <c r="AN108" s="182"/>
      <c r="AO108" s="182"/>
      <c r="AP108" s="182"/>
      <c r="AQ108" s="182"/>
      <c r="AR108" s="182"/>
      <c r="AS108" s="182"/>
      <c r="AT108" s="182"/>
      <c r="AU108" s="182"/>
      <c r="AV108" s="182"/>
      <c r="AW108" s="182"/>
      <c r="AX108" s="182"/>
      <c r="AY108" s="182"/>
      <c r="AZ108" s="182"/>
      <c r="BA108" s="182"/>
      <c r="BB108" s="182"/>
      <c r="BC108" s="182"/>
      <c r="BD108" s="182"/>
      <c r="BE108" s="182"/>
      <c r="BF108" s="182"/>
      <c r="BG108" s="182"/>
      <c r="BH108" s="182"/>
      <c r="BI108" s="182"/>
      <c r="BJ108" s="182"/>
      <c r="BK108" s="182"/>
      <c r="BL108" s="182"/>
      <c r="BM108" s="182"/>
      <c r="BN108" s="182"/>
      <c r="BO108" s="182"/>
      <c r="BP108" s="182"/>
      <c r="BQ108" s="182"/>
      <c r="BR108" s="182"/>
      <c r="BS108" s="182"/>
      <c r="BT108" s="182"/>
      <c r="BU108" s="182"/>
      <c r="BV108" s="182"/>
      <c r="BW108" s="182"/>
      <c r="BX108" s="182"/>
      <c r="BY108" s="182"/>
      <c r="BZ108" s="182"/>
      <c r="CA108" s="182"/>
      <c r="CB108" s="182"/>
      <c r="CC108" s="182"/>
      <c r="CD108" s="182"/>
      <c r="CE108" s="182"/>
      <c r="CF108" s="182"/>
      <c r="CG108" s="182"/>
      <c r="CH108" s="182"/>
      <c r="CI108" s="182"/>
      <c r="CJ108" s="182"/>
      <c r="CK108" s="182"/>
      <c r="CL108" s="182"/>
      <c r="CM108" s="182"/>
      <c r="CN108" s="182"/>
      <c r="CO108" s="182"/>
      <c r="CP108" s="182"/>
      <c r="CQ108" s="182"/>
      <c r="CR108" s="182"/>
      <c r="CS108" s="182"/>
      <c r="CT108" s="182"/>
      <c r="CU108" s="182"/>
      <c r="CV108" s="182"/>
      <c r="CW108" s="182"/>
      <c r="CX108" s="182"/>
      <c r="CY108" s="129" t="s">
        <v>1907</v>
      </c>
    </row>
    <row r="109" spans="1:103" x14ac:dyDescent="0.3">
      <c r="A109" s="222" t="s">
        <v>1998</v>
      </c>
      <c r="B109" s="127">
        <f t="shared" si="43"/>
        <v>0</v>
      </c>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c r="AK109" s="182"/>
      <c r="AL109" s="182"/>
      <c r="AM109" s="182"/>
      <c r="AN109" s="182"/>
      <c r="AO109" s="182"/>
      <c r="AP109" s="182"/>
      <c r="AQ109" s="182"/>
      <c r="AR109" s="182"/>
      <c r="AS109" s="182"/>
      <c r="AT109" s="182"/>
      <c r="AU109" s="182"/>
      <c r="AV109" s="182"/>
      <c r="AW109" s="182"/>
      <c r="AX109" s="182"/>
      <c r="AY109" s="182"/>
      <c r="AZ109" s="182"/>
      <c r="BA109" s="182"/>
      <c r="BB109" s="182"/>
      <c r="BC109" s="182"/>
      <c r="BD109" s="182"/>
      <c r="BE109" s="182"/>
      <c r="BF109" s="182"/>
      <c r="BG109" s="182"/>
      <c r="BH109" s="182"/>
      <c r="BI109" s="182"/>
      <c r="BJ109" s="182"/>
      <c r="BK109" s="182"/>
      <c r="BL109" s="182"/>
      <c r="BM109" s="182"/>
      <c r="BN109" s="182"/>
      <c r="BO109" s="182"/>
      <c r="BP109" s="182"/>
      <c r="BQ109" s="182"/>
      <c r="BR109" s="182"/>
      <c r="BS109" s="182"/>
      <c r="BT109" s="182"/>
      <c r="BU109" s="182"/>
      <c r="BV109" s="182"/>
      <c r="BW109" s="182"/>
      <c r="BX109" s="182"/>
      <c r="BY109" s="182"/>
      <c r="BZ109" s="182"/>
      <c r="CA109" s="182"/>
      <c r="CB109" s="182"/>
      <c r="CC109" s="182"/>
      <c r="CD109" s="182"/>
      <c r="CE109" s="182"/>
      <c r="CF109" s="182"/>
      <c r="CG109" s="182"/>
      <c r="CH109" s="182"/>
      <c r="CI109" s="182"/>
      <c r="CJ109" s="182"/>
      <c r="CK109" s="182"/>
      <c r="CL109" s="182"/>
      <c r="CM109" s="182"/>
      <c r="CN109" s="182"/>
      <c r="CO109" s="182"/>
      <c r="CP109" s="182"/>
      <c r="CQ109" s="182"/>
      <c r="CR109" s="182"/>
      <c r="CS109" s="182"/>
      <c r="CT109" s="182"/>
      <c r="CU109" s="182"/>
      <c r="CV109" s="182"/>
      <c r="CW109" s="182"/>
      <c r="CX109" s="182"/>
      <c r="CY109" s="129" t="s">
        <v>1907</v>
      </c>
    </row>
    <row r="110" spans="1:103" ht="15" thickBot="1" x14ac:dyDescent="0.35">
      <c r="A110" s="222" t="s">
        <v>1999</v>
      </c>
      <c r="B110" s="127">
        <f t="shared" si="43"/>
        <v>0</v>
      </c>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82"/>
      <c r="AP110" s="182"/>
      <c r="AQ110" s="182"/>
      <c r="AR110" s="182"/>
      <c r="AS110" s="182"/>
      <c r="AT110" s="182"/>
      <c r="AU110" s="182"/>
      <c r="AV110" s="182"/>
      <c r="AW110" s="182"/>
      <c r="AX110" s="182"/>
      <c r="AY110" s="182"/>
      <c r="AZ110" s="182"/>
      <c r="BA110" s="182"/>
      <c r="BB110" s="182"/>
      <c r="BC110" s="182"/>
      <c r="BD110" s="182"/>
      <c r="BE110" s="182"/>
      <c r="BF110" s="182"/>
      <c r="BG110" s="182"/>
      <c r="BH110" s="182"/>
      <c r="BI110" s="182"/>
      <c r="BJ110" s="182"/>
      <c r="BK110" s="182"/>
      <c r="BL110" s="182"/>
      <c r="BM110" s="182"/>
      <c r="BN110" s="182"/>
      <c r="BO110" s="182"/>
      <c r="BP110" s="182"/>
      <c r="BQ110" s="182"/>
      <c r="BR110" s="182"/>
      <c r="BS110" s="182"/>
      <c r="BT110" s="182"/>
      <c r="BU110" s="182"/>
      <c r="BV110" s="182"/>
      <c r="BW110" s="182"/>
      <c r="BX110" s="182"/>
      <c r="BY110" s="182"/>
      <c r="BZ110" s="182"/>
      <c r="CA110" s="182"/>
      <c r="CB110" s="182"/>
      <c r="CC110" s="182"/>
      <c r="CD110" s="182"/>
      <c r="CE110" s="182"/>
      <c r="CF110" s="182"/>
      <c r="CG110" s="182"/>
      <c r="CH110" s="182"/>
      <c r="CI110" s="182"/>
      <c r="CJ110" s="182"/>
      <c r="CK110" s="182"/>
      <c r="CL110" s="182"/>
      <c r="CM110" s="182"/>
      <c r="CN110" s="182"/>
      <c r="CO110" s="182"/>
      <c r="CP110" s="182"/>
      <c r="CQ110" s="182"/>
      <c r="CR110" s="182"/>
      <c r="CS110" s="182"/>
      <c r="CT110" s="182"/>
      <c r="CU110" s="182"/>
      <c r="CV110" s="182"/>
      <c r="CW110" s="182"/>
      <c r="CX110" s="182"/>
      <c r="CY110" s="129" t="s">
        <v>1907</v>
      </c>
    </row>
    <row r="111" spans="1:103" ht="15" customHeight="1" thickBot="1" x14ac:dyDescent="0.35">
      <c r="A111" s="760" t="s">
        <v>2000</v>
      </c>
      <c r="B111" s="736">
        <f t="shared" si="43"/>
        <v>0</v>
      </c>
      <c r="C111" s="736">
        <f t="shared" ref="C111:BN111" si="44">SUM(C80:C110)</f>
        <v>0</v>
      </c>
      <c r="D111" s="736">
        <f t="shared" si="44"/>
        <v>0</v>
      </c>
      <c r="E111" s="736">
        <f t="shared" si="44"/>
        <v>0</v>
      </c>
      <c r="F111" s="736">
        <f t="shared" si="44"/>
        <v>0</v>
      </c>
      <c r="G111" s="736">
        <f t="shared" si="44"/>
        <v>0</v>
      </c>
      <c r="H111" s="736">
        <f t="shared" si="44"/>
        <v>0</v>
      </c>
      <c r="I111" s="736">
        <f t="shared" si="44"/>
        <v>0</v>
      </c>
      <c r="J111" s="736">
        <f t="shared" si="44"/>
        <v>0</v>
      </c>
      <c r="K111" s="736">
        <f t="shared" si="44"/>
        <v>0</v>
      </c>
      <c r="L111" s="736">
        <f t="shared" si="44"/>
        <v>0</v>
      </c>
      <c r="M111" s="736">
        <f t="shared" si="44"/>
        <v>0</v>
      </c>
      <c r="N111" s="736">
        <f t="shared" si="44"/>
        <v>0</v>
      </c>
      <c r="O111" s="736">
        <f t="shared" si="44"/>
        <v>0</v>
      </c>
      <c r="P111" s="736">
        <f t="shared" si="44"/>
        <v>0</v>
      </c>
      <c r="Q111" s="736">
        <f t="shared" si="44"/>
        <v>0</v>
      </c>
      <c r="R111" s="736">
        <f t="shared" si="44"/>
        <v>0</v>
      </c>
      <c r="S111" s="736">
        <f t="shared" si="44"/>
        <v>0</v>
      </c>
      <c r="T111" s="736">
        <f t="shared" si="44"/>
        <v>0</v>
      </c>
      <c r="U111" s="736">
        <f t="shared" si="44"/>
        <v>0</v>
      </c>
      <c r="V111" s="736">
        <f t="shared" si="44"/>
        <v>0</v>
      </c>
      <c r="W111" s="736">
        <f t="shared" si="44"/>
        <v>0</v>
      </c>
      <c r="X111" s="736">
        <f t="shared" si="44"/>
        <v>0</v>
      </c>
      <c r="Y111" s="736">
        <f t="shared" si="44"/>
        <v>0</v>
      </c>
      <c r="Z111" s="736">
        <f t="shared" si="44"/>
        <v>0</v>
      </c>
      <c r="AA111" s="736">
        <f t="shared" si="44"/>
        <v>0</v>
      </c>
      <c r="AB111" s="736">
        <f t="shared" si="44"/>
        <v>0</v>
      </c>
      <c r="AC111" s="736">
        <f t="shared" si="44"/>
        <v>0</v>
      </c>
      <c r="AD111" s="736">
        <f t="shared" si="44"/>
        <v>0</v>
      </c>
      <c r="AE111" s="736">
        <f t="shared" si="44"/>
        <v>0</v>
      </c>
      <c r="AF111" s="736">
        <f t="shared" si="44"/>
        <v>0</v>
      </c>
      <c r="AG111" s="736">
        <f t="shared" si="44"/>
        <v>0</v>
      </c>
      <c r="AH111" s="736">
        <f t="shared" si="44"/>
        <v>0</v>
      </c>
      <c r="AI111" s="736">
        <f t="shared" si="44"/>
        <v>0</v>
      </c>
      <c r="AJ111" s="736">
        <f t="shared" si="44"/>
        <v>0</v>
      </c>
      <c r="AK111" s="736">
        <f t="shared" si="44"/>
        <v>0</v>
      </c>
      <c r="AL111" s="736">
        <f t="shared" si="44"/>
        <v>0</v>
      </c>
      <c r="AM111" s="736">
        <f t="shared" si="44"/>
        <v>0</v>
      </c>
      <c r="AN111" s="736">
        <f t="shared" si="44"/>
        <v>0</v>
      </c>
      <c r="AO111" s="736">
        <f t="shared" si="44"/>
        <v>0</v>
      </c>
      <c r="AP111" s="736">
        <f t="shared" si="44"/>
        <v>0</v>
      </c>
      <c r="AQ111" s="736">
        <f t="shared" si="44"/>
        <v>0</v>
      </c>
      <c r="AR111" s="736">
        <f t="shared" si="44"/>
        <v>0</v>
      </c>
      <c r="AS111" s="736">
        <f t="shared" si="44"/>
        <v>0</v>
      </c>
      <c r="AT111" s="736">
        <f t="shared" si="44"/>
        <v>0</v>
      </c>
      <c r="AU111" s="736">
        <f t="shared" si="44"/>
        <v>0</v>
      </c>
      <c r="AV111" s="736">
        <f t="shared" si="44"/>
        <v>0</v>
      </c>
      <c r="AW111" s="736">
        <f t="shared" si="44"/>
        <v>0</v>
      </c>
      <c r="AX111" s="736">
        <f t="shared" si="44"/>
        <v>0</v>
      </c>
      <c r="AY111" s="736">
        <f t="shared" si="44"/>
        <v>0</v>
      </c>
      <c r="AZ111" s="736">
        <f t="shared" si="44"/>
        <v>0</v>
      </c>
      <c r="BA111" s="736">
        <f t="shared" si="44"/>
        <v>0</v>
      </c>
      <c r="BB111" s="736">
        <f t="shared" si="44"/>
        <v>0</v>
      </c>
      <c r="BC111" s="736">
        <f t="shared" si="44"/>
        <v>0</v>
      </c>
      <c r="BD111" s="736">
        <f t="shared" si="44"/>
        <v>0</v>
      </c>
      <c r="BE111" s="736">
        <f t="shared" si="44"/>
        <v>0</v>
      </c>
      <c r="BF111" s="736">
        <f t="shared" si="44"/>
        <v>0</v>
      </c>
      <c r="BG111" s="736">
        <f t="shared" si="44"/>
        <v>0</v>
      </c>
      <c r="BH111" s="736">
        <f t="shared" si="44"/>
        <v>0</v>
      </c>
      <c r="BI111" s="736">
        <f t="shared" si="44"/>
        <v>0</v>
      </c>
      <c r="BJ111" s="736">
        <f t="shared" si="44"/>
        <v>0</v>
      </c>
      <c r="BK111" s="736">
        <f t="shared" si="44"/>
        <v>0</v>
      </c>
      <c r="BL111" s="736">
        <f t="shared" si="44"/>
        <v>0</v>
      </c>
      <c r="BM111" s="736">
        <f t="shared" si="44"/>
        <v>0</v>
      </c>
      <c r="BN111" s="736">
        <f t="shared" si="44"/>
        <v>0</v>
      </c>
      <c r="BO111" s="736">
        <f t="shared" ref="BO111:CX111" si="45">SUM(BO80:BO110)</f>
        <v>0</v>
      </c>
      <c r="BP111" s="736">
        <f t="shared" si="45"/>
        <v>0</v>
      </c>
      <c r="BQ111" s="736">
        <f t="shared" si="45"/>
        <v>0</v>
      </c>
      <c r="BR111" s="736">
        <f t="shared" si="45"/>
        <v>0</v>
      </c>
      <c r="BS111" s="736">
        <f t="shared" si="45"/>
        <v>0</v>
      </c>
      <c r="BT111" s="736">
        <f t="shared" si="45"/>
        <v>0</v>
      </c>
      <c r="BU111" s="736">
        <f t="shared" si="45"/>
        <v>0</v>
      </c>
      <c r="BV111" s="736">
        <f t="shared" si="45"/>
        <v>0</v>
      </c>
      <c r="BW111" s="736">
        <f t="shared" si="45"/>
        <v>0</v>
      </c>
      <c r="BX111" s="736">
        <f t="shared" si="45"/>
        <v>0</v>
      </c>
      <c r="BY111" s="736">
        <f t="shared" si="45"/>
        <v>0</v>
      </c>
      <c r="BZ111" s="736">
        <f t="shared" si="45"/>
        <v>0</v>
      </c>
      <c r="CA111" s="736">
        <f t="shared" si="45"/>
        <v>0</v>
      </c>
      <c r="CB111" s="736">
        <f t="shared" si="45"/>
        <v>0</v>
      </c>
      <c r="CC111" s="736">
        <f t="shared" si="45"/>
        <v>0</v>
      </c>
      <c r="CD111" s="736">
        <f t="shared" si="45"/>
        <v>0</v>
      </c>
      <c r="CE111" s="736">
        <f t="shared" si="45"/>
        <v>0</v>
      </c>
      <c r="CF111" s="736">
        <f t="shared" si="45"/>
        <v>0</v>
      </c>
      <c r="CG111" s="736">
        <f t="shared" si="45"/>
        <v>0</v>
      </c>
      <c r="CH111" s="736">
        <f t="shared" si="45"/>
        <v>0</v>
      </c>
      <c r="CI111" s="736">
        <f t="shared" si="45"/>
        <v>0</v>
      </c>
      <c r="CJ111" s="736">
        <f t="shared" si="45"/>
        <v>0</v>
      </c>
      <c r="CK111" s="736">
        <f t="shared" si="45"/>
        <v>0</v>
      </c>
      <c r="CL111" s="736">
        <f t="shared" si="45"/>
        <v>0</v>
      </c>
      <c r="CM111" s="736">
        <f t="shared" si="45"/>
        <v>0</v>
      </c>
      <c r="CN111" s="736">
        <f t="shared" si="45"/>
        <v>0</v>
      </c>
      <c r="CO111" s="736">
        <f t="shared" si="45"/>
        <v>0</v>
      </c>
      <c r="CP111" s="736">
        <f t="shared" si="45"/>
        <v>0</v>
      </c>
      <c r="CQ111" s="736">
        <f t="shared" si="45"/>
        <v>0</v>
      </c>
      <c r="CR111" s="736">
        <f t="shared" si="45"/>
        <v>0</v>
      </c>
      <c r="CS111" s="736">
        <f t="shared" si="45"/>
        <v>0</v>
      </c>
      <c r="CT111" s="736">
        <f t="shared" si="45"/>
        <v>0</v>
      </c>
      <c r="CU111" s="736">
        <f t="shared" si="45"/>
        <v>0</v>
      </c>
      <c r="CV111" s="736">
        <f t="shared" si="45"/>
        <v>0</v>
      </c>
      <c r="CW111" s="736">
        <f t="shared" si="45"/>
        <v>0</v>
      </c>
      <c r="CX111" s="736">
        <f t="shared" si="45"/>
        <v>0</v>
      </c>
      <c r="CY111" s="736"/>
    </row>
    <row r="112" spans="1:103" hidden="1" x14ac:dyDescent="0.3">
      <c r="A112" s="223"/>
      <c r="B112" s="224"/>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25"/>
      <c r="AL112" s="225"/>
      <c r="AM112" s="225"/>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5"/>
      <c r="BR112" s="225"/>
      <c r="BS112" s="225"/>
      <c r="BT112" s="225"/>
      <c r="BU112" s="225"/>
      <c r="BV112" s="225"/>
      <c r="BW112" s="225"/>
      <c r="BX112" s="225"/>
      <c r="BY112" s="225"/>
      <c r="BZ112" s="225"/>
      <c r="CA112" s="225"/>
      <c r="CB112" s="225"/>
      <c r="CC112" s="225"/>
      <c r="CD112" s="225"/>
      <c r="CE112" s="225"/>
      <c r="CF112" s="225"/>
      <c r="CG112" s="225"/>
      <c r="CH112" s="225"/>
      <c r="CI112" s="225"/>
      <c r="CJ112" s="225"/>
      <c r="CK112" s="225"/>
      <c r="CL112" s="225"/>
      <c r="CM112" s="225"/>
      <c r="CN112" s="225"/>
      <c r="CO112" s="225"/>
      <c r="CP112" s="225"/>
      <c r="CQ112" s="225"/>
      <c r="CR112" s="225"/>
      <c r="CS112" s="225"/>
      <c r="CT112" s="225"/>
      <c r="CU112" s="225"/>
      <c r="CV112" s="225"/>
      <c r="CW112" s="225"/>
      <c r="CX112" s="225"/>
      <c r="CY112" s="226"/>
    </row>
    <row r="113" spans="1:103" hidden="1" x14ac:dyDescent="0.3">
      <c r="A113" s="227"/>
      <c r="B113" s="228"/>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29"/>
      <c r="AE113" s="229"/>
      <c r="AF113" s="229"/>
      <c r="AG113" s="229"/>
      <c r="AH113" s="229"/>
      <c r="AI113" s="229"/>
      <c r="AJ113" s="229"/>
      <c r="AK113" s="229"/>
      <c r="AL113" s="229"/>
      <c r="AM113" s="229"/>
      <c r="AN113" s="229"/>
      <c r="AO113" s="229"/>
      <c r="AP113" s="229"/>
      <c r="AQ113" s="229"/>
      <c r="AR113" s="229"/>
      <c r="AS113" s="229"/>
      <c r="AT113" s="229"/>
      <c r="AU113" s="229"/>
      <c r="AV113" s="229"/>
      <c r="AW113" s="229"/>
      <c r="AX113" s="229"/>
      <c r="AY113" s="229"/>
      <c r="AZ113" s="229"/>
      <c r="BA113" s="229"/>
      <c r="BB113" s="229"/>
      <c r="BC113" s="229"/>
      <c r="BD113" s="229"/>
      <c r="BE113" s="229"/>
      <c r="BF113" s="229"/>
      <c r="BG113" s="229"/>
      <c r="BH113" s="229"/>
      <c r="BI113" s="229"/>
      <c r="BJ113" s="229"/>
      <c r="BK113" s="229"/>
      <c r="BL113" s="229"/>
      <c r="BM113" s="229"/>
      <c r="BN113" s="229"/>
      <c r="BO113" s="229"/>
      <c r="BP113" s="229"/>
      <c r="BQ113" s="229"/>
      <c r="BR113" s="229"/>
      <c r="BS113" s="229"/>
      <c r="BT113" s="229"/>
      <c r="BU113" s="229"/>
      <c r="BV113" s="229"/>
      <c r="BW113" s="229"/>
      <c r="BX113" s="229"/>
      <c r="BY113" s="229"/>
      <c r="BZ113" s="229"/>
      <c r="CA113" s="229"/>
      <c r="CB113" s="229"/>
      <c r="CC113" s="229"/>
      <c r="CD113" s="229"/>
      <c r="CE113" s="229"/>
      <c r="CF113" s="229"/>
      <c r="CG113" s="229"/>
      <c r="CH113" s="229"/>
      <c r="CI113" s="229"/>
      <c r="CJ113" s="229"/>
      <c r="CK113" s="229"/>
      <c r="CL113" s="229"/>
      <c r="CM113" s="229"/>
      <c r="CN113" s="229"/>
      <c r="CO113" s="229"/>
      <c r="CP113" s="229"/>
      <c r="CQ113" s="229"/>
      <c r="CR113" s="229"/>
      <c r="CS113" s="229"/>
      <c r="CT113" s="229"/>
      <c r="CU113" s="229"/>
      <c r="CV113" s="229"/>
      <c r="CW113" s="229"/>
      <c r="CX113" s="229"/>
      <c r="CY113" s="230"/>
    </row>
    <row r="114" spans="1:103" hidden="1" x14ac:dyDescent="0.3">
      <c r="A114" s="231"/>
      <c r="B114" s="123"/>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c r="Y114" s="212"/>
      <c r="Z114" s="212"/>
      <c r="AA114" s="212"/>
      <c r="AB114" s="212"/>
      <c r="AC114" s="212"/>
      <c r="AD114" s="212"/>
      <c r="AE114" s="212"/>
      <c r="AF114" s="212"/>
      <c r="AG114" s="212"/>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c r="BI114" s="212"/>
      <c r="BJ114" s="212"/>
      <c r="BK114" s="212"/>
      <c r="BL114" s="212"/>
      <c r="BM114" s="212"/>
      <c r="BN114" s="212"/>
      <c r="BO114" s="212"/>
      <c r="BP114" s="212"/>
      <c r="BQ114" s="212"/>
      <c r="BR114" s="212"/>
      <c r="BS114" s="212"/>
      <c r="BT114" s="212"/>
      <c r="BU114" s="212"/>
      <c r="BV114" s="212"/>
      <c r="BW114" s="212"/>
      <c r="BX114" s="212"/>
      <c r="BY114" s="212"/>
      <c r="BZ114" s="212"/>
      <c r="CA114" s="212"/>
      <c r="CB114" s="212"/>
      <c r="CC114" s="212"/>
      <c r="CD114" s="212"/>
      <c r="CE114" s="212"/>
      <c r="CF114" s="212"/>
      <c r="CG114" s="212"/>
      <c r="CH114" s="212"/>
      <c r="CI114" s="212"/>
      <c r="CJ114" s="212"/>
      <c r="CK114" s="212"/>
      <c r="CL114" s="212"/>
      <c r="CM114" s="212"/>
      <c r="CN114" s="212"/>
      <c r="CO114" s="212"/>
      <c r="CP114" s="212"/>
      <c r="CQ114" s="212"/>
      <c r="CR114" s="212"/>
      <c r="CS114" s="212"/>
      <c r="CT114" s="212"/>
      <c r="CU114" s="212"/>
      <c r="CV114" s="212"/>
      <c r="CW114" s="212"/>
      <c r="CX114" s="212"/>
      <c r="CY114" s="125"/>
    </row>
    <row r="115" spans="1:103" hidden="1" x14ac:dyDescent="0.3">
      <c r="A115" s="232"/>
      <c r="B115" s="127"/>
      <c r="C115" s="182"/>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c r="Z115" s="182"/>
      <c r="AA115" s="182"/>
      <c r="AB115" s="182"/>
      <c r="AC115" s="182"/>
      <c r="AD115" s="182"/>
      <c r="AE115" s="182"/>
      <c r="AF115" s="182"/>
      <c r="AG115" s="182"/>
      <c r="AH115" s="182"/>
      <c r="AI115" s="182"/>
      <c r="AJ115" s="182"/>
      <c r="AK115" s="182"/>
      <c r="AL115" s="182"/>
      <c r="AM115" s="182"/>
      <c r="AN115" s="182"/>
      <c r="AO115" s="182"/>
      <c r="AP115" s="182"/>
      <c r="AQ115" s="182"/>
      <c r="AR115" s="182"/>
      <c r="AS115" s="182"/>
      <c r="AT115" s="182"/>
      <c r="AU115" s="182"/>
      <c r="AV115" s="182"/>
      <c r="AW115" s="182"/>
      <c r="AX115" s="182"/>
      <c r="AY115" s="182"/>
      <c r="AZ115" s="182"/>
      <c r="BA115" s="182"/>
      <c r="BB115" s="182"/>
      <c r="BC115" s="182"/>
      <c r="BD115" s="182"/>
      <c r="BE115" s="182"/>
      <c r="BF115" s="182"/>
      <c r="BG115" s="182"/>
      <c r="BH115" s="182"/>
      <c r="BI115" s="182"/>
      <c r="BJ115" s="182"/>
      <c r="BK115" s="182"/>
      <c r="BL115" s="182"/>
      <c r="BM115" s="182"/>
      <c r="BN115" s="182"/>
      <c r="BO115" s="182"/>
      <c r="BP115" s="182"/>
      <c r="BQ115" s="182"/>
      <c r="BR115" s="182"/>
      <c r="BS115" s="182"/>
      <c r="BT115" s="182"/>
      <c r="BU115" s="182"/>
      <c r="BV115" s="182"/>
      <c r="BW115" s="182"/>
      <c r="BX115" s="182"/>
      <c r="BY115" s="182"/>
      <c r="BZ115" s="182"/>
      <c r="CA115" s="182"/>
      <c r="CB115" s="182"/>
      <c r="CC115" s="182"/>
      <c r="CD115" s="182"/>
      <c r="CE115" s="182"/>
      <c r="CF115" s="182"/>
      <c r="CG115" s="182"/>
      <c r="CH115" s="182"/>
      <c r="CI115" s="182"/>
      <c r="CJ115" s="182"/>
      <c r="CK115" s="182"/>
      <c r="CL115" s="182"/>
      <c r="CM115" s="182"/>
      <c r="CN115" s="182"/>
      <c r="CO115" s="182"/>
      <c r="CP115" s="182"/>
      <c r="CQ115" s="182"/>
      <c r="CR115" s="182"/>
      <c r="CS115" s="182"/>
      <c r="CT115" s="182"/>
      <c r="CU115" s="182"/>
      <c r="CV115" s="182"/>
      <c r="CW115" s="182"/>
      <c r="CX115" s="182"/>
      <c r="CY115" s="129"/>
    </row>
    <row r="116" spans="1:103" hidden="1" x14ac:dyDescent="0.3">
      <c r="A116" s="232"/>
      <c r="B116" s="127"/>
      <c r="C116" s="182"/>
      <c r="D116" s="182"/>
      <c r="E116" s="182"/>
      <c r="F116" s="182"/>
      <c r="G116" s="182"/>
      <c r="H116" s="182"/>
      <c r="I116" s="182"/>
      <c r="J116" s="182"/>
      <c r="K116" s="182"/>
      <c r="L116" s="182"/>
      <c r="M116" s="182"/>
      <c r="N116" s="182"/>
      <c r="O116" s="182"/>
      <c r="P116" s="182"/>
      <c r="Q116" s="182"/>
      <c r="R116" s="182"/>
      <c r="S116" s="182"/>
      <c r="T116" s="182"/>
      <c r="U116" s="182"/>
      <c r="V116" s="182"/>
      <c r="W116" s="182"/>
      <c r="X116" s="182"/>
      <c r="Y116" s="182"/>
      <c r="Z116" s="182"/>
      <c r="AA116" s="182"/>
      <c r="AB116" s="182"/>
      <c r="AC116" s="182"/>
      <c r="AD116" s="182"/>
      <c r="AE116" s="182"/>
      <c r="AF116" s="182"/>
      <c r="AG116" s="182"/>
      <c r="AH116" s="182"/>
      <c r="AI116" s="182"/>
      <c r="AJ116" s="182"/>
      <c r="AK116" s="182"/>
      <c r="AL116" s="182"/>
      <c r="AM116" s="182"/>
      <c r="AN116" s="182"/>
      <c r="AO116" s="182"/>
      <c r="AP116" s="182"/>
      <c r="AQ116" s="182"/>
      <c r="AR116" s="182"/>
      <c r="AS116" s="182"/>
      <c r="AT116" s="182"/>
      <c r="AU116" s="182"/>
      <c r="AV116" s="182"/>
      <c r="AW116" s="182"/>
      <c r="AX116" s="182"/>
      <c r="AY116" s="182"/>
      <c r="AZ116" s="182"/>
      <c r="BA116" s="182"/>
      <c r="BB116" s="182"/>
      <c r="BC116" s="182"/>
      <c r="BD116" s="182"/>
      <c r="BE116" s="182"/>
      <c r="BF116" s="182"/>
      <c r="BG116" s="182"/>
      <c r="BH116" s="182"/>
      <c r="BI116" s="182"/>
      <c r="BJ116" s="182"/>
      <c r="BK116" s="182"/>
      <c r="BL116" s="182"/>
      <c r="BM116" s="182"/>
      <c r="BN116" s="182"/>
      <c r="BO116" s="182"/>
      <c r="BP116" s="182"/>
      <c r="BQ116" s="182"/>
      <c r="BR116" s="182"/>
      <c r="BS116" s="182"/>
      <c r="BT116" s="182"/>
      <c r="BU116" s="182"/>
      <c r="BV116" s="182"/>
      <c r="BW116" s="182"/>
      <c r="BX116" s="182"/>
      <c r="BY116" s="182"/>
      <c r="BZ116" s="182"/>
      <c r="CA116" s="182"/>
      <c r="CB116" s="182"/>
      <c r="CC116" s="182"/>
      <c r="CD116" s="182"/>
      <c r="CE116" s="182"/>
      <c r="CF116" s="182"/>
      <c r="CG116" s="182"/>
      <c r="CH116" s="182"/>
      <c r="CI116" s="182"/>
      <c r="CJ116" s="182"/>
      <c r="CK116" s="182"/>
      <c r="CL116" s="182"/>
      <c r="CM116" s="182"/>
      <c r="CN116" s="182"/>
      <c r="CO116" s="182"/>
      <c r="CP116" s="182"/>
      <c r="CQ116" s="182"/>
      <c r="CR116" s="182"/>
      <c r="CS116" s="182"/>
      <c r="CT116" s="182"/>
      <c r="CU116" s="182"/>
      <c r="CV116" s="182"/>
      <c r="CW116" s="182"/>
      <c r="CX116" s="182"/>
      <c r="CY116" s="129"/>
    </row>
    <row r="117" spans="1:103" hidden="1" x14ac:dyDescent="0.3">
      <c r="A117" s="232"/>
      <c r="B117" s="127"/>
      <c r="C117" s="182"/>
      <c r="D117" s="182"/>
      <c r="E117" s="182"/>
      <c r="F117" s="182"/>
      <c r="G117" s="182"/>
      <c r="H117" s="182"/>
      <c r="I117" s="182"/>
      <c r="J117" s="182"/>
      <c r="K117" s="182"/>
      <c r="L117" s="182"/>
      <c r="M117" s="182"/>
      <c r="N117" s="182"/>
      <c r="O117" s="182"/>
      <c r="P117" s="182"/>
      <c r="Q117" s="182"/>
      <c r="R117" s="182"/>
      <c r="S117" s="182"/>
      <c r="T117" s="182"/>
      <c r="U117" s="182"/>
      <c r="V117" s="182"/>
      <c r="W117" s="182"/>
      <c r="X117" s="182"/>
      <c r="Y117" s="182"/>
      <c r="Z117" s="182"/>
      <c r="AA117" s="182"/>
      <c r="AB117" s="182"/>
      <c r="AC117" s="182"/>
      <c r="AD117" s="182"/>
      <c r="AE117" s="182"/>
      <c r="AF117" s="182"/>
      <c r="AG117" s="182"/>
      <c r="AH117" s="182"/>
      <c r="AI117" s="182"/>
      <c r="AJ117" s="182"/>
      <c r="AK117" s="182"/>
      <c r="AL117" s="182"/>
      <c r="AM117" s="182"/>
      <c r="AN117" s="182"/>
      <c r="AO117" s="182"/>
      <c r="AP117" s="182"/>
      <c r="AQ117" s="182"/>
      <c r="AR117" s="182"/>
      <c r="AS117" s="182"/>
      <c r="AT117" s="182"/>
      <c r="AU117" s="182"/>
      <c r="AV117" s="182"/>
      <c r="AW117" s="182"/>
      <c r="AX117" s="182"/>
      <c r="AY117" s="182"/>
      <c r="AZ117" s="182"/>
      <c r="BA117" s="182"/>
      <c r="BB117" s="182"/>
      <c r="BC117" s="182"/>
      <c r="BD117" s="182"/>
      <c r="BE117" s="182"/>
      <c r="BF117" s="182"/>
      <c r="BG117" s="182"/>
      <c r="BH117" s="182"/>
      <c r="BI117" s="182"/>
      <c r="BJ117" s="182"/>
      <c r="BK117" s="182"/>
      <c r="BL117" s="182"/>
      <c r="BM117" s="182"/>
      <c r="BN117" s="182"/>
      <c r="BO117" s="182"/>
      <c r="BP117" s="182"/>
      <c r="BQ117" s="182"/>
      <c r="BR117" s="182"/>
      <c r="BS117" s="182"/>
      <c r="BT117" s="182"/>
      <c r="BU117" s="182"/>
      <c r="BV117" s="182"/>
      <c r="BW117" s="182"/>
      <c r="BX117" s="182"/>
      <c r="BY117" s="182"/>
      <c r="BZ117" s="182"/>
      <c r="CA117" s="182"/>
      <c r="CB117" s="182"/>
      <c r="CC117" s="182"/>
      <c r="CD117" s="182"/>
      <c r="CE117" s="182"/>
      <c r="CF117" s="182"/>
      <c r="CG117" s="182"/>
      <c r="CH117" s="182"/>
      <c r="CI117" s="182"/>
      <c r="CJ117" s="182"/>
      <c r="CK117" s="182"/>
      <c r="CL117" s="182"/>
      <c r="CM117" s="182"/>
      <c r="CN117" s="182"/>
      <c r="CO117" s="182"/>
      <c r="CP117" s="182"/>
      <c r="CQ117" s="182"/>
      <c r="CR117" s="182"/>
      <c r="CS117" s="182"/>
      <c r="CT117" s="182"/>
      <c r="CU117" s="182"/>
      <c r="CV117" s="182"/>
      <c r="CW117" s="182"/>
      <c r="CX117" s="182"/>
      <c r="CY117" s="129"/>
    </row>
    <row r="118" spans="1:103" hidden="1" x14ac:dyDescent="0.3">
      <c r="A118" s="232"/>
      <c r="B118" s="127"/>
      <c r="C118" s="182"/>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c r="AK118" s="182"/>
      <c r="AL118" s="182"/>
      <c r="AM118" s="182"/>
      <c r="AN118" s="182"/>
      <c r="AO118" s="182"/>
      <c r="AP118" s="182"/>
      <c r="AQ118" s="182"/>
      <c r="AR118" s="182"/>
      <c r="AS118" s="182"/>
      <c r="AT118" s="182"/>
      <c r="AU118" s="182"/>
      <c r="AV118" s="182"/>
      <c r="AW118" s="182"/>
      <c r="AX118" s="182"/>
      <c r="AY118" s="182"/>
      <c r="AZ118" s="182"/>
      <c r="BA118" s="182"/>
      <c r="BB118" s="182"/>
      <c r="BC118" s="182"/>
      <c r="BD118" s="182"/>
      <c r="BE118" s="182"/>
      <c r="BF118" s="182"/>
      <c r="BG118" s="182"/>
      <c r="BH118" s="182"/>
      <c r="BI118" s="182"/>
      <c r="BJ118" s="182"/>
      <c r="BK118" s="182"/>
      <c r="BL118" s="182"/>
      <c r="BM118" s="182"/>
      <c r="BN118" s="182"/>
      <c r="BO118" s="182"/>
      <c r="BP118" s="182"/>
      <c r="BQ118" s="182"/>
      <c r="BR118" s="182"/>
      <c r="BS118" s="182"/>
      <c r="BT118" s="182"/>
      <c r="BU118" s="182"/>
      <c r="BV118" s="182"/>
      <c r="BW118" s="182"/>
      <c r="BX118" s="182"/>
      <c r="BY118" s="182"/>
      <c r="BZ118" s="182"/>
      <c r="CA118" s="182"/>
      <c r="CB118" s="182"/>
      <c r="CC118" s="182"/>
      <c r="CD118" s="182"/>
      <c r="CE118" s="182"/>
      <c r="CF118" s="182"/>
      <c r="CG118" s="182"/>
      <c r="CH118" s="182"/>
      <c r="CI118" s="182"/>
      <c r="CJ118" s="182"/>
      <c r="CK118" s="182"/>
      <c r="CL118" s="182"/>
      <c r="CM118" s="182"/>
      <c r="CN118" s="182"/>
      <c r="CO118" s="182"/>
      <c r="CP118" s="182"/>
      <c r="CQ118" s="182"/>
      <c r="CR118" s="182"/>
      <c r="CS118" s="182"/>
      <c r="CT118" s="182"/>
      <c r="CU118" s="182"/>
      <c r="CV118" s="182"/>
      <c r="CW118" s="182"/>
      <c r="CX118" s="182"/>
      <c r="CY118" s="129"/>
    </row>
    <row r="119" spans="1:103" hidden="1" x14ac:dyDescent="0.3">
      <c r="A119" s="232"/>
      <c r="B119" s="127"/>
      <c r="C119" s="182"/>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2"/>
      <c r="AI119" s="182"/>
      <c r="AJ119" s="182"/>
      <c r="AK119" s="182"/>
      <c r="AL119" s="182"/>
      <c r="AM119" s="182"/>
      <c r="AN119" s="182"/>
      <c r="AO119" s="182"/>
      <c r="AP119" s="182"/>
      <c r="AQ119" s="182"/>
      <c r="AR119" s="182"/>
      <c r="AS119" s="182"/>
      <c r="AT119" s="182"/>
      <c r="AU119" s="182"/>
      <c r="AV119" s="182"/>
      <c r="AW119" s="182"/>
      <c r="AX119" s="182"/>
      <c r="AY119" s="182"/>
      <c r="AZ119" s="182"/>
      <c r="BA119" s="182"/>
      <c r="BB119" s="182"/>
      <c r="BC119" s="182"/>
      <c r="BD119" s="182"/>
      <c r="BE119" s="182"/>
      <c r="BF119" s="182"/>
      <c r="BG119" s="182"/>
      <c r="BH119" s="182"/>
      <c r="BI119" s="182"/>
      <c r="BJ119" s="182"/>
      <c r="BK119" s="182"/>
      <c r="BL119" s="182"/>
      <c r="BM119" s="182"/>
      <c r="BN119" s="182"/>
      <c r="BO119" s="182"/>
      <c r="BP119" s="182"/>
      <c r="BQ119" s="182"/>
      <c r="BR119" s="182"/>
      <c r="BS119" s="182"/>
      <c r="BT119" s="182"/>
      <c r="BU119" s="182"/>
      <c r="BV119" s="182"/>
      <c r="BW119" s="182"/>
      <c r="BX119" s="182"/>
      <c r="BY119" s="182"/>
      <c r="BZ119" s="182"/>
      <c r="CA119" s="182"/>
      <c r="CB119" s="182"/>
      <c r="CC119" s="182"/>
      <c r="CD119" s="182"/>
      <c r="CE119" s="182"/>
      <c r="CF119" s="182"/>
      <c r="CG119" s="182"/>
      <c r="CH119" s="182"/>
      <c r="CI119" s="182"/>
      <c r="CJ119" s="182"/>
      <c r="CK119" s="182"/>
      <c r="CL119" s="182"/>
      <c r="CM119" s="182"/>
      <c r="CN119" s="182"/>
      <c r="CO119" s="182"/>
      <c r="CP119" s="182"/>
      <c r="CQ119" s="182"/>
      <c r="CR119" s="182"/>
      <c r="CS119" s="182"/>
      <c r="CT119" s="182"/>
      <c r="CU119" s="182"/>
      <c r="CV119" s="182"/>
      <c r="CW119" s="182"/>
      <c r="CX119" s="182"/>
      <c r="CY119" s="129"/>
    </row>
    <row r="120" spans="1:103" hidden="1" x14ac:dyDescent="0.3">
      <c r="A120" s="232"/>
      <c r="B120" s="127"/>
      <c r="C120" s="182"/>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82"/>
      <c r="AP120" s="182"/>
      <c r="AQ120" s="182"/>
      <c r="AR120" s="182"/>
      <c r="AS120" s="182"/>
      <c r="AT120" s="182"/>
      <c r="AU120" s="182"/>
      <c r="AV120" s="182"/>
      <c r="AW120" s="182"/>
      <c r="AX120" s="182"/>
      <c r="AY120" s="182"/>
      <c r="AZ120" s="182"/>
      <c r="BA120" s="182"/>
      <c r="BB120" s="182"/>
      <c r="BC120" s="182"/>
      <c r="BD120" s="182"/>
      <c r="BE120" s="182"/>
      <c r="BF120" s="182"/>
      <c r="BG120" s="182"/>
      <c r="BH120" s="182"/>
      <c r="BI120" s="182"/>
      <c r="BJ120" s="182"/>
      <c r="BK120" s="182"/>
      <c r="BL120" s="182"/>
      <c r="BM120" s="182"/>
      <c r="BN120" s="182"/>
      <c r="BO120" s="182"/>
      <c r="BP120" s="182"/>
      <c r="BQ120" s="182"/>
      <c r="BR120" s="182"/>
      <c r="BS120" s="182"/>
      <c r="BT120" s="182"/>
      <c r="BU120" s="182"/>
      <c r="BV120" s="182"/>
      <c r="BW120" s="182"/>
      <c r="BX120" s="182"/>
      <c r="BY120" s="182"/>
      <c r="BZ120" s="182"/>
      <c r="CA120" s="182"/>
      <c r="CB120" s="182"/>
      <c r="CC120" s="182"/>
      <c r="CD120" s="182"/>
      <c r="CE120" s="182"/>
      <c r="CF120" s="182"/>
      <c r="CG120" s="182"/>
      <c r="CH120" s="182"/>
      <c r="CI120" s="182"/>
      <c r="CJ120" s="182"/>
      <c r="CK120" s="182"/>
      <c r="CL120" s="182"/>
      <c r="CM120" s="182"/>
      <c r="CN120" s="182"/>
      <c r="CO120" s="182"/>
      <c r="CP120" s="182"/>
      <c r="CQ120" s="182"/>
      <c r="CR120" s="182"/>
      <c r="CS120" s="182"/>
      <c r="CT120" s="182"/>
      <c r="CU120" s="182"/>
      <c r="CV120" s="182"/>
      <c r="CW120" s="182"/>
      <c r="CX120" s="182"/>
      <c r="CY120" s="129"/>
    </row>
    <row r="121" spans="1:103" ht="15" hidden="1" thickBot="1" x14ac:dyDescent="0.35">
      <c r="A121" s="233"/>
      <c r="B121" s="234"/>
      <c r="C121" s="235"/>
      <c r="D121" s="235"/>
      <c r="E121" s="235"/>
      <c r="F121" s="235"/>
      <c r="G121" s="235"/>
      <c r="H121" s="235"/>
      <c r="I121" s="235"/>
      <c r="J121" s="235"/>
      <c r="K121" s="235"/>
      <c r="L121" s="235"/>
      <c r="M121" s="235"/>
      <c r="N121" s="235"/>
      <c r="O121" s="235"/>
      <c r="P121" s="235"/>
      <c r="Q121" s="235"/>
      <c r="R121" s="235"/>
      <c r="S121" s="235"/>
      <c r="T121" s="235"/>
      <c r="U121" s="235"/>
      <c r="V121" s="235"/>
      <c r="W121" s="235"/>
      <c r="X121" s="235"/>
      <c r="Y121" s="235"/>
      <c r="Z121" s="235"/>
      <c r="AA121" s="235"/>
      <c r="AB121" s="235"/>
      <c r="AC121" s="235"/>
      <c r="AD121" s="235"/>
      <c r="AE121" s="235"/>
      <c r="AF121" s="235"/>
      <c r="AG121" s="235"/>
      <c r="AH121" s="235"/>
      <c r="AI121" s="235"/>
      <c r="AJ121" s="235"/>
      <c r="AK121" s="235"/>
      <c r="AL121" s="235"/>
      <c r="AM121" s="235"/>
      <c r="AN121" s="235"/>
      <c r="AO121" s="235"/>
      <c r="AP121" s="235"/>
      <c r="AQ121" s="235"/>
      <c r="AR121" s="235"/>
      <c r="AS121" s="235"/>
      <c r="AT121" s="235"/>
      <c r="AU121" s="235"/>
      <c r="AV121" s="235"/>
      <c r="AW121" s="235"/>
      <c r="AX121" s="235"/>
      <c r="AY121" s="235"/>
      <c r="AZ121" s="235"/>
      <c r="BA121" s="235"/>
      <c r="BB121" s="235"/>
      <c r="BC121" s="235"/>
      <c r="BD121" s="235"/>
      <c r="BE121" s="235"/>
      <c r="BF121" s="235"/>
      <c r="BG121" s="235"/>
      <c r="BH121" s="235"/>
      <c r="BI121" s="235"/>
      <c r="BJ121" s="235"/>
      <c r="BK121" s="235"/>
      <c r="BL121" s="235"/>
      <c r="BM121" s="235"/>
      <c r="BN121" s="235"/>
      <c r="BO121" s="235"/>
      <c r="BP121" s="235"/>
      <c r="BQ121" s="235"/>
      <c r="BR121" s="235"/>
      <c r="BS121" s="235"/>
      <c r="BT121" s="235"/>
      <c r="BU121" s="235"/>
      <c r="BV121" s="235"/>
      <c r="BW121" s="235"/>
      <c r="BX121" s="235"/>
      <c r="BY121" s="235"/>
      <c r="BZ121" s="235"/>
      <c r="CA121" s="235"/>
      <c r="CB121" s="235"/>
      <c r="CC121" s="235"/>
      <c r="CD121" s="235"/>
      <c r="CE121" s="235"/>
      <c r="CF121" s="235"/>
      <c r="CG121" s="235"/>
      <c r="CH121" s="235"/>
      <c r="CI121" s="235"/>
      <c r="CJ121" s="235"/>
      <c r="CK121" s="235"/>
      <c r="CL121" s="235"/>
      <c r="CM121" s="235"/>
      <c r="CN121" s="235"/>
      <c r="CO121" s="235"/>
      <c r="CP121" s="235"/>
      <c r="CQ121" s="235"/>
      <c r="CR121" s="235"/>
      <c r="CS121" s="235"/>
      <c r="CT121" s="235"/>
      <c r="CU121" s="235"/>
      <c r="CV121" s="235"/>
      <c r="CW121" s="235"/>
      <c r="CX121" s="235"/>
      <c r="CY121" s="129"/>
    </row>
    <row r="122" spans="1:103" ht="15" hidden="1" customHeight="1" x14ac:dyDescent="0.3">
      <c r="A122" s="760"/>
      <c r="B122" s="736"/>
      <c r="C122" s="736"/>
      <c r="D122" s="736"/>
      <c r="E122" s="736"/>
      <c r="F122" s="736"/>
      <c r="G122" s="736"/>
      <c r="H122" s="736"/>
      <c r="I122" s="736"/>
      <c r="J122" s="736"/>
      <c r="K122" s="736"/>
      <c r="L122" s="736"/>
      <c r="M122" s="736"/>
      <c r="N122" s="736"/>
      <c r="O122" s="736"/>
      <c r="P122" s="736"/>
      <c r="Q122" s="736"/>
      <c r="R122" s="736"/>
      <c r="S122" s="736"/>
      <c r="T122" s="736"/>
      <c r="U122" s="736"/>
      <c r="V122" s="736"/>
      <c r="W122" s="736"/>
      <c r="X122" s="736"/>
      <c r="Y122" s="736"/>
      <c r="Z122" s="736"/>
      <c r="AA122" s="736"/>
      <c r="AB122" s="736"/>
      <c r="AC122" s="736"/>
      <c r="AD122" s="736"/>
      <c r="AE122" s="736"/>
      <c r="AF122" s="736"/>
      <c r="AG122" s="736"/>
      <c r="AH122" s="736"/>
      <c r="AI122" s="736"/>
      <c r="AJ122" s="736"/>
      <c r="AK122" s="736"/>
      <c r="AL122" s="736"/>
      <c r="AM122" s="736"/>
      <c r="AN122" s="736"/>
      <c r="AO122" s="736"/>
      <c r="AP122" s="736"/>
      <c r="AQ122" s="736"/>
      <c r="AR122" s="736"/>
      <c r="AS122" s="736"/>
      <c r="AT122" s="736"/>
      <c r="AU122" s="736"/>
      <c r="AV122" s="736"/>
      <c r="AW122" s="736"/>
      <c r="AX122" s="736"/>
      <c r="AY122" s="736"/>
      <c r="AZ122" s="736"/>
      <c r="BA122" s="736"/>
      <c r="BB122" s="736"/>
      <c r="BC122" s="736"/>
      <c r="BD122" s="736"/>
      <c r="BE122" s="736"/>
      <c r="BF122" s="736"/>
      <c r="BG122" s="736"/>
      <c r="BH122" s="736"/>
      <c r="BI122" s="736"/>
      <c r="BJ122" s="736"/>
      <c r="BK122" s="736"/>
      <c r="BL122" s="736"/>
      <c r="BM122" s="736"/>
      <c r="BN122" s="736"/>
      <c r="BO122" s="736"/>
      <c r="BP122" s="736"/>
      <c r="BQ122" s="736"/>
      <c r="BR122" s="736"/>
      <c r="BS122" s="736"/>
      <c r="BT122" s="736"/>
      <c r="BU122" s="736"/>
      <c r="BV122" s="736"/>
      <c r="BW122" s="736"/>
      <c r="BX122" s="736"/>
      <c r="BY122" s="736"/>
      <c r="BZ122" s="736"/>
      <c r="CA122" s="736"/>
      <c r="CB122" s="736"/>
      <c r="CC122" s="736"/>
      <c r="CD122" s="736"/>
      <c r="CE122" s="736"/>
      <c r="CF122" s="736"/>
      <c r="CG122" s="736"/>
      <c r="CH122" s="736"/>
      <c r="CI122" s="736"/>
      <c r="CJ122" s="736"/>
      <c r="CK122" s="736"/>
      <c r="CL122" s="736"/>
      <c r="CM122" s="736"/>
      <c r="CN122" s="736"/>
      <c r="CO122" s="736"/>
      <c r="CP122" s="736"/>
      <c r="CQ122" s="736"/>
      <c r="CR122" s="736"/>
      <c r="CS122" s="736"/>
      <c r="CT122" s="736"/>
      <c r="CU122" s="736"/>
      <c r="CV122" s="736"/>
      <c r="CW122" s="736"/>
      <c r="CX122" s="736"/>
      <c r="CY122" s="736"/>
    </row>
    <row r="123" spans="1:103" x14ac:dyDescent="0.3">
      <c r="A123" s="223"/>
      <c r="B123" s="218"/>
      <c r="C123" s="219"/>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c r="AA123" s="219"/>
      <c r="AB123" s="219"/>
      <c r="AC123" s="219"/>
      <c r="AD123" s="219"/>
      <c r="AE123" s="219"/>
      <c r="AF123" s="219"/>
      <c r="AG123" s="219"/>
      <c r="AH123" s="219"/>
      <c r="AI123" s="219"/>
      <c r="AJ123" s="219"/>
      <c r="AK123" s="219"/>
      <c r="AL123" s="219"/>
      <c r="AM123" s="219"/>
      <c r="AN123" s="219"/>
      <c r="AO123" s="219"/>
      <c r="AP123" s="219"/>
      <c r="AQ123" s="219"/>
      <c r="AR123" s="219"/>
      <c r="AS123" s="219"/>
      <c r="AT123" s="219"/>
      <c r="AU123" s="219"/>
      <c r="AV123" s="219"/>
      <c r="AW123" s="219"/>
      <c r="AX123" s="219"/>
      <c r="AY123" s="219"/>
      <c r="AZ123" s="219"/>
      <c r="BA123" s="219"/>
      <c r="BB123" s="219"/>
      <c r="BC123" s="219"/>
      <c r="BD123" s="219"/>
      <c r="BE123" s="219"/>
      <c r="BF123" s="219"/>
      <c r="BG123" s="219"/>
      <c r="BH123" s="219"/>
      <c r="BI123" s="219"/>
      <c r="BJ123" s="219"/>
      <c r="BK123" s="219"/>
      <c r="BL123" s="219"/>
      <c r="BM123" s="219"/>
      <c r="BN123" s="219"/>
      <c r="BO123" s="219"/>
      <c r="BP123" s="219"/>
      <c r="BQ123" s="219"/>
      <c r="BR123" s="219"/>
      <c r="BS123" s="219"/>
      <c r="BT123" s="219"/>
      <c r="BU123" s="219"/>
      <c r="BV123" s="219"/>
      <c r="BW123" s="219"/>
      <c r="BX123" s="219"/>
      <c r="BY123" s="219"/>
      <c r="BZ123" s="219"/>
      <c r="CA123" s="219"/>
      <c r="CB123" s="219"/>
      <c r="CC123" s="219"/>
      <c r="CD123" s="219"/>
      <c r="CE123" s="219"/>
      <c r="CF123" s="219"/>
      <c r="CG123" s="219"/>
      <c r="CH123" s="219"/>
      <c r="CI123" s="219"/>
      <c r="CJ123" s="219"/>
      <c r="CK123" s="219"/>
      <c r="CL123" s="219"/>
      <c r="CM123" s="219"/>
      <c r="CN123" s="219"/>
      <c r="CO123" s="219"/>
      <c r="CP123" s="219"/>
      <c r="CQ123" s="219"/>
      <c r="CR123" s="219"/>
      <c r="CS123" s="219"/>
      <c r="CT123" s="219"/>
      <c r="CU123" s="219"/>
      <c r="CV123" s="219"/>
      <c r="CW123" s="219"/>
      <c r="CX123" s="219"/>
      <c r="CY123" s="220"/>
    </row>
    <row r="124" spans="1:103" ht="15" outlineLevel="1" thickBot="1" x14ac:dyDescent="0.35">
      <c r="A124" s="227" t="s">
        <v>2151</v>
      </c>
      <c r="B124" s="218"/>
      <c r="C124" s="219"/>
      <c r="D124" s="219"/>
      <c r="E124" s="219"/>
      <c r="F124" s="219"/>
      <c r="G124" s="219"/>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19"/>
      <c r="AY124" s="219"/>
      <c r="AZ124" s="219"/>
      <c r="BA124" s="219"/>
      <c r="BB124" s="219"/>
      <c r="BC124" s="219"/>
      <c r="BD124" s="219"/>
      <c r="BE124" s="219"/>
      <c r="BF124" s="219"/>
      <c r="BG124" s="219"/>
      <c r="BH124" s="219"/>
      <c r="BI124" s="219"/>
      <c r="BJ124" s="219"/>
      <c r="BK124" s="219"/>
      <c r="BL124" s="219"/>
      <c r="BM124" s="219"/>
      <c r="BN124" s="219"/>
      <c r="BO124" s="219"/>
      <c r="BP124" s="219"/>
      <c r="BQ124" s="219"/>
      <c r="BR124" s="219"/>
      <c r="BS124" s="219"/>
      <c r="BT124" s="219"/>
      <c r="BU124" s="219"/>
      <c r="BV124" s="219"/>
      <c r="BW124" s="219"/>
      <c r="BX124" s="219"/>
      <c r="BY124" s="219"/>
      <c r="BZ124" s="219"/>
      <c r="CA124" s="219"/>
      <c r="CB124" s="219"/>
      <c r="CC124" s="219"/>
      <c r="CD124" s="219"/>
      <c r="CE124" s="219"/>
      <c r="CF124" s="219"/>
      <c r="CG124" s="219"/>
      <c r="CH124" s="219"/>
      <c r="CI124" s="219"/>
      <c r="CJ124" s="219"/>
      <c r="CK124" s="219"/>
      <c r="CL124" s="219"/>
      <c r="CM124" s="219"/>
      <c r="CN124" s="219"/>
      <c r="CO124" s="219"/>
      <c r="CP124" s="219"/>
      <c r="CQ124" s="219"/>
      <c r="CR124" s="219"/>
      <c r="CS124" s="219"/>
      <c r="CT124" s="219"/>
      <c r="CU124" s="219"/>
      <c r="CV124" s="219"/>
      <c r="CW124" s="219"/>
      <c r="CX124" s="219"/>
      <c r="CY124" s="220"/>
    </row>
    <row r="125" spans="1:103" outlineLevel="1" x14ac:dyDescent="0.3">
      <c r="A125" s="762"/>
      <c r="B125" s="763"/>
      <c r="C125" s="763"/>
      <c r="D125" s="763"/>
      <c r="E125" s="763"/>
      <c r="F125" s="763"/>
      <c r="G125" s="763"/>
      <c r="H125" s="763"/>
      <c r="I125" s="763"/>
      <c r="J125" s="763"/>
      <c r="K125" s="763"/>
      <c r="L125" s="763"/>
      <c r="M125" s="763"/>
      <c r="N125" s="763"/>
      <c r="O125" s="763"/>
      <c r="P125" s="763"/>
      <c r="Q125" s="763"/>
      <c r="R125" s="763"/>
      <c r="S125" s="763"/>
      <c r="T125" s="763"/>
      <c r="U125" s="763"/>
      <c r="V125" s="763"/>
      <c r="W125" s="763"/>
      <c r="X125" s="763"/>
      <c r="Y125" s="763"/>
      <c r="Z125" s="763"/>
      <c r="AA125" s="763"/>
      <c r="AB125" s="763"/>
      <c r="AC125" s="763"/>
      <c r="AD125" s="763"/>
      <c r="AE125" s="763"/>
      <c r="AF125" s="763"/>
      <c r="AG125" s="763"/>
      <c r="AH125" s="763"/>
      <c r="AI125" s="763"/>
      <c r="AJ125" s="763"/>
      <c r="AK125" s="763"/>
      <c r="AL125" s="763"/>
      <c r="AM125" s="763"/>
      <c r="AN125" s="763"/>
      <c r="AO125" s="763"/>
      <c r="AP125" s="763"/>
      <c r="AQ125" s="763"/>
      <c r="AR125" s="763"/>
      <c r="AS125" s="763"/>
      <c r="AT125" s="763"/>
      <c r="AU125" s="763"/>
      <c r="AV125" s="763"/>
      <c r="AW125" s="763"/>
      <c r="AX125" s="763"/>
      <c r="AY125" s="763"/>
      <c r="AZ125" s="763"/>
      <c r="BA125" s="763"/>
      <c r="BB125" s="763"/>
      <c r="BC125" s="763"/>
      <c r="BD125" s="763"/>
      <c r="BE125" s="763"/>
      <c r="BF125" s="763"/>
      <c r="BG125" s="763"/>
      <c r="BH125" s="763"/>
      <c r="BI125" s="763"/>
      <c r="BJ125" s="763"/>
      <c r="BK125" s="763"/>
      <c r="BL125" s="763"/>
      <c r="BM125" s="763"/>
      <c r="BN125" s="763"/>
      <c r="BO125" s="763"/>
      <c r="BP125" s="763"/>
      <c r="BQ125" s="763"/>
      <c r="BR125" s="763"/>
      <c r="BS125" s="763"/>
      <c r="BT125" s="763"/>
      <c r="BU125" s="763"/>
      <c r="BV125" s="763"/>
      <c r="BW125" s="763"/>
      <c r="BX125" s="763"/>
      <c r="BY125" s="763"/>
      <c r="BZ125" s="763"/>
      <c r="CA125" s="763"/>
      <c r="CB125" s="763"/>
      <c r="CC125" s="763"/>
      <c r="CD125" s="763"/>
      <c r="CE125" s="763"/>
      <c r="CF125" s="763"/>
      <c r="CG125" s="763"/>
      <c r="CH125" s="763"/>
      <c r="CI125" s="763"/>
      <c r="CJ125" s="763"/>
      <c r="CK125" s="763"/>
      <c r="CL125" s="763"/>
      <c r="CM125" s="763"/>
      <c r="CN125" s="763"/>
      <c r="CO125" s="763"/>
      <c r="CP125" s="763"/>
      <c r="CQ125" s="763"/>
      <c r="CR125" s="763"/>
      <c r="CS125" s="763"/>
      <c r="CT125" s="763"/>
      <c r="CU125" s="763"/>
      <c r="CV125" s="763"/>
      <c r="CW125" s="763"/>
      <c r="CX125" s="763"/>
      <c r="CY125" s="125" t="s">
        <v>1907</v>
      </c>
    </row>
    <row r="126" spans="1:103" outlineLevel="1" x14ac:dyDescent="0.3">
      <c r="A126" s="764"/>
      <c r="B126" s="765"/>
      <c r="C126" s="765"/>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5"/>
      <c r="AA126" s="765"/>
      <c r="AB126" s="765"/>
      <c r="AC126" s="765"/>
      <c r="AD126" s="765"/>
      <c r="AE126" s="765"/>
      <c r="AF126" s="765"/>
      <c r="AG126" s="765"/>
      <c r="AH126" s="765"/>
      <c r="AI126" s="765"/>
      <c r="AJ126" s="765"/>
      <c r="AK126" s="765"/>
      <c r="AL126" s="765"/>
      <c r="AM126" s="765"/>
      <c r="AN126" s="765"/>
      <c r="AO126" s="765"/>
      <c r="AP126" s="765"/>
      <c r="AQ126" s="765"/>
      <c r="AR126" s="765"/>
      <c r="AS126" s="765"/>
      <c r="AT126" s="765"/>
      <c r="AU126" s="765"/>
      <c r="AV126" s="765"/>
      <c r="AW126" s="765"/>
      <c r="AX126" s="765"/>
      <c r="AY126" s="765"/>
      <c r="AZ126" s="765"/>
      <c r="BA126" s="765"/>
      <c r="BB126" s="765"/>
      <c r="BC126" s="765"/>
      <c r="BD126" s="765"/>
      <c r="BE126" s="765"/>
      <c r="BF126" s="765"/>
      <c r="BG126" s="765"/>
      <c r="BH126" s="765"/>
      <c r="BI126" s="765"/>
      <c r="BJ126" s="765"/>
      <c r="BK126" s="765"/>
      <c r="BL126" s="765"/>
      <c r="BM126" s="765"/>
      <c r="BN126" s="765"/>
      <c r="BO126" s="765"/>
      <c r="BP126" s="765"/>
      <c r="BQ126" s="765"/>
      <c r="BR126" s="765"/>
      <c r="BS126" s="765"/>
      <c r="BT126" s="765"/>
      <c r="BU126" s="765"/>
      <c r="BV126" s="765"/>
      <c r="BW126" s="765"/>
      <c r="BX126" s="765"/>
      <c r="BY126" s="765"/>
      <c r="BZ126" s="765"/>
      <c r="CA126" s="765"/>
      <c r="CB126" s="765"/>
      <c r="CC126" s="765"/>
      <c r="CD126" s="765"/>
      <c r="CE126" s="765"/>
      <c r="CF126" s="765"/>
      <c r="CG126" s="765"/>
      <c r="CH126" s="765"/>
      <c r="CI126" s="765"/>
      <c r="CJ126" s="765"/>
      <c r="CK126" s="765"/>
      <c r="CL126" s="765"/>
      <c r="CM126" s="765"/>
      <c r="CN126" s="765"/>
      <c r="CO126" s="765"/>
      <c r="CP126" s="765"/>
      <c r="CQ126" s="765"/>
      <c r="CR126" s="765"/>
      <c r="CS126" s="765"/>
      <c r="CT126" s="765"/>
      <c r="CU126" s="765"/>
      <c r="CV126" s="765"/>
      <c r="CW126" s="765"/>
      <c r="CX126" s="765"/>
      <c r="CY126" s="129" t="s">
        <v>1907</v>
      </c>
    </row>
    <row r="127" spans="1:103" outlineLevel="1" x14ac:dyDescent="0.3">
      <c r="A127" s="764"/>
      <c r="B127" s="765"/>
      <c r="C127" s="765"/>
      <c r="D127" s="765"/>
      <c r="E127" s="765"/>
      <c r="F127" s="765"/>
      <c r="G127" s="765"/>
      <c r="H127" s="765"/>
      <c r="I127" s="765"/>
      <c r="J127" s="765"/>
      <c r="K127" s="765"/>
      <c r="L127" s="765"/>
      <c r="M127" s="765"/>
      <c r="N127" s="765"/>
      <c r="O127" s="765"/>
      <c r="P127" s="765"/>
      <c r="Q127" s="765"/>
      <c r="R127" s="765"/>
      <c r="S127" s="765"/>
      <c r="T127" s="765"/>
      <c r="U127" s="765"/>
      <c r="V127" s="765"/>
      <c r="W127" s="765"/>
      <c r="X127" s="765"/>
      <c r="Y127" s="765"/>
      <c r="Z127" s="765"/>
      <c r="AA127" s="765"/>
      <c r="AB127" s="765"/>
      <c r="AC127" s="765"/>
      <c r="AD127" s="765"/>
      <c r="AE127" s="765"/>
      <c r="AF127" s="765"/>
      <c r="AG127" s="765"/>
      <c r="AH127" s="765"/>
      <c r="AI127" s="765"/>
      <c r="AJ127" s="765"/>
      <c r="AK127" s="765"/>
      <c r="AL127" s="765"/>
      <c r="AM127" s="765"/>
      <c r="AN127" s="765"/>
      <c r="AO127" s="765"/>
      <c r="AP127" s="765"/>
      <c r="AQ127" s="765"/>
      <c r="AR127" s="765"/>
      <c r="AS127" s="765"/>
      <c r="AT127" s="765"/>
      <c r="AU127" s="765"/>
      <c r="AV127" s="765"/>
      <c r="AW127" s="765"/>
      <c r="AX127" s="765"/>
      <c r="AY127" s="765"/>
      <c r="AZ127" s="765"/>
      <c r="BA127" s="765"/>
      <c r="BB127" s="765"/>
      <c r="BC127" s="765"/>
      <c r="BD127" s="765"/>
      <c r="BE127" s="765"/>
      <c r="BF127" s="765"/>
      <c r="BG127" s="765"/>
      <c r="BH127" s="765"/>
      <c r="BI127" s="765"/>
      <c r="BJ127" s="765"/>
      <c r="BK127" s="765"/>
      <c r="BL127" s="765"/>
      <c r="BM127" s="765"/>
      <c r="BN127" s="765"/>
      <c r="BO127" s="765"/>
      <c r="BP127" s="765"/>
      <c r="BQ127" s="765"/>
      <c r="BR127" s="765"/>
      <c r="BS127" s="765"/>
      <c r="BT127" s="765"/>
      <c r="BU127" s="765"/>
      <c r="BV127" s="765"/>
      <c r="BW127" s="765"/>
      <c r="BX127" s="765"/>
      <c r="BY127" s="765"/>
      <c r="BZ127" s="765"/>
      <c r="CA127" s="765"/>
      <c r="CB127" s="765"/>
      <c r="CC127" s="765"/>
      <c r="CD127" s="765"/>
      <c r="CE127" s="765"/>
      <c r="CF127" s="765"/>
      <c r="CG127" s="765"/>
      <c r="CH127" s="765"/>
      <c r="CI127" s="765"/>
      <c r="CJ127" s="765"/>
      <c r="CK127" s="765"/>
      <c r="CL127" s="765"/>
      <c r="CM127" s="765"/>
      <c r="CN127" s="765"/>
      <c r="CO127" s="765"/>
      <c r="CP127" s="765"/>
      <c r="CQ127" s="765"/>
      <c r="CR127" s="765"/>
      <c r="CS127" s="765"/>
      <c r="CT127" s="765"/>
      <c r="CU127" s="765"/>
      <c r="CV127" s="765"/>
      <c r="CW127" s="765"/>
      <c r="CX127" s="765"/>
      <c r="CY127" s="129" t="s">
        <v>1907</v>
      </c>
    </row>
    <row r="128" spans="1:103" outlineLevel="1" x14ac:dyDescent="0.3">
      <c r="A128" s="764"/>
      <c r="B128" s="765"/>
      <c r="C128" s="765"/>
      <c r="D128" s="765"/>
      <c r="E128" s="765"/>
      <c r="F128" s="765"/>
      <c r="G128" s="765"/>
      <c r="H128" s="765"/>
      <c r="I128" s="765"/>
      <c r="J128" s="765"/>
      <c r="K128" s="765"/>
      <c r="L128" s="765"/>
      <c r="M128" s="765"/>
      <c r="N128" s="765"/>
      <c r="O128" s="765"/>
      <c r="P128" s="765"/>
      <c r="Q128" s="765"/>
      <c r="R128" s="765"/>
      <c r="S128" s="765"/>
      <c r="T128" s="765"/>
      <c r="U128" s="765"/>
      <c r="V128" s="765"/>
      <c r="W128" s="765"/>
      <c r="X128" s="765"/>
      <c r="Y128" s="765"/>
      <c r="Z128" s="765"/>
      <c r="AA128" s="765"/>
      <c r="AB128" s="765"/>
      <c r="AC128" s="765"/>
      <c r="AD128" s="765"/>
      <c r="AE128" s="765"/>
      <c r="AF128" s="765"/>
      <c r="AG128" s="765"/>
      <c r="AH128" s="765"/>
      <c r="AI128" s="765"/>
      <c r="AJ128" s="765"/>
      <c r="AK128" s="765"/>
      <c r="AL128" s="765"/>
      <c r="AM128" s="765"/>
      <c r="AN128" s="765"/>
      <c r="AO128" s="765"/>
      <c r="AP128" s="765"/>
      <c r="AQ128" s="765"/>
      <c r="AR128" s="765"/>
      <c r="AS128" s="765"/>
      <c r="AT128" s="765"/>
      <c r="AU128" s="765"/>
      <c r="AV128" s="765"/>
      <c r="AW128" s="765"/>
      <c r="AX128" s="765"/>
      <c r="AY128" s="765"/>
      <c r="AZ128" s="765"/>
      <c r="BA128" s="765"/>
      <c r="BB128" s="765"/>
      <c r="BC128" s="765"/>
      <c r="BD128" s="765"/>
      <c r="BE128" s="765"/>
      <c r="BF128" s="765"/>
      <c r="BG128" s="765"/>
      <c r="BH128" s="765"/>
      <c r="BI128" s="765"/>
      <c r="BJ128" s="765"/>
      <c r="BK128" s="765"/>
      <c r="BL128" s="765"/>
      <c r="BM128" s="765"/>
      <c r="BN128" s="765"/>
      <c r="BO128" s="765"/>
      <c r="BP128" s="765"/>
      <c r="BQ128" s="765"/>
      <c r="BR128" s="765"/>
      <c r="BS128" s="765"/>
      <c r="BT128" s="765"/>
      <c r="BU128" s="765"/>
      <c r="BV128" s="765"/>
      <c r="BW128" s="765"/>
      <c r="BX128" s="765"/>
      <c r="BY128" s="765"/>
      <c r="BZ128" s="765"/>
      <c r="CA128" s="765"/>
      <c r="CB128" s="765"/>
      <c r="CC128" s="765"/>
      <c r="CD128" s="765"/>
      <c r="CE128" s="765"/>
      <c r="CF128" s="765"/>
      <c r="CG128" s="765"/>
      <c r="CH128" s="765"/>
      <c r="CI128" s="765"/>
      <c r="CJ128" s="765"/>
      <c r="CK128" s="765"/>
      <c r="CL128" s="765"/>
      <c r="CM128" s="765"/>
      <c r="CN128" s="765"/>
      <c r="CO128" s="765"/>
      <c r="CP128" s="765"/>
      <c r="CQ128" s="765"/>
      <c r="CR128" s="765"/>
      <c r="CS128" s="765"/>
      <c r="CT128" s="765"/>
      <c r="CU128" s="765"/>
      <c r="CV128" s="765"/>
      <c r="CW128" s="765"/>
      <c r="CX128" s="765"/>
      <c r="CY128" s="129" t="s">
        <v>1907</v>
      </c>
    </row>
    <row r="129" spans="1:103" outlineLevel="1" x14ac:dyDescent="0.3">
      <c r="A129" s="764"/>
      <c r="B129" s="765"/>
      <c r="C129" s="765"/>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765"/>
      <c r="AL129" s="765"/>
      <c r="AM129" s="765"/>
      <c r="AN129" s="765"/>
      <c r="AO129" s="765"/>
      <c r="AP129" s="765"/>
      <c r="AQ129" s="765"/>
      <c r="AR129" s="765"/>
      <c r="AS129" s="765"/>
      <c r="AT129" s="765"/>
      <c r="AU129" s="765"/>
      <c r="AV129" s="765"/>
      <c r="AW129" s="765"/>
      <c r="AX129" s="765"/>
      <c r="AY129" s="765"/>
      <c r="AZ129" s="765"/>
      <c r="BA129" s="765"/>
      <c r="BB129" s="765"/>
      <c r="BC129" s="765"/>
      <c r="BD129" s="765"/>
      <c r="BE129" s="765"/>
      <c r="BF129" s="765"/>
      <c r="BG129" s="765"/>
      <c r="BH129" s="765"/>
      <c r="BI129" s="765"/>
      <c r="BJ129" s="765"/>
      <c r="BK129" s="765"/>
      <c r="BL129" s="765"/>
      <c r="BM129" s="765"/>
      <c r="BN129" s="765"/>
      <c r="BO129" s="765"/>
      <c r="BP129" s="765"/>
      <c r="BQ129" s="765"/>
      <c r="BR129" s="765"/>
      <c r="BS129" s="765"/>
      <c r="BT129" s="765"/>
      <c r="BU129" s="765"/>
      <c r="BV129" s="765"/>
      <c r="BW129" s="765"/>
      <c r="BX129" s="765"/>
      <c r="BY129" s="765"/>
      <c r="BZ129" s="765"/>
      <c r="CA129" s="765"/>
      <c r="CB129" s="765"/>
      <c r="CC129" s="765"/>
      <c r="CD129" s="765"/>
      <c r="CE129" s="765"/>
      <c r="CF129" s="765"/>
      <c r="CG129" s="765"/>
      <c r="CH129" s="765"/>
      <c r="CI129" s="765"/>
      <c r="CJ129" s="765"/>
      <c r="CK129" s="765"/>
      <c r="CL129" s="765"/>
      <c r="CM129" s="765"/>
      <c r="CN129" s="765"/>
      <c r="CO129" s="765"/>
      <c r="CP129" s="765"/>
      <c r="CQ129" s="765"/>
      <c r="CR129" s="765"/>
      <c r="CS129" s="765"/>
      <c r="CT129" s="765"/>
      <c r="CU129" s="765"/>
      <c r="CV129" s="765"/>
      <c r="CW129" s="765"/>
      <c r="CX129" s="765"/>
      <c r="CY129" s="129" t="s">
        <v>1907</v>
      </c>
    </row>
    <row r="130" spans="1:103" outlineLevel="1" x14ac:dyDescent="0.3">
      <c r="A130" s="764"/>
      <c r="B130" s="765"/>
      <c r="C130" s="765"/>
      <c r="D130" s="765"/>
      <c r="E130" s="765"/>
      <c r="F130" s="765"/>
      <c r="G130" s="765"/>
      <c r="H130" s="765"/>
      <c r="I130" s="765"/>
      <c r="J130" s="765"/>
      <c r="K130" s="765"/>
      <c r="L130" s="765"/>
      <c r="M130" s="765"/>
      <c r="N130" s="765"/>
      <c r="O130" s="765"/>
      <c r="P130" s="765"/>
      <c r="Q130" s="765"/>
      <c r="R130" s="765"/>
      <c r="S130" s="765"/>
      <c r="T130" s="765"/>
      <c r="U130" s="765"/>
      <c r="V130" s="765"/>
      <c r="W130" s="765"/>
      <c r="X130" s="765"/>
      <c r="Y130" s="765"/>
      <c r="Z130" s="765"/>
      <c r="AA130" s="765"/>
      <c r="AB130" s="765"/>
      <c r="AC130" s="765"/>
      <c r="AD130" s="765"/>
      <c r="AE130" s="765"/>
      <c r="AF130" s="765"/>
      <c r="AG130" s="765"/>
      <c r="AH130" s="765"/>
      <c r="AI130" s="765"/>
      <c r="AJ130" s="765"/>
      <c r="AK130" s="765"/>
      <c r="AL130" s="765"/>
      <c r="AM130" s="765"/>
      <c r="AN130" s="765"/>
      <c r="AO130" s="765"/>
      <c r="AP130" s="765"/>
      <c r="AQ130" s="765"/>
      <c r="AR130" s="765"/>
      <c r="AS130" s="765"/>
      <c r="AT130" s="765"/>
      <c r="AU130" s="765"/>
      <c r="AV130" s="765"/>
      <c r="AW130" s="765"/>
      <c r="AX130" s="765"/>
      <c r="AY130" s="765"/>
      <c r="AZ130" s="765"/>
      <c r="BA130" s="765"/>
      <c r="BB130" s="765"/>
      <c r="BC130" s="765"/>
      <c r="BD130" s="765"/>
      <c r="BE130" s="765"/>
      <c r="BF130" s="765"/>
      <c r="BG130" s="765"/>
      <c r="BH130" s="765"/>
      <c r="BI130" s="765"/>
      <c r="BJ130" s="765"/>
      <c r="BK130" s="765"/>
      <c r="BL130" s="765"/>
      <c r="BM130" s="765"/>
      <c r="BN130" s="765"/>
      <c r="BO130" s="765"/>
      <c r="BP130" s="765"/>
      <c r="BQ130" s="765"/>
      <c r="BR130" s="765"/>
      <c r="BS130" s="765"/>
      <c r="BT130" s="765"/>
      <c r="BU130" s="765"/>
      <c r="BV130" s="765"/>
      <c r="BW130" s="765"/>
      <c r="BX130" s="765"/>
      <c r="BY130" s="765"/>
      <c r="BZ130" s="765"/>
      <c r="CA130" s="765"/>
      <c r="CB130" s="765"/>
      <c r="CC130" s="765"/>
      <c r="CD130" s="765"/>
      <c r="CE130" s="765"/>
      <c r="CF130" s="765"/>
      <c r="CG130" s="765"/>
      <c r="CH130" s="765"/>
      <c r="CI130" s="765"/>
      <c r="CJ130" s="765"/>
      <c r="CK130" s="765"/>
      <c r="CL130" s="765"/>
      <c r="CM130" s="765"/>
      <c r="CN130" s="765"/>
      <c r="CO130" s="765"/>
      <c r="CP130" s="765"/>
      <c r="CQ130" s="765"/>
      <c r="CR130" s="765"/>
      <c r="CS130" s="765"/>
      <c r="CT130" s="765"/>
      <c r="CU130" s="765"/>
      <c r="CV130" s="765"/>
      <c r="CW130" s="765"/>
      <c r="CX130" s="765"/>
      <c r="CY130" s="129" t="s">
        <v>1907</v>
      </c>
    </row>
    <row r="131" spans="1:103" outlineLevel="1" x14ac:dyDescent="0.3">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5"/>
      <c r="X131" s="765"/>
      <c r="Y131" s="765"/>
      <c r="Z131" s="765"/>
      <c r="AA131" s="765"/>
      <c r="AB131" s="765"/>
      <c r="AC131" s="765"/>
      <c r="AD131" s="765"/>
      <c r="AE131" s="765"/>
      <c r="AF131" s="765"/>
      <c r="AG131" s="765"/>
      <c r="AH131" s="765"/>
      <c r="AI131" s="765"/>
      <c r="AJ131" s="765"/>
      <c r="AK131" s="765"/>
      <c r="AL131" s="765"/>
      <c r="AM131" s="765"/>
      <c r="AN131" s="765"/>
      <c r="AO131" s="765"/>
      <c r="AP131" s="765"/>
      <c r="AQ131" s="765"/>
      <c r="AR131" s="765"/>
      <c r="AS131" s="765"/>
      <c r="AT131" s="765"/>
      <c r="AU131" s="765"/>
      <c r="AV131" s="765"/>
      <c r="AW131" s="765"/>
      <c r="AX131" s="765"/>
      <c r="AY131" s="765"/>
      <c r="AZ131" s="765"/>
      <c r="BA131" s="765"/>
      <c r="BB131" s="765"/>
      <c r="BC131" s="765"/>
      <c r="BD131" s="765"/>
      <c r="BE131" s="765"/>
      <c r="BF131" s="765"/>
      <c r="BG131" s="765"/>
      <c r="BH131" s="765"/>
      <c r="BI131" s="765"/>
      <c r="BJ131" s="765"/>
      <c r="BK131" s="765"/>
      <c r="BL131" s="765"/>
      <c r="BM131" s="765"/>
      <c r="BN131" s="765"/>
      <c r="BO131" s="765"/>
      <c r="BP131" s="765"/>
      <c r="BQ131" s="765"/>
      <c r="BR131" s="765"/>
      <c r="BS131" s="765"/>
      <c r="BT131" s="765"/>
      <c r="BU131" s="765"/>
      <c r="BV131" s="765"/>
      <c r="BW131" s="765"/>
      <c r="BX131" s="765"/>
      <c r="BY131" s="765"/>
      <c r="BZ131" s="765"/>
      <c r="CA131" s="765"/>
      <c r="CB131" s="765"/>
      <c r="CC131" s="765"/>
      <c r="CD131" s="765"/>
      <c r="CE131" s="765"/>
      <c r="CF131" s="765"/>
      <c r="CG131" s="765"/>
      <c r="CH131" s="765"/>
      <c r="CI131" s="765"/>
      <c r="CJ131" s="765"/>
      <c r="CK131" s="765"/>
      <c r="CL131" s="765"/>
      <c r="CM131" s="765"/>
      <c r="CN131" s="765"/>
      <c r="CO131" s="765"/>
      <c r="CP131" s="765"/>
      <c r="CQ131" s="765"/>
      <c r="CR131" s="765"/>
      <c r="CS131" s="765"/>
      <c r="CT131" s="765"/>
      <c r="CU131" s="765"/>
      <c r="CV131" s="765"/>
      <c r="CW131" s="765"/>
      <c r="CX131" s="765"/>
      <c r="CY131" s="129" t="s">
        <v>1907</v>
      </c>
    </row>
    <row r="132" spans="1:103" outlineLevel="1" x14ac:dyDescent="0.3">
      <c r="A132" s="764"/>
      <c r="B132" s="765"/>
      <c r="C132" s="765"/>
      <c r="D132" s="765"/>
      <c r="E132" s="765"/>
      <c r="F132" s="765"/>
      <c r="G132" s="765"/>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765"/>
      <c r="AM132" s="765"/>
      <c r="AN132" s="765"/>
      <c r="AO132" s="765"/>
      <c r="AP132" s="765"/>
      <c r="AQ132" s="765"/>
      <c r="AR132" s="765"/>
      <c r="AS132" s="765"/>
      <c r="AT132" s="765"/>
      <c r="AU132" s="765"/>
      <c r="AV132" s="765"/>
      <c r="AW132" s="765"/>
      <c r="AX132" s="765"/>
      <c r="AY132" s="765"/>
      <c r="AZ132" s="765"/>
      <c r="BA132" s="765"/>
      <c r="BB132" s="765"/>
      <c r="BC132" s="765"/>
      <c r="BD132" s="765"/>
      <c r="BE132" s="765"/>
      <c r="BF132" s="765"/>
      <c r="BG132" s="765"/>
      <c r="BH132" s="765"/>
      <c r="BI132" s="765"/>
      <c r="BJ132" s="765"/>
      <c r="BK132" s="765"/>
      <c r="BL132" s="765"/>
      <c r="BM132" s="765"/>
      <c r="BN132" s="765"/>
      <c r="BO132" s="765"/>
      <c r="BP132" s="765"/>
      <c r="BQ132" s="765"/>
      <c r="BR132" s="765"/>
      <c r="BS132" s="765"/>
      <c r="BT132" s="765"/>
      <c r="BU132" s="765"/>
      <c r="BV132" s="765"/>
      <c r="BW132" s="765"/>
      <c r="BX132" s="765"/>
      <c r="BY132" s="765"/>
      <c r="BZ132" s="765"/>
      <c r="CA132" s="765"/>
      <c r="CB132" s="765"/>
      <c r="CC132" s="765"/>
      <c r="CD132" s="765"/>
      <c r="CE132" s="765"/>
      <c r="CF132" s="765"/>
      <c r="CG132" s="765"/>
      <c r="CH132" s="765"/>
      <c r="CI132" s="765"/>
      <c r="CJ132" s="765"/>
      <c r="CK132" s="765"/>
      <c r="CL132" s="765"/>
      <c r="CM132" s="765"/>
      <c r="CN132" s="765"/>
      <c r="CO132" s="765"/>
      <c r="CP132" s="765"/>
      <c r="CQ132" s="765"/>
      <c r="CR132" s="765"/>
      <c r="CS132" s="765"/>
      <c r="CT132" s="765"/>
      <c r="CU132" s="765"/>
      <c r="CV132" s="765"/>
      <c r="CW132" s="765"/>
      <c r="CX132" s="765"/>
      <c r="CY132" s="129" t="s">
        <v>1907</v>
      </c>
    </row>
    <row r="133" spans="1:103" outlineLevel="1" x14ac:dyDescent="0.3">
      <c r="A133" s="764"/>
      <c r="B133" s="765"/>
      <c r="C133" s="765"/>
      <c r="D133" s="765"/>
      <c r="E133" s="765"/>
      <c r="F133" s="765"/>
      <c r="G133" s="765"/>
      <c r="H133" s="765"/>
      <c r="I133" s="765"/>
      <c r="J133" s="765"/>
      <c r="K133" s="765"/>
      <c r="L133" s="765"/>
      <c r="M133" s="765"/>
      <c r="N133" s="765"/>
      <c r="O133" s="765"/>
      <c r="P133" s="765"/>
      <c r="Q133" s="765"/>
      <c r="R133" s="765"/>
      <c r="S133" s="765"/>
      <c r="T133" s="765"/>
      <c r="U133" s="765"/>
      <c r="V133" s="765"/>
      <c r="W133" s="765"/>
      <c r="X133" s="765"/>
      <c r="Y133" s="765"/>
      <c r="Z133" s="765"/>
      <c r="AA133" s="765"/>
      <c r="AB133" s="765"/>
      <c r="AC133" s="765"/>
      <c r="AD133" s="765"/>
      <c r="AE133" s="765"/>
      <c r="AF133" s="765"/>
      <c r="AG133" s="765"/>
      <c r="AH133" s="765"/>
      <c r="AI133" s="765"/>
      <c r="AJ133" s="765"/>
      <c r="AK133" s="765"/>
      <c r="AL133" s="765"/>
      <c r="AM133" s="765"/>
      <c r="AN133" s="765"/>
      <c r="AO133" s="765"/>
      <c r="AP133" s="765"/>
      <c r="AQ133" s="765"/>
      <c r="AR133" s="765"/>
      <c r="AS133" s="765"/>
      <c r="AT133" s="765"/>
      <c r="AU133" s="765"/>
      <c r="AV133" s="765"/>
      <c r="AW133" s="765"/>
      <c r="AX133" s="765"/>
      <c r="AY133" s="765"/>
      <c r="AZ133" s="765"/>
      <c r="BA133" s="765"/>
      <c r="BB133" s="765"/>
      <c r="BC133" s="765"/>
      <c r="BD133" s="765"/>
      <c r="BE133" s="765"/>
      <c r="BF133" s="765"/>
      <c r="BG133" s="765"/>
      <c r="BH133" s="765"/>
      <c r="BI133" s="765"/>
      <c r="BJ133" s="765"/>
      <c r="BK133" s="765"/>
      <c r="BL133" s="765"/>
      <c r="BM133" s="765"/>
      <c r="BN133" s="765"/>
      <c r="BO133" s="765"/>
      <c r="BP133" s="765"/>
      <c r="BQ133" s="765"/>
      <c r="BR133" s="765"/>
      <c r="BS133" s="765"/>
      <c r="BT133" s="765"/>
      <c r="BU133" s="765"/>
      <c r="BV133" s="765"/>
      <c r="BW133" s="765"/>
      <c r="BX133" s="765"/>
      <c r="BY133" s="765"/>
      <c r="BZ133" s="765"/>
      <c r="CA133" s="765"/>
      <c r="CB133" s="765"/>
      <c r="CC133" s="765"/>
      <c r="CD133" s="765"/>
      <c r="CE133" s="765"/>
      <c r="CF133" s="765"/>
      <c r="CG133" s="765"/>
      <c r="CH133" s="765"/>
      <c r="CI133" s="765"/>
      <c r="CJ133" s="765"/>
      <c r="CK133" s="765"/>
      <c r="CL133" s="765"/>
      <c r="CM133" s="765"/>
      <c r="CN133" s="765"/>
      <c r="CO133" s="765"/>
      <c r="CP133" s="765"/>
      <c r="CQ133" s="765"/>
      <c r="CR133" s="765"/>
      <c r="CS133" s="765"/>
      <c r="CT133" s="765"/>
      <c r="CU133" s="765"/>
      <c r="CV133" s="765"/>
      <c r="CW133" s="765"/>
      <c r="CX133" s="765"/>
      <c r="CY133" s="129" t="s">
        <v>1907</v>
      </c>
    </row>
    <row r="134" spans="1:103" outlineLevel="1" x14ac:dyDescent="0.3">
      <c r="A134" s="764"/>
      <c r="B134" s="765"/>
      <c r="C134" s="765"/>
      <c r="D134" s="765"/>
      <c r="E134" s="765"/>
      <c r="F134" s="765"/>
      <c r="G134" s="765"/>
      <c r="H134" s="765"/>
      <c r="I134" s="765"/>
      <c r="J134" s="765"/>
      <c r="K134" s="765"/>
      <c r="L134" s="765"/>
      <c r="M134" s="765"/>
      <c r="N134" s="765"/>
      <c r="O134" s="765"/>
      <c r="P134" s="765"/>
      <c r="Q134" s="765"/>
      <c r="R134" s="765"/>
      <c r="S134" s="765"/>
      <c r="T134" s="765"/>
      <c r="U134" s="765"/>
      <c r="V134" s="765"/>
      <c r="W134" s="765"/>
      <c r="X134" s="765"/>
      <c r="Y134" s="765"/>
      <c r="Z134" s="765"/>
      <c r="AA134" s="765"/>
      <c r="AB134" s="765"/>
      <c r="AC134" s="765"/>
      <c r="AD134" s="765"/>
      <c r="AE134" s="765"/>
      <c r="AF134" s="765"/>
      <c r="AG134" s="765"/>
      <c r="AH134" s="765"/>
      <c r="AI134" s="765"/>
      <c r="AJ134" s="765"/>
      <c r="AK134" s="765"/>
      <c r="AL134" s="765"/>
      <c r="AM134" s="765"/>
      <c r="AN134" s="765"/>
      <c r="AO134" s="765"/>
      <c r="AP134" s="765"/>
      <c r="AQ134" s="765"/>
      <c r="AR134" s="765"/>
      <c r="AS134" s="765"/>
      <c r="AT134" s="765"/>
      <c r="AU134" s="765"/>
      <c r="AV134" s="765"/>
      <c r="AW134" s="765"/>
      <c r="AX134" s="765"/>
      <c r="AY134" s="765"/>
      <c r="AZ134" s="765"/>
      <c r="BA134" s="765"/>
      <c r="BB134" s="765"/>
      <c r="BC134" s="765"/>
      <c r="BD134" s="765"/>
      <c r="BE134" s="765"/>
      <c r="BF134" s="765"/>
      <c r="BG134" s="765"/>
      <c r="BH134" s="765"/>
      <c r="BI134" s="765"/>
      <c r="BJ134" s="765"/>
      <c r="BK134" s="765"/>
      <c r="BL134" s="765"/>
      <c r="BM134" s="765"/>
      <c r="BN134" s="765"/>
      <c r="BO134" s="765"/>
      <c r="BP134" s="765"/>
      <c r="BQ134" s="765"/>
      <c r="BR134" s="765"/>
      <c r="BS134" s="765"/>
      <c r="BT134" s="765"/>
      <c r="BU134" s="765"/>
      <c r="BV134" s="765"/>
      <c r="BW134" s="765"/>
      <c r="BX134" s="765"/>
      <c r="BY134" s="765"/>
      <c r="BZ134" s="765"/>
      <c r="CA134" s="765"/>
      <c r="CB134" s="765"/>
      <c r="CC134" s="765"/>
      <c r="CD134" s="765"/>
      <c r="CE134" s="765"/>
      <c r="CF134" s="765"/>
      <c r="CG134" s="765"/>
      <c r="CH134" s="765"/>
      <c r="CI134" s="765"/>
      <c r="CJ134" s="765"/>
      <c r="CK134" s="765"/>
      <c r="CL134" s="765"/>
      <c r="CM134" s="765"/>
      <c r="CN134" s="765"/>
      <c r="CO134" s="765"/>
      <c r="CP134" s="765"/>
      <c r="CQ134" s="765"/>
      <c r="CR134" s="765"/>
      <c r="CS134" s="765"/>
      <c r="CT134" s="765"/>
      <c r="CU134" s="765"/>
      <c r="CV134" s="765"/>
      <c r="CW134" s="765"/>
      <c r="CX134" s="765"/>
      <c r="CY134" s="129" t="s">
        <v>1907</v>
      </c>
    </row>
    <row r="135" spans="1:103" outlineLevel="1" x14ac:dyDescent="0.3">
      <c r="A135" s="764"/>
      <c r="B135" s="765"/>
      <c r="C135" s="765"/>
      <c r="D135" s="765"/>
      <c r="E135" s="765"/>
      <c r="F135" s="765"/>
      <c r="G135" s="765"/>
      <c r="H135" s="765"/>
      <c r="I135" s="765"/>
      <c r="J135" s="765"/>
      <c r="K135" s="765"/>
      <c r="L135" s="765"/>
      <c r="M135" s="765"/>
      <c r="N135" s="765"/>
      <c r="O135" s="765"/>
      <c r="P135" s="765"/>
      <c r="Q135" s="765"/>
      <c r="R135" s="765"/>
      <c r="S135" s="765"/>
      <c r="T135" s="765"/>
      <c r="U135" s="765"/>
      <c r="V135" s="765"/>
      <c r="W135" s="765"/>
      <c r="X135" s="765"/>
      <c r="Y135" s="765"/>
      <c r="Z135" s="765"/>
      <c r="AA135" s="765"/>
      <c r="AB135" s="765"/>
      <c r="AC135" s="765"/>
      <c r="AD135" s="765"/>
      <c r="AE135" s="765"/>
      <c r="AF135" s="765"/>
      <c r="AG135" s="765"/>
      <c r="AH135" s="765"/>
      <c r="AI135" s="765"/>
      <c r="AJ135" s="765"/>
      <c r="AK135" s="765"/>
      <c r="AL135" s="765"/>
      <c r="AM135" s="765"/>
      <c r="AN135" s="765"/>
      <c r="AO135" s="765"/>
      <c r="AP135" s="765"/>
      <c r="AQ135" s="765"/>
      <c r="AR135" s="765"/>
      <c r="AS135" s="765"/>
      <c r="AT135" s="765"/>
      <c r="AU135" s="765"/>
      <c r="AV135" s="765"/>
      <c r="AW135" s="765"/>
      <c r="AX135" s="765"/>
      <c r="AY135" s="765"/>
      <c r="AZ135" s="765"/>
      <c r="BA135" s="765"/>
      <c r="BB135" s="765"/>
      <c r="BC135" s="765"/>
      <c r="BD135" s="765"/>
      <c r="BE135" s="765"/>
      <c r="BF135" s="765"/>
      <c r="BG135" s="765"/>
      <c r="BH135" s="765"/>
      <c r="BI135" s="765"/>
      <c r="BJ135" s="765"/>
      <c r="BK135" s="765"/>
      <c r="BL135" s="765"/>
      <c r="BM135" s="765"/>
      <c r="BN135" s="765"/>
      <c r="BO135" s="765"/>
      <c r="BP135" s="765"/>
      <c r="BQ135" s="765"/>
      <c r="BR135" s="765"/>
      <c r="BS135" s="765"/>
      <c r="BT135" s="765"/>
      <c r="BU135" s="765"/>
      <c r="BV135" s="765"/>
      <c r="BW135" s="765"/>
      <c r="BX135" s="765"/>
      <c r="BY135" s="765"/>
      <c r="BZ135" s="765"/>
      <c r="CA135" s="765"/>
      <c r="CB135" s="765"/>
      <c r="CC135" s="765"/>
      <c r="CD135" s="765"/>
      <c r="CE135" s="765"/>
      <c r="CF135" s="765"/>
      <c r="CG135" s="765"/>
      <c r="CH135" s="765"/>
      <c r="CI135" s="765"/>
      <c r="CJ135" s="765"/>
      <c r="CK135" s="765"/>
      <c r="CL135" s="765"/>
      <c r="CM135" s="765"/>
      <c r="CN135" s="765"/>
      <c r="CO135" s="765"/>
      <c r="CP135" s="765"/>
      <c r="CQ135" s="765"/>
      <c r="CR135" s="765"/>
      <c r="CS135" s="765"/>
      <c r="CT135" s="765"/>
      <c r="CU135" s="765"/>
      <c r="CV135" s="765"/>
      <c r="CW135" s="765"/>
      <c r="CX135" s="765"/>
      <c r="CY135" s="129" t="s">
        <v>1907</v>
      </c>
    </row>
    <row r="136" spans="1:103" outlineLevel="1" x14ac:dyDescent="0.3">
      <c r="A136" s="764"/>
      <c r="B136" s="765"/>
      <c r="C136" s="765"/>
      <c r="D136" s="765"/>
      <c r="E136" s="765"/>
      <c r="F136" s="765"/>
      <c r="G136" s="765"/>
      <c r="H136" s="765"/>
      <c r="I136" s="765"/>
      <c r="J136" s="765"/>
      <c r="K136" s="765"/>
      <c r="L136" s="765"/>
      <c r="M136" s="765"/>
      <c r="N136" s="765"/>
      <c r="O136" s="765"/>
      <c r="P136" s="765"/>
      <c r="Q136" s="765"/>
      <c r="R136" s="765"/>
      <c r="S136" s="765"/>
      <c r="T136" s="765"/>
      <c r="U136" s="765"/>
      <c r="V136" s="765"/>
      <c r="W136" s="765"/>
      <c r="X136" s="765"/>
      <c r="Y136" s="765"/>
      <c r="Z136" s="765"/>
      <c r="AA136" s="765"/>
      <c r="AB136" s="765"/>
      <c r="AC136" s="765"/>
      <c r="AD136" s="765"/>
      <c r="AE136" s="765"/>
      <c r="AF136" s="765"/>
      <c r="AG136" s="765"/>
      <c r="AH136" s="765"/>
      <c r="AI136" s="765"/>
      <c r="AJ136" s="765"/>
      <c r="AK136" s="765"/>
      <c r="AL136" s="765"/>
      <c r="AM136" s="765"/>
      <c r="AN136" s="765"/>
      <c r="AO136" s="765"/>
      <c r="AP136" s="765"/>
      <c r="AQ136" s="765"/>
      <c r="AR136" s="765"/>
      <c r="AS136" s="765"/>
      <c r="AT136" s="765"/>
      <c r="AU136" s="765"/>
      <c r="AV136" s="765"/>
      <c r="AW136" s="765"/>
      <c r="AX136" s="765"/>
      <c r="AY136" s="765"/>
      <c r="AZ136" s="765"/>
      <c r="BA136" s="765"/>
      <c r="BB136" s="765"/>
      <c r="BC136" s="765"/>
      <c r="BD136" s="765"/>
      <c r="BE136" s="765"/>
      <c r="BF136" s="765"/>
      <c r="BG136" s="765"/>
      <c r="BH136" s="765"/>
      <c r="BI136" s="765"/>
      <c r="BJ136" s="765"/>
      <c r="BK136" s="765"/>
      <c r="BL136" s="765"/>
      <c r="BM136" s="765"/>
      <c r="BN136" s="765"/>
      <c r="BO136" s="765"/>
      <c r="BP136" s="765"/>
      <c r="BQ136" s="765"/>
      <c r="BR136" s="765"/>
      <c r="BS136" s="765"/>
      <c r="BT136" s="765"/>
      <c r="BU136" s="765"/>
      <c r="BV136" s="765"/>
      <c r="BW136" s="765"/>
      <c r="BX136" s="765"/>
      <c r="BY136" s="765"/>
      <c r="BZ136" s="765"/>
      <c r="CA136" s="765"/>
      <c r="CB136" s="765"/>
      <c r="CC136" s="765"/>
      <c r="CD136" s="765"/>
      <c r="CE136" s="765"/>
      <c r="CF136" s="765"/>
      <c r="CG136" s="765"/>
      <c r="CH136" s="765"/>
      <c r="CI136" s="765"/>
      <c r="CJ136" s="765"/>
      <c r="CK136" s="765"/>
      <c r="CL136" s="765"/>
      <c r="CM136" s="765"/>
      <c r="CN136" s="765"/>
      <c r="CO136" s="765"/>
      <c r="CP136" s="765"/>
      <c r="CQ136" s="765"/>
      <c r="CR136" s="765"/>
      <c r="CS136" s="765"/>
      <c r="CT136" s="765"/>
      <c r="CU136" s="765"/>
      <c r="CV136" s="765"/>
      <c r="CW136" s="765"/>
      <c r="CX136" s="765"/>
      <c r="CY136" s="129" t="s">
        <v>1907</v>
      </c>
    </row>
    <row r="137" spans="1:103" outlineLevel="1" x14ac:dyDescent="0.3">
      <c r="A137" s="764"/>
      <c r="B137" s="765"/>
      <c r="C137" s="765"/>
      <c r="D137" s="765"/>
      <c r="E137" s="765"/>
      <c r="F137" s="765"/>
      <c r="G137" s="765"/>
      <c r="H137" s="765"/>
      <c r="I137" s="765"/>
      <c r="J137" s="765"/>
      <c r="K137" s="765"/>
      <c r="L137" s="765"/>
      <c r="M137" s="765"/>
      <c r="N137" s="765"/>
      <c r="O137" s="765"/>
      <c r="P137" s="765"/>
      <c r="Q137" s="765"/>
      <c r="R137" s="765"/>
      <c r="S137" s="765"/>
      <c r="T137" s="765"/>
      <c r="U137" s="765"/>
      <c r="V137" s="765"/>
      <c r="W137" s="765"/>
      <c r="X137" s="765"/>
      <c r="Y137" s="765"/>
      <c r="Z137" s="765"/>
      <c r="AA137" s="765"/>
      <c r="AB137" s="765"/>
      <c r="AC137" s="765"/>
      <c r="AD137" s="765"/>
      <c r="AE137" s="765"/>
      <c r="AF137" s="765"/>
      <c r="AG137" s="765"/>
      <c r="AH137" s="765"/>
      <c r="AI137" s="765"/>
      <c r="AJ137" s="765"/>
      <c r="AK137" s="765"/>
      <c r="AL137" s="765"/>
      <c r="AM137" s="765"/>
      <c r="AN137" s="765"/>
      <c r="AO137" s="765"/>
      <c r="AP137" s="765"/>
      <c r="AQ137" s="765"/>
      <c r="AR137" s="765"/>
      <c r="AS137" s="765"/>
      <c r="AT137" s="765"/>
      <c r="AU137" s="765"/>
      <c r="AV137" s="765"/>
      <c r="AW137" s="765"/>
      <c r="AX137" s="765"/>
      <c r="AY137" s="765"/>
      <c r="AZ137" s="765"/>
      <c r="BA137" s="765"/>
      <c r="BB137" s="765"/>
      <c r="BC137" s="765"/>
      <c r="BD137" s="765"/>
      <c r="BE137" s="765"/>
      <c r="BF137" s="765"/>
      <c r="BG137" s="765"/>
      <c r="BH137" s="765"/>
      <c r="BI137" s="765"/>
      <c r="BJ137" s="765"/>
      <c r="BK137" s="765"/>
      <c r="BL137" s="765"/>
      <c r="BM137" s="765"/>
      <c r="BN137" s="765"/>
      <c r="BO137" s="765"/>
      <c r="BP137" s="765"/>
      <c r="BQ137" s="765"/>
      <c r="BR137" s="765"/>
      <c r="BS137" s="765"/>
      <c r="BT137" s="765"/>
      <c r="BU137" s="765"/>
      <c r="BV137" s="765"/>
      <c r="BW137" s="765"/>
      <c r="BX137" s="765"/>
      <c r="BY137" s="765"/>
      <c r="BZ137" s="765"/>
      <c r="CA137" s="765"/>
      <c r="CB137" s="765"/>
      <c r="CC137" s="765"/>
      <c r="CD137" s="765"/>
      <c r="CE137" s="765"/>
      <c r="CF137" s="765"/>
      <c r="CG137" s="765"/>
      <c r="CH137" s="765"/>
      <c r="CI137" s="765"/>
      <c r="CJ137" s="765"/>
      <c r="CK137" s="765"/>
      <c r="CL137" s="765"/>
      <c r="CM137" s="765"/>
      <c r="CN137" s="765"/>
      <c r="CO137" s="765"/>
      <c r="CP137" s="765"/>
      <c r="CQ137" s="765"/>
      <c r="CR137" s="765"/>
      <c r="CS137" s="765"/>
      <c r="CT137" s="765"/>
      <c r="CU137" s="765"/>
      <c r="CV137" s="765"/>
      <c r="CW137" s="765"/>
      <c r="CX137" s="765"/>
      <c r="CY137" s="129" t="s">
        <v>1907</v>
      </c>
    </row>
    <row r="138" spans="1:103" ht="15" outlineLevel="1" thickBot="1" x14ac:dyDescent="0.35">
      <c r="A138" s="764"/>
      <c r="B138" s="766"/>
      <c r="C138" s="765"/>
      <c r="D138" s="765"/>
      <c r="E138" s="765"/>
      <c r="F138" s="765"/>
      <c r="G138" s="765"/>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5"/>
      <c r="AY138" s="765"/>
      <c r="AZ138" s="765"/>
      <c r="BA138" s="765"/>
      <c r="BB138" s="765"/>
      <c r="BC138" s="765"/>
      <c r="BD138" s="765"/>
      <c r="BE138" s="765"/>
      <c r="BF138" s="765"/>
      <c r="BG138" s="765"/>
      <c r="BH138" s="765"/>
      <c r="BI138" s="765"/>
      <c r="BJ138" s="765"/>
      <c r="BK138" s="765"/>
      <c r="BL138" s="765"/>
      <c r="BM138" s="765"/>
      <c r="BN138" s="765"/>
      <c r="BO138" s="765"/>
      <c r="BP138" s="765"/>
      <c r="BQ138" s="765"/>
      <c r="BR138" s="765"/>
      <c r="BS138" s="765"/>
      <c r="BT138" s="765"/>
      <c r="BU138" s="765"/>
      <c r="BV138" s="765"/>
      <c r="BW138" s="765"/>
      <c r="BX138" s="765"/>
      <c r="BY138" s="765"/>
      <c r="BZ138" s="765"/>
      <c r="CA138" s="765"/>
      <c r="CB138" s="765"/>
      <c r="CC138" s="765"/>
      <c r="CD138" s="765"/>
      <c r="CE138" s="765"/>
      <c r="CF138" s="765"/>
      <c r="CG138" s="765"/>
      <c r="CH138" s="765"/>
      <c r="CI138" s="765"/>
      <c r="CJ138" s="765"/>
      <c r="CK138" s="765"/>
      <c r="CL138" s="765"/>
      <c r="CM138" s="765"/>
      <c r="CN138" s="765"/>
      <c r="CO138" s="765"/>
      <c r="CP138" s="765"/>
      <c r="CQ138" s="765"/>
      <c r="CR138" s="765"/>
      <c r="CS138" s="765"/>
      <c r="CT138" s="765"/>
      <c r="CU138" s="765"/>
      <c r="CV138" s="765"/>
      <c r="CW138" s="765"/>
      <c r="CX138" s="765"/>
      <c r="CY138" s="129" t="s">
        <v>1907</v>
      </c>
    </row>
    <row r="139" spans="1:103" ht="15" customHeight="1" outlineLevel="1" thickBot="1" x14ac:dyDescent="0.35">
      <c r="A139" s="760"/>
      <c r="B139" s="736"/>
      <c r="C139" s="736"/>
      <c r="D139" s="736"/>
      <c r="E139" s="736"/>
      <c r="F139" s="736"/>
      <c r="G139" s="736"/>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6"/>
      <c r="AY139" s="736"/>
      <c r="AZ139" s="736"/>
      <c r="BA139" s="736"/>
      <c r="BB139" s="736"/>
      <c r="BC139" s="736"/>
      <c r="BD139" s="736"/>
      <c r="BE139" s="736"/>
      <c r="BF139" s="736"/>
      <c r="BG139" s="736"/>
      <c r="BH139" s="736"/>
      <c r="BI139" s="736"/>
      <c r="BJ139" s="736"/>
      <c r="BK139" s="736"/>
      <c r="BL139" s="736"/>
      <c r="BM139" s="736"/>
      <c r="BN139" s="736"/>
      <c r="BO139" s="736"/>
      <c r="BP139" s="736"/>
      <c r="BQ139" s="736"/>
      <c r="BR139" s="736"/>
      <c r="BS139" s="736"/>
      <c r="BT139" s="736"/>
      <c r="BU139" s="736"/>
      <c r="BV139" s="736"/>
      <c r="BW139" s="736"/>
      <c r="BX139" s="736"/>
      <c r="BY139" s="736"/>
      <c r="BZ139" s="736"/>
      <c r="CA139" s="736"/>
      <c r="CB139" s="736"/>
      <c r="CC139" s="736"/>
      <c r="CD139" s="736"/>
      <c r="CE139" s="736"/>
      <c r="CF139" s="736"/>
      <c r="CG139" s="736"/>
      <c r="CH139" s="736"/>
      <c r="CI139" s="736"/>
      <c r="CJ139" s="736"/>
      <c r="CK139" s="736"/>
      <c r="CL139" s="736"/>
      <c r="CM139" s="736"/>
      <c r="CN139" s="736"/>
      <c r="CO139" s="736"/>
      <c r="CP139" s="736"/>
      <c r="CQ139" s="736"/>
      <c r="CR139" s="736"/>
      <c r="CS139" s="736"/>
      <c r="CT139" s="736"/>
      <c r="CU139" s="736"/>
      <c r="CV139" s="736"/>
      <c r="CW139" s="736"/>
      <c r="CX139" s="736"/>
      <c r="CY139" s="736"/>
    </row>
    <row r="140" spans="1:103" outlineLevel="1" x14ac:dyDescent="0.3">
      <c r="A140" s="159"/>
      <c r="B140" s="159"/>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236"/>
    </row>
    <row r="141" spans="1:103" x14ac:dyDescent="0.3">
      <c r="A141" s="227" t="s">
        <v>2026</v>
      </c>
      <c r="B141" s="227"/>
      <c r="C141" s="237"/>
      <c r="D141" s="237"/>
      <c r="E141" s="237"/>
      <c r="F141" s="237"/>
      <c r="G141" s="237"/>
      <c r="H141" s="237"/>
      <c r="I141" s="237"/>
      <c r="J141" s="237"/>
      <c r="K141" s="237"/>
      <c r="L141" s="237"/>
      <c r="M141" s="237"/>
      <c r="N141" s="237"/>
      <c r="O141" s="237"/>
      <c r="P141" s="237"/>
      <c r="Q141" s="237"/>
      <c r="R141" s="237"/>
      <c r="S141" s="237"/>
      <c r="T141" s="237"/>
      <c r="U141" s="237"/>
      <c r="V141" s="237"/>
      <c r="W141" s="237"/>
      <c r="X141" s="237"/>
      <c r="Y141" s="237"/>
      <c r="Z141" s="237"/>
      <c r="AA141" s="237"/>
      <c r="AB141" s="237"/>
      <c r="AC141" s="237"/>
      <c r="AD141" s="237"/>
      <c r="AE141" s="237"/>
      <c r="AF141" s="237"/>
      <c r="AG141" s="237"/>
      <c r="AH141" s="237"/>
      <c r="AI141" s="237"/>
      <c r="AJ141" s="237"/>
      <c r="AK141" s="237"/>
      <c r="AL141" s="237"/>
      <c r="AM141" s="237"/>
      <c r="AN141" s="237"/>
      <c r="AO141" s="237"/>
      <c r="AP141" s="237"/>
      <c r="AQ141" s="237"/>
      <c r="AR141" s="237"/>
      <c r="AS141" s="237"/>
      <c r="AT141" s="237"/>
      <c r="AU141" s="237"/>
      <c r="AV141" s="237"/>
      <c r="AW141" s="237"/>
      <c r="AX141" s="237"/>
      <c r="AY141" s="237"/>
      <c r="AZ141" s="237"/>
      <c r="BA141" s="237"/>
      <c r="BB141" s="237"/>
      <c r="BC141" s="237"/>
      <c r="BD141" s="237"/>
      <c r="BE141" s="237"/>
      <c r="BF141" s="237"/>
      <c r="BG141" s="237"/>
      <c r="BH141" s="237"/>
      <c r="BI141" s="237"/>
      <c r="BJ141" s="237"/>
      <c r="BK141" s="237"/>
      <c r="BL141" s="237"/>
      <c r="BM141" s="237"/>
      <c r="BN141" s="237"/>
      <c r="BO141" s="237"/>
      <c r="BP141" s="237"/>
      <c r="BQ141" s="237"/>
      <c r="BR141" s="237"/>
      <c r="BS141" s="237"/>
      <c r="BT141" s="237"/>
      <c r="BU141" s="237"/>
      <c r="BV141" s="237"/>
      <c r="BW141" s="237"/>
      <c r="BX141" s="237"/>
      <c r="BY141" s="237"/>
      <c r="BZ141" s="237"/>
      <c r="CA141" s="237"/>
      <c r="CB141" s="237"/>
      <c r="CC141" s="237"/>
      <c r="CD141" s="237"/>
      <c r="CE141" s="237"/>
      <c r="CF141" s="237"/>
      <c r="CG141" s="237"/>
      <c r="CH141" s="237"/>
      <c r="CI141" s="237"/>
      <c r="CJ141" s="237"/>
      <c r="CK141" s="237"/>
      <c r="CL141" s="237"/>
      <c r="CM141" s="237"/>
      <c r="CN141" s="237"/>
      <c r="CO141" s="237"/>
      <c r="CP141" s="237"/>
      <c r="CQ141" s="237"/>
      <c r="CR141" s="237"/>
      <c r="CS141" s="237"/>
      <c r="CT141" s="237"/>
      <c r="CU141" s="237"/>
      <c r="CV141" s="237"/>
      <c r="CW141" s="237"/>
      <c r="CX141" s="237"/>
      <c r="CY141" s="238"/>
    </row>
    <row r="142" spans="1:103" ht="16.2" thickBot="1" x14ac:dyDescent="0.35">
      <c r="A142" s="447" t="s">
        <v>2027</v>
      </c>
      <c r="B142" s="227"/>
      <c r="C142" s="237"/>
      <c r="D142" s="237"/>
      <c r="E142" s="237"/>
      <c r="F142" s="237"/>
      <c r="G142" s="237"/>
      <c r="H142" s="237"/>
      <c r="I142" s="237"/>
      <c r="J142" s="237"/>
      <c r="K142" s="237"/>
      <c r="L142" s="237"/>
      <c r="M142" s="237"/>
      <c r="N142" s="237"/>
      <c r="O142" s="237"/>
      <c r="P142" s="237"/>
      <c r="Q142" s="237"/>
      <c r="R142" s="237"/>
      <c r="S142" s="237"/>
      <c r="T142" s="237"/>
      <c r="U142" s="237"/>
      <c r="V142" s="237"/>
      <c r="W142" s="237"/>
      <c r="X142" s="237"/>
      <c r="Y142" s="237"/>
      <c r="Z142" s="237"/>
      <c r="AA142" s="237"/>
      <c r="AB142" s="237"/>
      <c r="AC142" s="237"/>
      <c r="AD142" s="237"/>
      <c r="AE142" s="237"/>
      <c r="AF142" s="237"/>
      <c r="AG142" s="237"/>
      <c r="AH142" s="237"/>
      <c r="AI142" s="237"/>
      <c r="AJ142" s="237"/>
      <c r="AK142" s="237"/>
      <c r="AL142" s="237"/>
      <c r="AM142" s="237"/>
      <c r="AN142" s="237"/>
      <c r="AO142" s="237"/>
      <c r="AP142" s="237"/>
      <c r="AQ142" s="237"/>
      <c r="AR142" s="237"/>
      <c r="AS142" s="237"/>
      <c r="AT142" s="237"/>
      <c r="AU142" s="237"/>
      <c r="AV142" s="237"/>
      <c r="AW142" s="237"/>
      <c r="AX142" s="237"/>
      <c r="AY142" s="237"/>
      <c r="AZ142" s="237"/>
      <c r="BA142" s="237"/>
      <c r="BB142" s="237"/>
      <c r="BC142" s="237"/>
      <c r="BD142" s="237"/>
      <c r="BE142" s="237"/>
      <c r="BF142" s="237"/>
      <c r="BG142" s="237"/>
      <c r="BH142" s="237"/>
      <c r="BI142" s="237"/>
      <c r="BJ142" s="237"/>
      <c r="BK142" s="237"/>
      <c r="BL142" s="237"/>
      <c r="BM142" s="237"/>
      <c r="BN142" s="237"/>
      <c r="BO142" s="237"/>
      <c r="BP142" s="237"/>
      <c r="BQ142" s="237"/>
      <c r="BR142" s="237"/>
      <c r="BS142" s="237"/>
      <c r="BT142" s="237"/>
      <c r="BU142" s="237"/>
      <c r="BV142" s="237"/>
      <c r="BW142" s="237"/>
      <c r="BX142" s="237"/>
      <c r="BY142" s="237"/>
      <c r="BZ142" s="237"/>
      <c r="CA142" s="237"/>
      <c r="CB142" s="237"/>
      <c r="CC142" s="237"/>
      <c r="CD142" s="237"/>
      <c r="CE142" s="237"/>
      <c r="CF142" s="237"/>
      <c r="CG142" s="237"/>
      <c r="CH142" s="237"/>
      <c r="CI142" s="237"/>
      <c r="CJ142" s="237"/>
      <c r="CK142" s="237"/>
      <c r="CL142" s="237"/>
      <c r="CM142" s="237"/>
      <c r="CN142" s="237"/>
      <c r="CO142" s="237"/>
      <c r="CP142" s="237"/>
      <c r="CQ142" s="237"/>
      <c r="CR142" s="237"/>
      <c r="CS142" s="237"/>
      <c r="CT142" s="237"/>
      <c r="CU142" s="237"/>
      <c r="CV142" s="237"/>
      <c r="CW142" s="237"/>
      <c r="CX142" s="237"/>
      <c r="CY142" s="238"/>
    </row>
    <row r="143" spans="1:103" ht="15" thickBot="1" x14ac:dyDescent="0.35">
      <c r="A143" s="239" t="s">
        <v>2028</v>
      </c>
      <c r="B143" s="116"/>
      <c r="C143" s="117" t="s">
        <v>1904</v>
      </c>
      <c r="D143" s="117" t="s">
        <v>1904</v>
      </c>
      <c r="E143" s="117" t="s">
        <v>1904</v>
      </c>
      <c r="F143" s="117" t="s">
        <v>1904</v>
      </c>
      <c r="G143" s="117" t="s">
        <v>1904</v>
      </c>
      <c r="H143" s="117" t="s">
        <v>1904</v>
      </c>
      <c r="I143" s="117" t="s">
        <v>1904</v>
      </c>
      <c r="J143" s="117" t="s">
        <v>1904</v>
      </c>
      <c r="K143" s="117" t="s">
        <v>1904</v>
      </c>
      <c r="L143" s="117" t="s">
        <v>1904</v>
      </c>
      <c r="M143" s="117" t="s">
        <v>1904</v>
      </c>
      <c r="N143" s="117" t="s">
        <v>1904</v>
      </c>
      <c r="O143" s="117" t="s">
        <v>1904</v>
      </c>
      <c r="P143" s="117" t="s">
        <v>1904</v>
      </c>
      <c r="Q143" s="117" t="s">
        <v>1904</v>
      </c>
      <c r="R143" s="117" t="s">
        <v>1904</v>
      </c>
      <c r="S143" s="117" t="s">
        <v>1904</v>
      </c>
      <c r="T143" s="117" t="s">
        <v>1904</v>
      </c>
      <c r="U143" s="117" t="s">
        <v>1904</v>
      </c>
      <c r="V143" s="117" t="s">
        <v>1904</v>
      </c>
      <c r="W143" s="117" t="s">
        <v>1904</v>
      </c>
      <c r="X143" s="117" t="s">
        <v>1904</v>
      </c>
      <c r="Y143" s="117" t="s">
        <v>1904</v>
      </c>
      <c r="Z143" s="117" t="s">
        <v>1904</v>
      </c>
      <c r="AA143" s="117" t="s">
        <v>1904</v>
      </c>
      <c r="AB143" s="117" t="s">
        <v>1904</v>
      </c>
      <c r="AC143" s="117" t="s">
        <v>1904</v>
      </c>
      <c r="AD143" s="117" t="s">
        <v>1904</v>
      </c>
      <c r="AE143" s="117" t="s">
        <v>1904</v>
      </c>
      <c r="AF143" s="117" t="s">
        <v>1904</v>
      </c>
      <c r="AG143" s="117" t="s">
        <v>1904</v>
      </c>
      <c r="AH143" s="117" t="s">
        <v>1904</v>
      </c>
      <c r="AI143" s="117" t="s">
        <v>1904</v>
      </c>
      <c r="AJ143" s="117" t="s">
        <v>1904</v>
      </c>
      <c r="AK143" s="117" t="s">
        <v>1904</v>
      </c>
      <c r="AL143" s="117" t="s">
        <v>1904</v>
      </c>
      <c r="AM143" s="117" t="s">
        <v>1904</v>
      </c>
      <c r="AN143" s="117" t="s">
        <v>1904</v>
      </c>
      <c r="AO143" s="117" t="s">
        <v>1904</v>
      </c>
      <c r="AP143" s="117" t="s">
        <v>1904</v>
      </c>
      <c r="AQ143" s="117" t="s">
        <v>1904</v>
      </c>
      <c r="AR143" s="117" t="s">
        <v>1904</v>
      </c>
      <c r="AS143" s="117" t="s">
        <v>1904</v>
      </c>
      <c r="AT143" s="117" t="s">
        <v>1904</v>
      </c>
      <c r="AU143" s="117" t="s">
        <v>1904</v>
      </c>
      <c r="AV143" s="117" t="s">
        <v>1904</v>
      </c>
      <c r="AW143" s="117" t="s">
        <v>1904</v>
      </c>
      <c r="AX143" s="117" t="s">
        <v>1904</v>
      </c>
      <c r="AY143" s="117" t="s">
        <v>1904</v>
      </c>
      <c r="AZ143" s="117" t="s">
        <v>1904</v>
      </c>
      <c r="BA143" s="117" t="s">
        <v>1904</v>
      </c>
      <c r="BB143" s="117" t="s">
        <v>1904</v>
      </c>
      <c r="BC143" s="117" t="s">
        <v>1904</v>
      </c>
      <c r="BD143" s="117" t="s">
        <v>1904</v>
      </c>
      <c r="BE143" s="117" t="s">
        <v>1904</v>
      </c>
      <c r="BF143" s="117" t="s">
        <v>1904</v>
      </c>
      <c r="BG143" s="117" t="s">
        <v>1904</v>
      </c>
      <c r="BH143" s="117" t="s">
        <v>1904</v>
      </c>
      <c r="BI143" s="117" t="s">
        <v>1904</v>
      </c>
      <c r="BJ143" s="117" t="s">
        <v>1904</v>
      </c>
      <c r="BK143" s="117" t="s">
        <v>1904</v>
      </c>
      <c r="BL143" s="117" t="s">
        <v>1904</v>
      </c>
      <c r="BM143" s="117" t="s">
        <v>1904</v>
      </c>
      <c r="BN143" s="117" t="s">
        <v>1904</v>
      </c>
      <c r="BO143" s="117" t="s">
        <v>1904</v>
      </c>
      <c r="BP143" s="117" t="s">
        <v>1904</v>
      </c>
      <c r="BQ143" s="117" t="s">
        <v>1904</v>
      </c>
      <c r="BR143" s="117" t="s">
        <v>1904</v>
      </c>
      <c r="BS143" s="117" t="s">
        <v>1904</v>
      </c>
      <c r="BT143" s="117" t="s">
        <v>1904</v>
      </c>
      <c r="BU143" s="117" t="s">
        <v>1904</v>
      </c>
      <c r="BV143" s="117" t="s">
        <v>1904</v>
      </c>
      <c r="BW143" s="117" t="s">
        <v>1904</v>
      </c>
      <c r="BX143" s="117" t="s">
        <v>1904</v>
      </c>
      <c r="BY143" s="117" t="s">
        <v>1904</v>
      </c>
      <c r="BZ143" s="117" t="s">
        <v>1904</v>
      </c>
      <c r="CA143" s="117" t="s">
        <v>1904</v>
      </c>
      <c r="CB143" s="117" t="s">
        <v>1904</v>
      </c>
      <c r="CC143" s="117" t="s">
        <v>1904</v>
      </c>
      <c r="CD143" s="117" t="s">
        <v>1904</v>
      </c>
      <c r="CE143" s="117" t="s">
        <v>1904</v>
      </c>
      <c r="CF143" s="117" t="s">
        <v>1904</v>
      </c>
      <c r="CG143" s="117" t="s">
        <v>1904</v>
      </c>
      <c r="CH143" s="117" t="s">
        <v>1904</v>
      </c>
      <c r="CI143" s="117" t="s">
        <v>1904</v>
      </c>
      <c r="CJ143" s="117" t="s">
        <v>1904</v>
      </c>
      <c r="CK143" s="117" t="s">
        <v>1904</v>
      </c>
      <c r="CL143" s="117" t="s">
        <v>1904</v>
      </c>
      <c r="CM143" s="117" t="s">
        <v>1904</v>
      </c>
      <c r="CN143" s="117" t="s">
        <v>1904</v>
      </c>
      <c r="CO143" s="117" t="s">
        <v>1904</v>
      </c>
      <c r="CP143" s="117" t="s">
        <v>1904</v>
      </c>
      <c r="CQ143" s="117" t="s">
        <v>1904</v>
      </c>
      <c r="CR143" s="117" t="s">
        <v>1904</v>
      </c>
      <c r="CS143" s="117" t="s">
        <v>1904</v>
      </c>
      <c r="CT143" s="117" t="s">
        <v>1904</v>
      </c>
      <c r="CU143" s="117" t="s">
        <v>1904</v>
      </c>
      <c r="CV143" s="117" t="s">
        <v>1904</v>
      </c>
      <c r="CW143" s="117" t="s">
        <v>1904</v>
      </c>
      <c r="CX143" s="117" t="s">
        <v>1904</v>
      </c>
      <c r="CY143" s="118"/>
    </row>
    <row r="144" spans="1:103" x14ac:dyDescent="0.3">
      <c r="A144" s="240"/>
      <c r="B144" s="127">
        <f t="shared" ref="B144:B157" si="46">SUM(C144:CX144)</f>
        <v>0</v>
      </c>
      <c r="C144" s="182"/>
      <c r="D144" s="182"/>
      <c r="E144" s="182"/>
      <c r="F144" s="182"/>
      <c r="G144" s="182"/>
      <c r="H144" s="182"/>
      <c r="I144" s="182"/>
      <c r="J144" s="182"/>
      <c r="K144" s="182"/>
      <c r="L144" s="182"/>
      <c r="M144" s="182"/>
      <c r="N144" s="182"/>
      <c r="O144" s="182"/>
      <c r="P144" s="182"/>
      <c r="Q144" s="182"/>
      <c r="R144" s="182"/>
      <c r="S144" s="182"/>
      <c r="T144" s="182"/>
      <c r="U144" s="182"/>
      <c r="V144" s="182"/>
      <c r="W144" s="182"/>
      <c r="X144" s="182"/>
      <c r="Y144" s="182"/>
      <c r="Z144" s="182"/>
      <c r="AA144" s="182"/>
      <c r="AB144" s="182"/>
      <c r="AC144" s="182"/>
      <c r="AD144" s="182"/>
      <c r="AE144" s="182"/>
      <c r="AF144" s="182"/>
      <c r="AG144" s="182"/>
      <c r="AH144" s="182"/>
      <c r="AI144" s="182"/>
      <c r="AJ144" s="182"/>
      <c r="AK144" s="182"/>
      <c r="AL144" s="182"/>
      <c r="AM144" s="182"/>
      <c r="AN144" s="182"/>
      <c r="AO144" s="182"/>
      <c r="AP144" s="182"/>
      <c r="AQ144" s="182"/>
      <c r="AR144" s="182"/>
      <c r="AS144" s="182"/>
      <c r="AT144" s="182"/>
      <c r="AU144" s="182"/>
      <c r="AV144" s="182"/>
      <c r="AW144" s="182"/>
      <c r="AX144" s="182"/>
      <c r="AY144" s="182"/>
      <c r="AZ144" s="182"/>
      <c r="BA144" s="182"/>
      <c r="BB144" s="182"/>
      <c r="BC144" s="182"/>
      <c r="BD144" s="182"/>
      <c r="BE144" s="182"/>
      <c r="BF144" s="182"/>
      <c r="BG144" s="182"/>
      <c r="BH144" s="182"/>
      <c r="BI144" s="182"/>
      <c r="BJ144" s="182"/>
      <c r="BK144" s="182"/>
      <c r="BL144" s="182"/>
      <c r="BM144" s="182"/>
      <c r="BN144" s="182"/>
      <c r="BO144" s="182"/>
      <c r="BP144" s="182"/>
      <c r="BQ144" s="182"/>
      <c r="BR144" s="182"/>
      <c r="BS144" s="182"/>
      <c r="BT144" s="182"/>
      <c r="BU144" s="182"/>
      <c r="BV144" s="182"/>
      <c r="BW144" s="182"/>
      <c r="BX144" s="182"/>
      <c r="BY144" s="182"/>
      <c r="BZ144" s="182"/>
      <c r="CA144" s="182"/>
      <c r="CB144" s="182"/>
      <c r="CC144" s="182"/>
      <c r="CD144" s="182"/>
      <c r="CE144" s="182"/>
      <c r="CF144" s="182"/>
      <c r="CG144" s="182"/>
      <c r="CH144" s="182"/>
      <c r="CI144" s="182"/>
      <c r="CJ144" s="182"/>
      <c r="CK144" s="182"/>
      <c r="CL144" s="182"/>
      <c r="CM144" s="182"/>
      <c r="CN144" s="182"/>
      <c r="CO144" s="182"/>
      <c r="CP144" s="182"/>
      <c r="CQ144" s="182"/>
      <c r="CR144" s="182"/>
      <c r="CS144" s="182"/>
      <c r="CT144" s="182"/>
      <c r="CU144" s="182"/>
      <c r="CV144" s="182"/>
      <c r="CW144" s="182"/>
      <c r="CX144" s="182"/>
      <c r="CY144" s="129" t="s">
        <v>1907</v>
      </c>
    </row>
    <row r="145" spans="1:103" x14ac:dyDescent="0.3">
      <c r="A145" s="240"/>
      <c r="B145" s="127">
        <f t="shared" si="46"/>
        <v>0</v>
      </c>
      <c r="C145" s="182"/>
      <c r="D145" s="182"/>
      <c r="E145" s="182"/>
      <c r="F145" s="182"/>
      <c r="G145" s="182"/>
      <c r="H145" s="182"/>
      <c r="I145" s="182"/>
      <c r="J145" s="182"/>
      <c r="K145" s="182"/>
      <c r="L145" s="182"/>
      <c r="M145" s="182"/>
      <c r="N145" s="182"/>
      <c r="O145" s="182"/>
      <c r="P145" s="182"/>
      <c r="Q145" s="182"/>
      <c r="R145" s="182"/>
      <c r="S145" s="182"/>
      <c r="T145" s="182"/>
      <c r="U145" s="182"/>
      <c r="V145" s="182"/>
      <c r="W145" s="182"/>
      <c r="X145" s="182"/>
      <c r="Y145" s="182"/>
      <c r="Z145" s="182"/>
      <c r="AA145" s="182"/>
      <c r="AB145" s="182"/>
      <c r="AC145" s="182"/>
      <c r="AD145" s="182"/>
      <c r="AE145" s="182"/>
      <c r="AF145" s="182"/>
      <c r="AG145" s="182"/>
      <c r="AH145" s="182"/>
      <c r="AI145" s="182"/>
      <c r="AJ145" s="182"/>
      <c r="AK145" s="182"/>
      <c r="AL145" s="182"/>
      <c r="AM145" s="182"/>
      <c r="AN145" s="182"/>
      <c r="AO145" s="182"/>
      <c r="AP145" s="182"/>
      <c r="AQ145" s="182"/>
      <c r="AR145" s="182"/>
      <c r="AS145" s="182"/>
      <c r="AT145" s="182"/>
      <c r="AU145" s="182"/>
      <c r="AV145" s="182"/>
      <c r="AW145" s="182"/>
      <c r="AX145" s="182"/>
      <c r="AY145" s="182"/>
      <c r="AZ145" s="182"/>
      <c r="BA145" s="182"/>
      <c r="BB145" s="182"/>
      <c r="BC145" s="182"/>
      <c r="BD145" s="182"/>
      <c r="BE145" s="182"/>
      <c r="BF145" s="182"/>
      <c r="BG145" s="182"/>
      <c r="BH145" s="182"/>
      <c r="BI145" s="182"/>
      <c r="BJ145" s="182"/>
      <c r="BK145" s="182"/>
      <c r="BL145" s="182"/>
      <c r="BM145" s="182"/>
      <c r="BN145" s="182"/>
      <c r="BO145" s="182"/>
      <c r="BP145" s="182"/>
      <c r="BQ145" s="182"/>
      <c r="BR145" s="182"/>
      <c r="BS145" s="182"/>
      <c r="BT145" s="182"/>
      <c r="BU145" s="182"/>
      <c r="BV145" s="182"/>
      <c r="BW145" s="182"/>
      <c r="BX145" s="182"/>
      <c r="BY145" s="182"/>
      <c r="BZ145" s="182"/>
      <c r="CA145" s="182"/>
      <c r="CB145" s="182"/>
      <c r="CC145" s="182"/>
      <c r="CD145" s="182"/>
      <c r="CE145" s="182"/>
      <c r="CF145" s="182"/>
      <c r="CG145" s="182"/>
      <c r="CH145" s="182"/>
      <c r="CI145" s="182"/>
      <c r="CJ145" s="182"/>
      <c r="CK145" s="182"/>
      <c r="CL145" s="182"/>
      <c r="CM145" s="182"/>
      <c r="CN145" s="182"/>
      <c r="CO145" s="182"/>
      <c r="CP145" s="182"/>
      <c r="CQ145" s="182"/>
      <c r="CR145" s="182"/>
      <c r="CS145" s="182"/>
      <c r="CT145" s="182"/>
      <c r="CU145" s="182"/>
      <c r="CV145" s="182"/>
      <c r="CW145" s="182"/>
      <c r="CX145" s="182"/>
      <c r="CY145" s="129" t="s">
        <v>1907</v>
      </c>
    </row>
    <row r="146" spans="1:103" x14ac:dyDescent="0.3">
      <c r="A146" s="240"/>
      <c r="B146" s="127">
        <f t="shared" si="46"/>
        <v>0</v>
      </c>
      <c r="C146" s="182"/>
      <c r="D146" s="182"/>
      <c r="E146" s="182"/>
      <c r="F146" s="182"/>
      <c r="G146" s="182"/>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2"/>
      <c r="AY146" s="182"/>
      <c r="AZ146" s="182"/>
      <c r="BA146" s="182"/>
      <c r="BB146" s="182"/>
      <c r="BC146" s="182"/>
      <c r="BD146" s="182"/>
      <c r="BE146" s="182"/>
      <c r="BF146" s="182"/>
      <c r="BG146" s="182"/>
      <c r="BH146" s="182"/>
      <c r="BI146" s="182"/>
      <c r="BJ146" s="182"/>
      <c r="BK146" s="182"/>
      <c r="BL146" s="182"/>
      <c r="BM146" s="182"/>
      <c r="BN146" s="182"/>
      <c r="BO146" s="182"/>
      <c r="BP146" s="182"/>
      <c r="BQ146" s="182"/>
      <c r="BR146" s="182"/>
      <c r="BS146" s="182"/>
      <c r="BT146" s="182"/>
      <c r="BU146" s="182"/>
      <c r="BV146" s="182"/>
      <c r="BW146" s="182"/>
      <c r="BX146" s="182"/>
      <c r="BY146" s="182"/>
      <c r="BZ146" s="182"/>
      <c r="CA146" s="182"/>
      <c r="CB146" s="182"/>
      <c r="CC146" s="182"/>
      <c r="CD146" s="182"/>
      <c r="CE146" s="182"/>
      <c r="CF146" s="182"/>
      <c r="CG146" s="182"/>
      <c r="CH146" s="182"/>
      <c r="CI146" s="182"/>
      <c r="CJ146" s="182"/>
      <c r="CK146" s="182"/>
      <c r="CL146" s="182"/>
      <c r="CM146" s="182"/>
      <c r="CN146" s="182"/>
      <c r="CO146" s="182"/>
      <c r="CP146" s="182"/>
      <c r="CQ146" s="182"/>
      <c r="CR146" s="182"/>
      <c r="CS146" s="182"/>
      <c r="CT146" s="182"/>
      <c r="CU146" s="182"/>
      <c r="CV146" s="182"/>
      <c r="CW146" s="182"/>
      <c r="CX146" s="182"/>
      <c r="CY146" s="129" t="s">
        <v>1907</v>
      </c>
    </row>
    <row r="147" spans="1:103" x14ac:dyDescent="0.3">
      <c r="A147" s="240"/>
      <c r="B147" s="127">
        <f t="shared" si="46"/>
        <v>0</v>
      </c>
      <c r="C147" s="182"/>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2"/>
      <c r="Z147" s="182"/>
      <c r="AA147" s="182"/>
      <c r="AB147" s="182"/>
      <c r="AC147" s="182"/>
      <c r="AD147" s="182"/>
      <c r="AE147" s="182"/>
      <c r="AF147" s="182"/>
      <c r="AG147" s="182"/>
      <c r="AH147" s="182"/>
      <c r="AI147" s="182"/>
      <c r="AJ147" s="182"/>
      <c r="AK147" s="182"/>
      <c r="AL147" s="182"/>
      <c r="AM147" s="182"/>
      <c r="AN147" s="182"/>
      <c r="AO147" s="182"/>
      <c r="AP147" s="182"/>
      <c r="AQ147" s="182"/>
      <c r="AR147" s="182"/>
      <c r="AS147" s="182"/>
      <c r="AT147" s="182"/>
      <c r="AU147" s="182"/>
      <c r="AV147" s="182"/>
      <c r="AW147" s="182"/>
      <c r="AX147" s="182"/>
      <c r="AY147" s="182"/>
      <c r="AZ147" s="182"/>
      <c r="BA147" s="182"/>
      <c r="BB147" s="182"/>
      <c r="BC147" s="182"/>
      <c r="BD147" s="182"/>
      <c r="BE147" s="182"/>
      <c r="BF147" s="182"/>
      <c r="BG147" s="182"/>
      <c r="BH147" s="182"/>
      <c r="BI147" s="182"/>
      <c r="BJ147" s="182"/>
      <c r="BK147" s="182"/>
      <c r="BL147" s="182"/>
      <c r="BM147" s="182"/>
      <c r="BN147" s="182"/>
      <c r="BO147" s="182"/>
      <c r="BP147" s="182"/>
      <c r="BQ147" s="182"/>
      <c r="BR147" s="182"/>
      <c r="BS147" s="182"/>
      <c r="BT147" s="182"/>
      <c r="BU147" s="182"/>
      <c r="BV147" s="182"/>
      <c r="BW147" s="182"/>
      <c r="BX147" s="182"/>
      <c r="BY147" s="182"/>
      <c r="BZ147" s="182"/>
      <c r="CA147" s="182"/>
      <c r="CB147" s="182"/>
      <c r="CC147" s="182"/>
      <c r="CD147" s="182"/>
      <c r="CE147" s="182"/>
      <c r="CF147" s="182"/>
      <c r="CG147" s="182"/>
      <c r="CH147" s="182"/>
      <c r="CI147" s="182"/>
      <c r="CJ147" s="182"/>
      <c r="CK147" s="182"/>
      <c r="CL147" s="182"/>
      <c r="CM147" s="182"/>
      <c r="CN147" s="182"/>
      <c r="CO147" s="182"/>
      <c r="CP147" s="182"/>
      <c r="CQ147" s="182"/>
      <c r="CR147" s="182"/>
      <c r="CS147" s="182"/>
      <c r="CT147" s="182"/>
      <c r="CU147" s="182"/>
      <c r="CV147" s="182"/>
      <c r="CW147" s="182"/>
      <c r="CX147" s="182"/>
      <c r="CY147" s="129" t="s">
        <v>1907</v>
      </c>
    </row>
    <row r="148" spans="1:103" x14ac:dyDescent="0.3">
      <c r="A148" s="240"/>
      <c r="B148" s="127">
        <f t="shared" si="46"/>
        <v>0</v>
      </c>
      <c r="C148" s="182"/>
      <c r="D148" s="182"/>
      <c r="E148" s="182"/>
      <c r="F148" s="182"/>
      <c r="G148" s="182"/>
      <c r="H148" s="182"/>
      <c r="I148" s="182"/>
      <c r="J148" s="182"/>
      <c r="K148" s="182"/>
      <c r="L148" s="182"/>
      <c r="M148" s="182"/>
      <c r="N148" s="182"/>
      <c r="O148" s="182"/>
      <c r="P148" s="182"/>
      <c r="Q148" s="182"/>
      <c r="R148" s="182"/>
      <c r="S148" s="182"/>
      <c r="T148" s="182"/>
      <c r="U148" s="182"/>
      <c r="V148" s="182"/>
      <c r="W148" s="182"/>
      <c r="X148" s="182"/>
      <c r="Y148" s="182"/>
      <c r="Z148" s="182"/>
      <c r="AA148" s="182"/>
      <c r="AB148" s="182"/>
      <c r="AC148" s="182"/>
      <c r="AD148" s="182"/>
      <c r="AE148" s="182"/>
      <c r="AF148" s="182"/>
      <c r="AG148" s="182"/>
      <c r="AH148" s="182"/>
      <c r="AI148" s="182"/>
      <c r="AJ148" s="182"/>
      <c r="AK148" s="182"/>
      <c r="AL148" s="182"/>
      <c r="AM148" s="182"/>
      <c r="AN148" s="182"/>
      <c r="AO148" s="182"/>
      <c r="AP148" s="182"/>
      <c r="AQ148" s="182"/>
      <c r="AR148" s="182"/>
      <c r="AS148" s="182"/>
      <c r="AT148" s="182"/>
      <c r="AU148" s="182"/>
      <c r="AV148" s="182"/>
      <c r="AW148" s="182"/>
      <c r="AX148" s="182"/>
      <c r="AY148" s="182"/>
      <c r="AZ148" s="182"/>
      <c r="BA148" s="182"/>
      <c r="BB148" s="182"/>
      <c r="BC148" s="182"/>
      <c r="BD148" s="182"/>
      <c r="BE148" s="182"/>
      <c r="BF148" s="182"/>
      <c r="BG148" s="182"/>
      <c r="BH148" s="182"/>
      <c r="BI148" s="182"/>
      <c r="BJ148" s="182"/>
      <c r="BK148" s="182"/>
      <c r="BL148" s="182"/>
      <c r="BM148" s="182"/>
      <c r="BN148" s="182"/>
      <c r="BO148" s="182"/>
      <c r="BP148" s="182"/>
      <c r="BQ148" s="182"/>
      <c r="BR148" s="182"/>
      <c r="BS148" s="182"/>
      <c r="BT148" s="182"/>
      <c r="BU148" s="182"/>
      <c r="BV148" s="182"/>
      <c r="BW148" s="182"/>
      <c r="BX148" s="182"/>
      <c r="BY148" s="182"/>
      <c r="BZ148" s="182"/>
      <c r="CA148" s="182"/>
      <c r="CB148" s="182"/>
      <c r="CC148" s="182"/>
      <c r="CD148" s="182"/>
      <c r="CE148" s="182"/>
      <c r="CF148" s="182"/>
      <c r="CG148" s="182"/>
      <c r="CH148" s="182"/>
      <c r="CI148" s="182"/>
      <c r="CJ148" s="182"/>
      <c r="CK148" s="182"/>
      <c r="CL148" s="182"/>
      <c r="CM148" s="182"/>
      <c r="CN148" s="182"/>
      <c r="CO148" s="182"/>
      <c r="CP148" s="182"/>
      <c r="CQ148" s="182"/>
      <c r="CR148" s="182"/>
      <c r="CS148" s="182"/>
      <c r="CT148" s="182"/>
      <c r="CU148" s="182"/>
      <c r="CV148" s="182"/>
      <c r="CW148" s="182"/>
      <c r="CX148" s="182"/>
      <c r="CY148" s="129" t="s">
        <v>1907</v>
      </c>
    </row>
    <row r="149" spans="1:103" x14ac:dyDescent="0.3">
      <c r="A149" s="241"/>
      <c r="B149" s="127">
        <f t="shared" si="46"/>
        <v>0</v>
      </c>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c r="AM149" s="182"/>
      <c r="AN149" s="182"/>
      <c r="AO149" s="182"/>
      <c r="AP149" s="182"/>
      <c r="AQ149" s="182"/>
      <c r="AR149" s="182"/>
      <c r="AS149" s="182"/>
      <c r="AT149" s="182"/>
      <c r="AU149" s="182"/>
      <c r="AV149" s="182"/>
      <c r="AW149" s="182"/>
      <c r="AX149" s="182"/>
      <c r="AY149" s="182"/>
      <c r="AZ149" s="182"/>
      <c r="BA149" s="182"/>
      <c r="BB149" s="182"/>
      <c r="BC149" s="182"/>
      <c r="BD149" s="182"/>
      <c r="BE149" s="182"/>
      <c r="BF149" s="182"/>
      <c r="BG149" s="182"/>
      <c r="BH149" s="182"/>
      <c r="BI149" s="182"/>
      <c r="BJ149" s="182"/>
      <c r="BK149" s="182"/>
      <c r="BL149" s="182"/>
      <c r="BM149" s="182"/>
      <c r="BN149" s="182"/>
      <c r="BO149" s="182"/>
      <c r="BP149" s="182"/>
      <c r="BQ149" s="182"/>
      <c r="BR149" s="182"/>
      <c r="BS149" s="182"/>
      <c r="BT149" s="182"/>
      <c r="BU149" s="182"/>
      <c r="BV149" s="182"/>
      <c r="BW149" s="182"/>
      <c r="BX149" s="182"/>
      <c r="BY149" s="182"/>
      <c r="BZ149" s="182"/>
      <c r="CA149" s="182"/>
      <c r="CB149" s="182"/>
      <c r="CC149" s="182"/>
      <c r="CD149" s="182"/>
      <c r="CE149" s="182"/>
      <c r="CF149" s="182"/>
      <c r="CG149" s="182"/>
      <c r="CH149" s="182"/>
      <c r="CI149" s="182"/>
      <c r="CJ149" s="182"/>
      <c r="CK149" s="182"/>
      <c r="CL149" s="182"/>
      <c r="CM149" s="182"/>
      <c r="CN149" s="182"/>
      <c r="CO149" s="182"/>
      <c r="CP149" s="182"/>
      <c r="CQ149" s="182"/>
      <c r="CR149" s="182"/>
      <c r="CS149" s="182"/>
      <c r="CT149" s="182"/>
      <c r="CU149" s="182"/>
      <c r="CV149" s="182"/>
      <c r="CW149" s="182"/>
      <c r="CX149" s="182"/>
      <c r="CY149" s="129" t="s">
        <v>1907</v>
      </c>
    </row>
    <row r="150" spans="1:103" x14ac:dyDescent="0.3">
      <c r="A150" s="241"/>
      <c r="B150" s="127">
        <f t="shared" si="46"/>
        <v>0</v>
      </c>
      <c r="C150" s="182"/>
      <c r="D150" s="182"/>
      <c r="E150" s="182"/>
      <c r="F150" s="182"/>
      <c r="G150" s="182"/>
      <c r="H150" s="182"/>
      <c r="I150" s="182"/>
      <c r="J150" s="182"/>
      <c r="K150" s="182"/>
      <c r="L150" s="182"/>
      <c r="M150" s="182"/>
      <c r="N150" s="182"/>
      <c r="O150" s="182"/>
      <c r="P150" s="182"/>
      <c r="Q150" s="182"/>
      <c r="R150" s="182"/>
      <c r="S150" s="182"/>
      <c r="T150" s="182"/>
      <c r="U150" s="182"/>
      <c r="V150" s="182"/>
      <c r="W150" s="182"/>
      <c r="X150" s="182"/>
      <c r="Y150" s="182"/>
      <c r="Z150" s="182"/>
      <c r="AA150" s="182"/>
      <c r="AB150" s="182"/>
      <c r="AC150" s="182"/>
      <c r="AD150" s="182"/>
      <c r="AE150" s="182"/>
      <c r="AF150" s="182"/>
      <c r="AG150" s="182"/>
      <c r="AH150" s="182"/>
      <c r="AI150" s="182"/>
      <c r="AJ150" s="182"/>
      <c r="AK150" s="182"/>
      <c r="AL150" s="182"/>
      <c r="AM150" s="182"/>
      <c r="AN150" s="182"/>
      <c r="AO150" s="182"/>
      <c r="AP150" s="182"/>
      <c r="AQ150" s="182"/>
      <c r="AR150" s="182"/>
      <c r="AS150" s="182"/>
      <c r="AT150" s="182"/>
      <c r="AU150" s="182"/>
      <c r="AV150" s="182"/>
      <c r="AW150" s="182"/>
      <c r="AX150" s="182"/>
      <c r="AY150" s="182"/>
      <c r="AZ150" s="182"/>
      <c r="BA150" s="182"/>
      <c r="BB150" s="182"/>
      <c r="BC150" s="182"/>
      <c r="BD150" s="182"/>
      <c r="BE150" s="182"/>
      <c r="BF150" s="182"/>
      <c r="BG150" s="182"/>
      <c r="BH150" s="182"/>
      <c r="BI150" s="182"/>
      <c r="BJ150" s="182"/>
      <c r="BK150" s="182"/>
      <c r="BL150" s="182"/>
      <c r="BM150" s="182"/>
      <c r="BN150" s="182"/>
      <c r="BO150" s="182"/>
      <c r="BP150" s="182"/>
      <c r="BQ150" s="182"/>
      <c r="BR150" s="182"/>
      <c r="BS150" s="182"/>
      <c r="BT150" s="182"/>
      <c r="BU150" s="182"/>
      <c r="BV150" s="182"/>
      <c r="BW150" s="182"/>
      <c r="BX150" s="182"/>
      <c r="BY150" s="182"/>
      <c r="BZ150" s="182"/>
      <c r="CA150" s="182"/>
      <c r="CB150" s="182"/>
      <c r="CC150" s="182"/>
      <c r="CD150" s="182"/>
      <c r="CE150" s="182"/>
      <c r="CF150" s="182"/>
      <c r="CG150" s="182"/>
      <c r="CH150" s="182"/>
      <c r="CI150" s="182"/>
      <c r="CJ150" s="182"/>
      <c r="CK150" s="182"/>
      <c r="CL150" s="182"/>
      <c r="CM150" s="182"/>
      <c r="CN150" s="182"/>
      <c r="CO150" s="182"/>
      <c r="CP150" s="182"/>
      <c r="CQ150" s="182"/>
      <c r="CR150" s="182"/>
      <c r="CS150" s="182"/>
      <c r="CT150" s="182"/>
      <c r="CU150" s="182"/>
      <c r="CV150" s="182"/>
      <c r="CW150" s="182"/>
      <c r="CX150" s="182"/>
      <c r="CY150" s="129" t="s">
        <v>1907</v>
      </c>
    </row>
    <row r="151" spans="1:103" x14ac:dyDescent="0.3">
      <c r="A151" s="241"/>
      <c r="B151" s="127">
        <f t="shared" si="46"/>
        <v>0</v>
      </c>
      <c r="C151" s="182"/>
      <c r="D151" s="182"/>
      <c r="E151" s="182"/>
      <c r="F151" s="182"/>
      <c r="G151" s="182"/>
      <c r="H151" s="182"/>
      <c r="I151" s="182"/>
      <c r="J151" s="182"/>
      <c r="K151" s="182"/>
      <c r="L151" s="182"/>
      <c r="M151" s="182"/>
      <c r="N151" s="182"/>
      <c r="O151" s="182"/>
      <c r="P151" s="182"/>
      <c r="Q151" s="182"/>
      <c r="R151" s="182"/>
      <c r="S151" s="182"/>
      <c r="T151" s="182"/>
      <c r="U151" s="182"/>
      <c r="V151" s="182"/>
      <c r="W151" s="182"/>
      <c r="X151" s="182"/>
      <c r="Y151" s="182"/>
      <c r="Z151" s="182"/>
      <c r="AA151" s="182"/>
      <c r="AB151" s="182"/>
      <c r="AC151" s="182"/>
      <c r="AD151" s="182"/>
      <c r="AE151" s="182"/>
      <c r="AF151" s="182"/>
      <c r="AG151" s="182"/>
      <c r="AH151" s="182"/>
      <c r="AI151" s="182"/>
      <c r="AJ151" s="182"/>
      <c r="AK151" s="182"/>
      <c r="AL151" s="182"/>
      <c r="AM151" s="182"/>
      <c r="AN151" s="182"/>
      <c r="AO151" s="182"/>
      <c r="AP151" s="182"/>
      <c r="AQ151" s="182"/>
      <c r="AR151" s="182"/>
      <c r="AS151" s="182"/>
      <c r="AT151" s="182"/>
      <c r="AU151" s="182"/>
      <c r="AV151" s="182"/>
      <c r="AW151" s="182"/>
      <c r="AX151" s="182"/>
      <c r="AY151" s="182"/>
      <c r="AZ151" s="182"/>
      <c r="BA151" s="182"/>
      <c r="BB151" s="182"/>
      <c r="BC151" s="182"/>
      <c r="BD151" s="182"/>
      <c r="BE151" s="182"/>
      <c r="BF151" s="182"/>
      <c r="BG151" s="182"/>
      <c r="BH151" s="182"/>
      <c r="BI151" s="182"/>
      <c r="BJ151" s="182"/>
      <c r="BK151" s="182"/>
      <c r="BL151" s="182"/>
      <c r="BM151" s="182"/>
      <c r="BN151" s="182"/>
      <c r="BO151" s="182"/>
      <c r="BP151" s="182"/>
      <c r="BQ151" s="182"/>
      <c r="BR151" s="182"/>
      <c r="BS151" s="182"/>
      <c r="BT151" s="182"/>
      <c r="BU151" s="182"/>
      <c r="BV151" s="182"/>
      <c r="BW151" s="182"/>
      <c r="BX151" s="182"/>
      <c r="BY151" s="182"/>
      <c r="BZ151" s="182"/>
      <c r="CA151" s="182"/>
      <c r="CB151" s="182"/>
      <c r="CC151" s="182"/>
      <c r="CD151" s="182"/>
      <c r="CE151" s="182"/>
      <c r="CF151" s="182"/>
      <c r="CG151" s="182"/>
      <c r="CH151" s="182"/>
      <c r="CI151" s="182"/>
      <c r="CJ151" s="182"/>
      <c r="CK151" s="182"/>
      <c r="CL151" s="182"/>
      <c r="CM151" s="182"/>
      <c r="CN151" s="182"/>
      <c r="CO151" s="182"/>
      <c r="CP151" s="182"/>
      <c r="CQ151" s="182"/>
      <c r="CR151" s="182"/>
      <c r="CS151" s="182"/>
      <c r="CT151" s="182"/>
      <c r="CU151" s="182"/>
      <c r="CV151" s="182"/>
      <c r="CW151" s="182"/>
      <c r="CX151" s="182"/>
      <c r="CY151" s="129" t="s">
        <v>1907</v>
      </c>
    </row>
    <row r="152" spans="1:103" x14ac:dyDescent="0.3">
      <c r="A152" s="241"/>
      <c r="B152" s="127">
        <f t="shared" si="46"/>
        <v>0</v>
      </c>
      <c r="C152" s="182"/>
      <c r="D152" s="182"/>
      <c r="E152" s="182"/>
      <c r="F152" s="182"/>
      <c r="G152" s="182"/>
      <c r="H152" s="182"/>
      <c r="I152" s="182"/>
      <c r="J152" s="182"/>
      <c r="K152" s="182"/>
      <c r="L152" s="182"/>
      <c r="M152" s="182"/>
      <c r="N152" s="182"/>
      <c r="O152" s="182"/>
      <c r="P152" s="182"/>
      <c r="Q152" s="182"/>
      <c r="R152" s="182"/>
      <c r="S152" s="182"/>
      <c r="T152" s="182"/>
      <c r="U152" s="182"/>
      <c r="V152" s="182"/>
      <c r="W152" s="182"/>
      <c r="X152" s="182"/>
      <c r="Y152" s="182"/>
      <c r="Z152" s="182"/>
      <c r="AA152" s="182"/>
      <c r="AB152" s="182"/>
      <c r="AC152" s="182"/>
      <c r="AD152" s="182"/>
      <c r="AE152" s="182"/>
      <c r="AF152" s="182"/>
      <c r="AG152" s="182"/>
      <c r="AH152" s="182"/>
      <c r="AI152" s="182"/>
      <c r="AJ152" s="182"/>
      <c r="AK152" s="182"/>
      <c r="AL152" s="182"/>
      <c r="AM152" s="182"/>
      <c r="AN152" s="182"/>
      <c r="AO152" s="182"/>
      <c r="AP152" s="182"/>
      <c r="AQ152" s="182"/>
      <c r="AR152" s="182"/>
      <c r="AS152" s="182"/>
      <c r="AT152" s="182"/>
      <c r="AU152" s="182"/>
      <c r="AV152" s="182"/>
      <c r="AW152" s="182"/>
      <c r="AX152" s="182"/>
      <c r="AY152" s="182"/>
      <c r="AZ152" s="182"/>
      <c r="BA152" s="182"/>
      <c r="BB152" s="182"/>
      <c r="BC152" s="182"/>
      <c r="BD152" s="182"/>
      <c r="BE152" s="182"/>
      <c r="BF152" s="182"/>
      <c r="BG152" s="182"/>
      <c r="BH152" s="182"/>
      <c r="BI152" s="182"/>
      <c r="BJ152" s="182"/>
      <c r="BK152" s="182"/>
      <c r="BL152" s="182"/>
      <c r="BM152" s="182"/>
      <c r="BN152" s="182"/>
      <c r="BO152" s="182"/>
      <c r="BP152" s="182"/>
      <c r="BQ152" s="182"/>
      <c r="BR152" s="182"/>
      <c r="BS152" s="182"/>
      <c r="BT152" s="182"/>
      <c r="BU152" s="182"/>
      <c r="BV152" s="182"/>
      <c r="BW152" s="182"/>
      <c r="BX152" s="182"/>
      <c r="BY152" s="182"/>
      <c r="BZ152" s="182"/>
      <c r="CA152" s="182"/>
      <c r="CB152" s="182"/>
      <c r="CC152" s="182"/>
      <c r="CD152" s="182"/>
      <c r="CE152" s="182"/>
      <c r="CF152" s="182"/>
      <c r="CG152" s="182"/>
      <c r="CH152" s="182"/>
      <c r="CI152" s="182"/>
      <c r="CJ152" s="182"/>
      <c r="CK152" s="182"/>
      <c r="CL152" s="182"/>
      <c r="CM152" s="182"/>
      <c r="CN152" s="182"/>
      <c r="CO152" s="182"/>
      <c r="CP152" s="182"/>
      <c r="CQ152" s="182"/>
      <c r="CR152" s="182"/>
      <c r="CS152" s="182"/>
      <c r="CT152" s="182"/>
      <c r="CU152" s="182"/>
      <c r="CV152" s="182"/>
      <c r="CW152" s="182"/>
      <c r="CX152" s="182"/>
      <c r="CY152" s="129" t="s">
        <v>1907</v>
      </c>
    </row>
    <row r="153" spans="1:103" x14ac:dyDescent="0.3">
      <c r="A153" s="241"/>
      <c r="B153" s="127">
        <f t="shared" si="46"/>
        <v>0</v>
      </c>
      <c r="C153" s="182"/>
      <c r="D153" s="182"/>
      <c r="E153" s="182"/>
      <c r="F153" s="182"/>
      <c r="G153" s="182"/>
      <c r="H153" s="182"/>
      <c r="I153" s="182"/>
      <c r="J153" s="182"/>
      <c r="K153" s="182"/>
      <c r="L153" s="182"/>
      <c r="M153" s="182"/>
      <c r="N153" s="182"/>
      <c r="O153" s="182"/>
      <c r="P153" s="182"/>
      <c r="Q153" s="182"/>
      <c r="R153" s="182"/>
      <c r="S153" s="182"/>
      <c r="T153" s="182"/>
      <c r="U153" s="182"/>
      <c r="V153" s="182"/>
      <c r="W153" s="182"/>
      <c r="X153" s="182"/>
      <c r="Y153" s="182"/>
      <c r="Z153" s="182"/>
      <c r="AA153" s="182"/>
      <c r="AB153" s="182"/>
      <c r="AC153" s="182"/>
      <c r="AD153" s="182"/>
      <c r="AE153" s="182"/>
      <c r="AF153" s="182"/>
      <c r="AG153" s="182"/>
      <c r="AH153" s="182"/>
      <c r="AI153" s="182"/>
      <c r="AJ153" s="182"/>
      <c r="AK153" s="182"/>
      <c r="AL153" s="182"/>
      <c r="AM153" s="182"/>
      <c r="AN153" s="182"/>
      <c r="AO153" s="182"/>
      <c r="AP153" s="182"/>
      <c r="AQ153" s="182"/>
      <c r="AR153" s="182"/>
      <c r="AS153" s="182"/>
      <c r="AT153" s="182"/>
      <c r="AU153" s="182"/>
      <c r="AV153" s="182"/>
      <c r="AW153" s="182"/>
      <c r="AX153" s="182"/>
      <c r="AY153" s="182"/>
      <c r="AZ153" s="182"/>
      <c r="BA153" s="182"/>
      <c r="BB153" s="182"/>
      <c r="BC153" s="182"/>
      <c r="BD153" s="182"/>
      <c r="BE153" s="182"/>
      <c r="BF153" s="182"/>
      <c r="BG153" s="182"/>
      <c r="BH153" s="182"/>
      <c r="BI153" s="182"/>
      <c r="BJ153" s="182"/>
      <c r="BK153" s="182"/>
      <c r="BL153" s="182"/>
      <c r="BM153" s="182"/>
      <c r="BN153" s="182"/>
      <c r="BO153" s="182"/>
      <c r="BP153" s="182"/>
      <c r="BQ153" s="182"/>
      <c r="BR153" s="182"/>
      <c r="BS153" s="182"/>
      <c r="BT153" s="182"/>
      <c r="BU153" s="182"/>
      <c r="BV153" s="182"/>
      <c r="BW153" s="182"/>
      <c r="BX153" s="182"/>
      <c r="BY153" s="182"/>
      <c r="BZ153" s="182"/>
      <c r="CA153" s="182"/>
      <c r="CB153" s="182"/>
      <c r="CC153" s="182"/>
      <c r="CD153" s="182"/>
      <c r="CE153" s="182"/>
      <c r="CF153" s="182"/>
      <c r="CG153" s="182"/>
      <c r="CH153" s="182"/>
      <c r="CI153" s="182"/>
      <c r="CJ153" s="182"/>
      <c r="CK153" s="182"/>
      <c r="CL153" s="182"/>
      <c r="CM153" s="182"/>
      <c r="CN153" s="182"/>
      <c r="CO153" s="182"/>
      <c r="CP153" s="182"/>
      <c r="CQ153" s="182"/>
      <c r="CR153" s="182"/>
      <c r="CS153" s="182"/>
      <c r="CT153" s="182"/>
      <c r="CU153" s="182"/>
      <c r="CV153" s="182"/>
      <c r="CW153" s="182"/>
      <c r="CX153" s="182"/>
      <c r="CY153" s="129" t="s">
        <v>1907</v>
      </c>
    </row>
    <row r="154" spans="1:103" x14ac:dyDescent="0.3">
      <c r="A154" s="241"/>
      <c r="B154" s="127">
        <f t="shared" si="46"/>
        <v>0</v>
      </c>
      <c r="C154" s="182"/>
      <c r="D154" s="182"/>
      <c r="E154" s="182"/>
      <c r="F154" s="182"/>
      <c r="G154" s="182"/>
      <c r="H154" s="182"/>
      <c r="I154" s="182"/>
      <c r="J154" s="182"/>
      <c r="K154" s="182"/>
      <c r="L154" s="182"/>
      <c r="M154" s="182"/>
      <c r="N154" s="182"/>
      <c r="O154" s="182"/>
      <c r="P154" s="182"/>
      <c r="Q154" s="182"/>
      <c r="R154" s="182"/>
      <c r="S154" s="182"/>
      <c r="T154" s="182"/>
      <c r="U154" s="182"/>
      <c r="V154" s="182"/>
      <c r="W154" s="182"/>
      <c r="X154" s="182"/>
      <c r="Y154" s="182"/>
      <c r="Z154" s="182"/>
      <c r="AA154" s="182"/>
      <c r="AB154" s="182"/>
      <c r="AC154" s="182"/>
      <c r="AD154" s="182"/>
      <c r="AE154" s="182"/>
      <c r="AF154" s="182"/>
      <c r="AG154" s="182"/>
      <c r="AH154" s="182"/>
      <c r="AI154" s="182"/>
      <c r="AJ154" s="182"/>
      <c r="AK154" s="182"/>
      <c r="AL154" s="182"/>
      <c r="AM154" s="182"/>
      <c r="AN154" s="182"/>
      <c r="AO154" s="182"/>
      <c r="AP154" s="182"/>
      <c r="AQ154" s="182"/>
      <c r="AR154" s="182"/>
      <c r="AS154" s="182"/>
      <c r="AT154" s="182"/>
      <c r="AU154" s="182"/>
      <c r="AV154" s="182"/>
      <c r="AW154" s="182"/>
      <c r="AX154" s="182"/>
      <c r="AY154" s="182"/>
      <c r="AZ154" s="182"/>
      <c r="BA154" s="182"/>
      <c r="BB154" s="182"/>
      <c r="BC154" s="182"/>
      <c r="BD154" s="182"/>
      <c r="BE154" s="182"/>
      <c r="BF154" s="182"/>
      <c r="BG154" s="182"/>
      <c r="BH154" s="182"/>
      <c r="BI154" s="182"/>
      <c r="BJ154" s="182"/>
      <c r="BK154" s="182"/>
      <c r="BL154" s="182"/>
      <c r="BM154" s="182"/>
      <c r="BN154" s="182"/>
      <c r="BO154" s="182"/>
      <c r="BP154" s="182"/>
      <c r="BQ154" s="182"/>
      <c r="BR154" s="182"/>
      <c r="BS154" s="182"/>
      <c r="BT154" s="182"/>
      <c r="BU154" s="182"/>
      <c r="BV154" s="182"/>
      <c r="BW154" s="182"/>
      <c r="BX154" s="182"/>
      <c r="BY154" s="182"/>
      <c r="BZ154" s="182"/>
      <c r="CA154" s="182"/>
      <c r="CB154" s="182"/>
      <c r="CC154" s="182"/>
      <c r="CD154" s="182"/>
      <c r="CE154" s="182"/>
      <c r="CF154" s="182"/>
      <c r="CG154" s="182"/>
      <c r="CH154" s="182"/>
      <c r="CI154" s="182"/>
      <c r="CJ154" s="182"/>
      <c r="CK154" s="182"/>
      <c r="CL154" s="182"/>
      <c r="CM154" s="182"/>
      <c r="CN154" s="182"/>
      <c r="CO154" s="182"/>
      <c r="CP154" s="182"/>
      <c r="CQ154" s="182"/>
      <c r="CR154" s="182"/>
      <c r="CS154" s="182"/>
      <c r="CT154" s="182"/>
      <c r="CU154" s="182"/>
      <c r="CV154" s="182"/>
      <c r="CW154" s="182"/>
      <c r="CX154" s="182"/>
      <c r="CY154" s="129" t="s">
        <v>1907</v>
      </c>
    </row>
    <row r="155" spans="1:103" x14ac:dyDescent="0.3">
      <c r="A155" s="241"/>
      <c r="B155" s="127">
        <f t="shared" si="46"/>
        <v>0</v>
      </c>
      <c r="C155" s="182"/>
      <c r="D155" s="182"/>
      <c r="E155" s="182"/>
      <c r="F155" s="182"/>
      <c r="G155" s="182"/>
      <c r="H155" s="182"/>
      <c r="I155" s="182"/>
      <c r="J155" s="182"/>
      <c r="K155" s="182"/>
      <c r="L155" s="182"/>
      <c r="M155" s="182"/>
      <c r="N155" s="182"/>
      <c r="O155" s="182"/>
      <c r="P155" s="182"/>
      <c r="Q155" s="182"/>
      <c r="R155" s="182"/>
      <c r="S155" s="182"/>
      <c r="T155" s="182"/>
      <c r="U155" s="182"/>
      <c r="V155" s="182"/>
      <c r="W155" s="182"/>
      <c r="X155" s="182"/>
      <c r="Y155" s="182"/>
      <c r="Z155" s="182"/>
      <c r="AA155" s="182"/>
      <c r="AB155" s="182"/>
      <c r="AC155" s="182"/>
      <c r="AD155" s="182"/>
      <c r="AE155" s="182"/>
      <c r="AF155" s="182"/>
      <c r="AG155" s="182"/>
      <c r="AH155" s="182"/>
      <c r="AI155" s="182"/>
      <c r="AJ155" s="182"/>
      <c r="AK155" s="182"/>
      <c r="AL155" s="182"/>
      <c r="AM155" s="182"/>
      <c r="AN155" s="182"/>
      <c r="AO155" s="182"/>
      <c r="AP155" s="182"/>
      <c r="AQ155" s="182"/>
      <c r="AR155" s="182"/>
      <c r="AS155" s="182"/>
      <c r="AT155" s="182"/>
      <c r="AU155" s="182"/>
      <c r="AV155" s="182"/>
      <c r="AW155" s="182"/>
      <c r="AX155" s="182"/>
      <c r="AY155" s="182"/>
      <c r="AZ155" s="182"/>
      <c r="BA155" s="182"/>
      <c r="BB155" s="182"/>
      <c r="BC155" s="182"/>
      <c r="BD155" s="182"/>
      <c r="BE155" s="182"/>
      <c r="BF155" s="182"/>
      <c r="BG155" s="182"/>
      <c r="BH155" s="182"/>
      <c r="BI155" s="182"/>
      <c r="BJ155" s="182"/>
      <c r="BK155" s="182"/>
      <c r="BL155" s="182"/>
      <c r="BM155" s="182"/>
      <c r="BN155" s="182"/>
      <c r="BO155" s="182"/>
      <c r="BP155" s="182"/>
      <c r="BQ155" s="182"/>
      <c r="BR155" s="182"/>
      <c r="BS155" s="182"/>
      <c r="BT155" s="182"/>
      <c r="BU155" s="182"/>
      <c r="BV155" s="182"/>
      <c r="BW155" s="182"/>
      <c r="BX155" s="182"/>
      <c r="BY155" s="182"/>
      <c r="BZ155" s="182"/>
      <c r="CA155" s="182"/>
      <c r="CB155" s="182"/>
      <c r="CC155" s="182"/>
      <c r="CD155" s="182"/>
      <c r="CE155" s="182"/>
      <c r="CF155" s="182"/>
      <c r="CG155" s="182"/>
      <c r="CH155" s="182"/>
      <c r="CI155" s="182"/>
      <c r="CJ155" s="182"/>
      <c r="CK155" s="182"/>
      <c r="CL155" s="182"/>
      <c r="CM155" s="182"/>
      <c r="CN155" s="182"/>
      <c r="CO155" s="182"/>
      <c r="CP155" s="182"/>
      <c r="CQ155" s="182"/>
      <c r="CR155" s="182"/>
      <c r="CS155" s="182"/>
      <c r="CT155" s="182"/>
      <c r="CU155" s="182"/>
      <c r="CV155" s="182"/>
      <c r="CW155" s="182"/>
      <c r="CX155" s="182"/>
      <c r="CY155" s="129" t="s">
        <v>1907</v>
      </c>
    </row>
    <row r="156" spans="1:103" ht="15" customHeight="1" thickBot="1" x14ac:dyDescent="0.35">
      <c r="A156" s="242"/>
      <c r="B156" s="127">
        <f t="shared" si="46"/>
        <v>0</v>
      </c>
      <c r="C156" s="182"/>
      <c r="D156" s="182"/>
      <c r="E156" s="182"/>
      <c r="F156" s="182"/>
      <c r="G156" s="182"/>
      <c r="H156" s="182"/>
      <c r="I156" s="182"/>
      <c r="J156" s="182"/>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2"/>
      <c r="AY156" s="182"/>
      <c r="AZ156" s="182"/>
      <c r="BA156" s="182"/>
      <c r="BB156" s="182"/>
      <c r="BC156" s="182"/>
      <c r="BD156" s="182"/>
      <c r="BE156" s="182"/>
      <c r="BF156" s="182"/>
      <c r="BG156" s="182"/>
      <c r="BH156" s="182"/>
      <c r="BI156" s="182"/>
      <c r="BJ156" s="182"/>
      <c r="BK156" s="182"/>
      <c r="BL156" s="182"/>
      <c r="BM156" s="182"/>
      <c r="BN156" s="182"/>
      <c r="BO156" s="182"/>
      <c r="BP156" s="182"/>
      <c r="BQ156" s="182"/>
      <c r="BR156" s="182"/>
      <c r="BS156" s="182"/>
      <c r="BT156" s="182"/>
      <c r="BU156" s="182"/>
      <c r="BV156" s="182"/>
      <c r="BW156" s="182"/>
      <c r="BX156" s="182"/>
      <c r="BY156" s="182"/>
      <c r="BZ156" s="182"/>
      <c r="CA156" s="182"/>
      <c r="CB156" s="182"/>
      <c r="CC156" s="182"/>
      <c r="CD156" s="182"/>
      <c r="CE156" s="182"/>
      <c r="CF156" s="182"/>
      <c r="CG156" s="182"/>
      <c r="CH156" s="182"/>
      <c r="CI156" s="182"/>
      <c r="CJ156" s="182"/>
      <c r="CK156" s="182"/>
      <c r="CL156" s="182"/>
      <c r="CM156" s="182"/>
      <c r="CN156" s="182"/>
      <c r="CO156" s="182"/>
      <c r="CP156" s="182"/>
      <c r="CQ156" s="182"/>
      <c r="CR156" s="182"/>
      <c r="CS156" s="182"/>
      <c r="CT156" s="182"/>
      <c r="CU156" s="182"/>
      <c r="CV156" s="182"/>
      <c r="CW156" s="182"/>
      <c r="CX156" s="182"/>
      <c r="CY156" s="129" t="s">
        <v>1907</v>
      </c>
    </row>
    <row r="157" spans="1:103" ht="15" outlineLevel="1" thickBot="1" x14ac:dyDescent="0.35">
      <c r="A157" s="243" t="s">
        <v>2029</v>
      </c>
      <c r="B157" s="244">
        <f t="shared" si="46"/>
        <v>0</v>
      </c>
      <c r="C157" s="244">
        <f t="shared" ref="C157:J157" si="47">SUM(C144:C156)</f>
        <v>0</v>
      </c>
      <c r="D157" s="244">
        <f t="shared" si="47"/>
        <v>0</v>
      </c>
      <c r="E157" s="244">
        <f t="shared" si="47"/>
        <v>0</v>
      </c>
      <c r="F157" s="244">
        <f t="shared" si="47"/>
        <v>0</v>
      </c>
      <c r="G157" s="244">
        <f t="shared" si="47"/>
        <v>0</v>
      </c>
      <c r="H157" s="244">
        <f t="shared" si="47"/>
        <v>0</v>
      </c>
      <c r="I157" s="244">
        <f t="shared" si="47"/>
        <v>0</v>
      </c>
      <c r="J157" s="244">
        <f t="shared" si="47"/>
        <v>0</v>
      </c>
      <c r="K157" s="244">
        <f>SUM(K144:K156)</f>
        <v>0</v>
      </c>
      <c r="L157" s="244">
        <f t="shared" ref="L157:BW157" si="48">SUM(L144:L156)</f>
        <v>0</v>
      </c>
      <c r="M157" s="244">
        <f t="shared" si="48"/>
        <v>0</v>
      </c>
      <c r="N157" s="244">
        <f t="shared" si="48"/>
        <v>0</v>
      </c>
      <c r="O157" s="244">
        <f t="shared" si="48"/>
        <v>0</v>
      </c>
      <c r="P157" s="244">
        <f t="shared" si="48"/>
        <v>0</v>
      </c>
      <c r="Q157" s="244">
        <f t="shared" si="48"/>
        <v>0</v>
      </c>
      <c r="R157" s="244">
        <f t="shared" si="48"/>
        <v>0</v>
      </c>
      <c r="S157" s="244">
        <f t="shared" si="48"/>
        <v>0</v>
      </c>
      <c r="T157" s="244">
        <f t="shared" si="48"/>
        <v>0</v>
      </c>
      <c r="U157" s="244">
        <f t="shared" si="48"/>
        <v>0</v>
      </c>
      <c r="V157" s="244">
        <f t="shared" si="48"/>
        <v>0</v>
      </c>
      <c r="W157" s="244">
        <f t="shared" si="48"/>
        <v>0</v>
      </c>
      <c r="X157" s="244">
        <f t="shared" si="48"/>
        <v>0</v>
      </c>
      <c r="Y157" s="244">
        <f t="shared" si="48"/>
        <v>0</v>
      </c>
      <c r="Z157" s="244">
        <f t="shared" si="48"/>
        <v>0</v>
      </c>
      <c r="AA157" s="244">
        <f t="shared" si="48"/>
        <v>0</v>
      </c>
      <c r="AB157" s="244">
        <f t="shared" si="48"/>
        <v>0</v>
      </c>
      <c r="AC157" s="244">
        <f t="shared" si="48"/>
        <v>0</v>
      </c>
      <c r="AD157" s="244">
        <f t="shared" si="48"/>
        <v>0</v>
      </c>
      <c r="AE157" s="244">
        <f t="shared" si="48"/>
        <v>0</v>
      </c>
      <c r="AF157" s="244">
        <f t="shared" si="48"/>
        <v>0</v>
      </c>
      <c r="AG157" s="244">
        <f t="shared" si="48"/>
        <v>0</v>
      </c>
      <c r="AH157" s="244">
        <f t="shared" si="48"/>
        <v>0</v>
      </c>
      <c r="AI157" s="244">
        <f t="shared" si="48"/>
        <v>0</v>
      </c>
      <c r="AJ157" s="244">
        <f t="shared" si="48"/>
        <v>0</v>
      </c>
      <c r="AK157" s="244">
        <f t="shared" si="48"/>
        <v>0</v>
      </c>
      <c r="AL157" s="244">
        <f t="shared" si="48"/>
        <v>0</v>
      </c>
      <c r="AM157" s="244">
        <f t="shared" si="48"/>
        <v>0</v>
      </c>
      <c r="AN157" s="244">
        <f t="shared" si="48"/>
        <v>0</v>
      </c>
      <c r="AO157" s="244">
        <f t="shared" si="48"/>
        <v>0</v>
      </c>
      <c r="AP157" s="244">
        <f t="shared" si="48"/>
        <v>0</v>
      </c>
      <c r="AQ157" s="244">
        <f t="shared" si="48"/>
        <v>0</v>
      </c>
      <c r="AR157" s="244">
        <f t="shared" si="48"/>
        <v>0</v>
      </c>
      <c r="AS157" s="244">
        <f t="shared" si="48"/>
        <v>0</v>
      </c>
      <c r="AT157" s="244">
        <f t="shared" si="48"/>
        <v>0</v>
      </c>
      <c r="AU157" s="244">
        <f t="shared" si="48"/>
        <v>0</v>
      </c>
      <c r="AV157" s="244">
        <f t="shared" si="48"/>
        <v>0</v>
      </c>
      <c r="AW157" s="244">
        <f t="shared" si="48"/>
        <v>0</v>
      </c>
      <c r="AX157" s="244">
        <f t="shared" si="48"/>
        <v>0</v>
      </c>
      <c r="AY157" s="244">
        <f t="shared" si="48"/>
        <v>0</v>
      </c>
      <c r="AZ157" s="244">
        <f t="shared" si="48"/>
        <v>0</v>
      </c>
      <c r="BA157" s="244">
        <f t="shared" si="48"/>
        <v>0</v>
      </c>
      <c r="BB157" s="244">
        <f t="shared" si="48"/>
        <v>0</v>
      </c>
      <c r="BC157" s="244">
        <f t="shared" si="48"/>
        <v>0</v>
      </c>
      <c r="BD157" s="244">
        <f t="shared" si="48"/>
        <v>0</v>
      </c>
      <c r="BE157" s="244">
        <f t="shared" si="48"/>
        <v>0</v>
      </c>
      <c r="BF157" s="244">
        <f t="shared" si="48"/>
        <v>0</v>
      </c>
      <c r="BG157" s="244">
        <f t="shared" si="48"/>
        <v>0</v>
      </c>
      <c r="BH157" s="244">
        <f t="shared" si="48"/>
        <v>0</v>
      </c>
      <c r="BI157" s="244">
        <f t="shared" si="48"/>
        <v>0</v>
      </c>
      <c r="BJ157" s="244">
        <f t="shared" si="48"/>
        <v>0</v>
      </c>
      <c r="BK157" s="244">
        <f t="shared" si="48"/>
        <v>0</v>
      </c>
      <c r="BL157" s="244">
        <f t="shared" si="48"/>
        <v>0</v>
      </c>
      <c r="BM157" s="244">
        <f t="shared" si="48"/>
        <v>0</v>
      </c>
      <c r="BN157" s="244">
        <f t="shared" si="48"/>
        <v>0</v>
      </c>
      <c r="BO157" s="244">
        <f t="shared" si="48"/>
        <v>0</v>
      </c>
      <c r="BP157" s="244">
        <f t="shared" si="48"/>
        <v>0</v>
      </c>
      <c r="BQ157" s="244">
        <f t="shared" si="48"/>
        <v>0</v>
      </c>
      <c r="BR157" s="244">
        <f t="shared" si="48"/>
        <v>0</v>
      </c>
      <c r="BS157" s="244">
        <f t="shared" si="48"/>
        <v>0</v>
      </c>
      <c r="BT157" s="244">
        <f t="shared" si="48"/>
        <v>0</v>
      </c>
      <c r="BU157" s="244">
        <f t="shared" si="48"/>
        <v>0</v>
      </c>
      <c r="BV157" s="244">
        <f t="shared" si="48"/>
        <v>0</v>
      </c>
      <c r="BW157" s="244">
        <f t="shared" si="48"/>
        <v>0</v>
      </c>
      <c r="BX157" s="244">
        <f t="shared" ref="BX157:CX157" si="49">SUM(BX144:BX156)</f>
        <v>0</v>
      </c>
      <c r="BY157" s="244">
        <f t="shared" si="49"/>
        <v>0</v>
      </c>
      <c r="BZ157" s="244">
        <f t="shared" si="49"/>
        <v>0</v>
      </c>
      <c r="CA157" s="244">
        <f t="shared" si="49"/>
        <v>0</v>
      </c>
      <c r="CB157" s="244">
        <f t="shared" si="49"/>
        <v>0</v>
      </c>
      <c r="CC157" s="244">
        <f t="shared" si="49"/>
        <v>0</v>
      </c>
      <c r="CD157" s="244">
        <f t="shared" si="49"/>
        <v>0</v>
      </c>
      <c r="CE157" s="244">
        <f t="shared" si="49"/>
        <v>0</v>
      </c>
      <c r="CF157" s="244">
        <f t="shared" si="49"/>
        <v>0</v>
      </c>
      <c r="CG157" s="244">
        <f t="shared" si="49"/>
        <v>0</v>
      </c>
      <c r="CH157" s="244">
        <f t="shared" si="49"/>
        <v>0</v>
      </c>
      <c r="CI157" s="244">
        <f t="shared" si="49"/>
        <v>0</v>
      </c>
      <c r="CJ157" s="244">
        <f t="shared" si="49"/>
        <v>0</v>
      </c>
      <c r="CK157" s="244">
        <f t="shared" si="49"/>
        <v>0</v>
      </c>
      <c r="CL157" s="244">
        <f t="shared" si="49"/>
        <v>0</v>
      </c>
      <c r="CM157" s="244">
        <f t="shared" si="49"/>
        <v>0</v>
      </c>
      <c r="CN157" s="244">
        <f t="shared" si="49"/>
        <v>0</v>
      </c>
      <c r="CO157" s="244">
        <f t="shared" si="49"/>
        <v>0</v>
      </c>
      <c r="CP157" s="244">
        <f t="shared" si="49"/>
        <v>0</v>
      </c>
      <c r="CQ157" s="244">
        <f t="shared" si="49"/>
        <v>0</v>
      </c>
      <c r="CR157" s="244">
        <f t="shared" si="49"/>
        <v>0</v>
      </c>
      <c r="CS157" s="244">
        <f t="shared" si="49"/>
        <v>0</v>
      </c>
      <c r="CT157" s="244">
        <f t="shared" si="49"/>
        <v>0</v>
      </c>
      <c r="CU157" s="244">
        <f t="shared" si="49"/>
        <v>0</v>
      </c>
      <c r="CV157" s="244">
        <f t="shared" si="49"/>
        <v>0</v>
      </c>
      <c r="CW157" s="244">
        <f t="shared" si="49"/>
        <v>0</v>
      </c>
      <c r="CX157" s="244">
        <f t="shared" si="49"/>
        <v>0</v>
      </c>
      <c r="CY157" s="245"/>
    </row>
    <row r="158" spans="1:103" ht="15" outlineLevel="1" thickBot="1" x14ac:dyDescent="0.35">
      <c r="A158" s="246" t="s">
        <v>2030</v>
      </c>
      <c r="B158" s="247">
        <v>5</v>
      </c>
      <c r="C158" s="247">
        <v>5</v>
      </c>
      <c r="D158" s="247">
        <v>5</v>
      </c>
      <c r="E158" s="247">
        <v>5</v>
      </c>
      <c r="F158" s="247">
        <v>5</v>
      </c>
      <c r="G158" s="247">
        <v>5</v>
      </c>
      <c r="H158" s="247">
        <v>5</v>
      </c>
      <c r="I158" s="247">
        <v>5</v>
      </c>
      <c r="J158" s="247">
        <v>5</v>
      </c>
      <c r="K158" s="247">
        <v>5</v>
      </c>
      <c r="L158" s="247">
        <v>5</v>
      </c>
      <c r="M158" s="247">
        <v>5</v>
      </c>
      <c r="N158" s="247">
        <v>5</v>
      </c>
      <c r="O158" s="247">
        <v>5</v>
      </c>
      <c r="P158" s="247">
        <v>5</v>
      </c>
      <c r="Q158" s="247">
        <v>5</v>
      </c>
      <c r="R158" s="247">
        <v>5</v>
      </c>
      <c r="S158" s="247">
        <v>5</v>
      </c>
      <c r="T158" s="247">
        <v>5</v>
      </c>
      <c r="U158" s="247">
        <v>5</v>
      </c>
      <c r="V158" s="247">
        <v>5</v>
      </c>
      <c r="W158" s="247">
        <v>5</v>
      </c>
      <c r="X158" s="247">
        <v>5</v>
      </c>
      <c r="Y158" s="247">
        <v>5</v>
      </c>
      <c r="Z158" s="247">
        <v>5</v>
      </c>
      <c r="AA158" s="247">
        <v>5</v>
      </c>
      <c r="AB158" s="247">
        <v>5</v>
      </c>
      <c r="AC158" s="247">
        <v>5</v>
      </c>
      <c r="AD158" s="247">
        <v>5</v>
      </c>
      <c r="AE158" s="247">
        <v>5</v>
      </c>
      <c r="AF158" s="247">
        <v>5</v>
      </c>
      <c r="AG158" s="247">
        <v>5</v>
      </c>
      <c r="AH158" s="247">
        <v>5</v>
      </c>
      <c r="AI158" s="247">
        <v>5</v>
      </c>
      <c r="AJ158" s="247">
        <v>5</v>
      </c>
      <c r="AK158" s="247">
        <v>5</v>
      </c>
      <c r="AL158" s="247">
        <v>5</v>
      </c>
      <c r="AM158" s="247">
        <v>5</v>
      </c>
      <c r="AN158" s="247">
        <v>5</v>
      </c>
      <c r="AO158" s="247">
        <v>5</v>
      </c>
      <c r="AP158" s="247">
        <v>5</v>
      </c>
      <c r="AQ158" s="247">
        <v>5</v>
      </c>
      <c r="AR158" s="247">
        <v>5</v>
      </c>
      <c r="AS158" s="247">
        <v>5</v>
      </c>
      <c r="AT158" s="247">
        <v>5</v>
      </c>
      <c r="AU158" s="247">
        <v>5</v>
      </c>
      <c r="AV158" s="247">
        <v>5</v>
      </c>
      <c r="AW158" s="247">
        <v>5</v>
      </c>
      <c r="AX158" s="247">
        <v>5</v>
      </c>
      <c r="AY158" s="247">
        <v>5</v>
      </c>
      <c r="AZ158" s="247">
        <v>5</v>
      </c>
      <c r="BA158" s="247">
        <v>5</v>
      </c>
      <c r="BB158" s="247">
        <v>5</v>
      </c>
      <c r="BC158" s="247">
        <v>5</v>
      </c>
      <c r="BD158" s="247">
        <v>5</v>
      </c>
      <c r="BE158" s="247">
        <v>5</v>
      </c>
      <c r="BF158" s="247">
        <v>5</v>
      </c>
      <c r="BG158" s="247">
        <v>5</v>
      </c>
      <c r="BH158" s="247">
        <v>5</v>
      </c>
      <c r="BI158" s="247">
        <v>5</v>
      </c>
      <c r="BJ158" s="247">
        <v>5</v>
      </c>
      <c r="BK158" s="247">
        <v>5</v>
      </c>
      <c r="BL158" s="247">
        <v>5</v>
      </c>
      <c r="BM158" s="247">
        <v>5</v>
      </c>
      <c r="BN158" s="247">
        <v>5</v>
      </c>
      <c r="BO158" s="247">
        <v>5</v>
      </c>
      <c r="BP158" s="247">
        <v>5</v>
      </c>
      <c r="BQ158" s="247">
        <v>5</v>
      </c>
      <c r="BR158" s="247">
        <v>5</v>
      </c>
      <c r="BS158" s="247">
        <v>5</v>
      </c>
      <c r="BT158" s="247">
        <v>5</v>
      </c>
      <c r="BU158" s="247">
        <v>5</v>
      </c>
      <c r="BV158" s="247">
        <v>5</v>
      </c>
      <c r="BW158" s="247">
        <v>5</v>
      </c>
      <c r="BX158" s="247">
        <v>5</v>
      </c>
      <c r="BY158" s="247">
        <v>5</v>
      </c>
      <c r="BZ158" s="247">
        <v>5</v>
      </c>
      <c r="CA158" s="247">
        <v>5</v>
      </c>
      <c r="CB158" s="247">
        <v>5</v>
      </c>
      <c r="CC158" s="247">
        <v>5</v>
      </c>
      <c r="CD158" s="247">
        <v>5</v>
      </c>
      <c r="CE158" s="247">
        <v>5</v>
      </c>
      <c r="CF158" s="247">
        <v>5</v>
      </c>
      <c r="CG158" s="247">
        <v>5</v>
      </c>
      <c r="CH158" s="247">
        <v>5</v>
      </c>
      <c r="CI158" s="247">
        <v>5</v>
      </c>
      <c r="CJ158" s="247">
        <v>5</v>
      </c>
      <c r="CK158" s="247">
        <v>5</v>
      </c>
      <c r="CL158" s="247">
        <v>5</v>
      </c>
      <c r="CM158" s="247">
        <v>5</v>
      </c>
      <c r="CN158" s="247">
        <v>5</v>
      </c>
      <c r="CO158" s="247">
        <v>5</v>
      </c>
      <c r="CP158" s="247">
        <v>5</v>
      </c>
      <c r="CQ158" s="247">
        <v>5</v>
      </c>
      <c r="CR158" s="247">
        <v>5</v>
      </c>
      <c r="CS158" s="247">
        <v>5</v>
      </c>
      <c r="CT158" s="247">
        <v>5</v>
      </c>
      <c r="CU158" s="247">
        <v>5</v>
      </c>
      <c r="CV158" s="247">
        <v>5</v>
      </c>
      <c r="CW158" s="247">
        <v>5</v>
      </c>
      <c r="CX158" s="247">
        <v>5</v>
      </c>
      <c r="CY158" s="248"/>
    </row>
    <row r="159" spans="1:103" ht="15" customHeight="1" outlineLevel="1" thickBot="1" x14ac:dyDescent="0.35">
      <c r="A159" s="760" t="s">
        <v>2031</v>
      </c>
      <c r="B159" s="736">
        <f t="shared" ref="B159:J159" si="50">B157/B158</f>
        <v>0</v>
      </c>
      <c r="C159" s="736">
        <f t="shared" si="50"/>
        <v>0</v>
      </c>
      <c r="D159" s="736">
        <f t="shared" si="50"/>
        <v>0</v>
      </c>
      <c r="E159" s="736">
        <f t="shared" si="50"/>
        <v>0</v>
      </c>
      <c r="F159" s="736">
        <f t="shared" si="50"/>
        <v>0</v>
      </c>
      <c r="G159" s="736">
        <f t="shared" si="50"/>
        <v>0</v>
      </c>
      <c r="H159" s="736">
        <f t="shared" si="50"/>
        <v>0</v>
      </c>
      <c r="I159" s="736">
        <f t="shared" si="50"/>
        <v>0</v>
      </c>
      <c r="J159" s="736">
        <f t="shared" si="50"/>
        <v>0</v>
      </c>
      <c r="K159" s="736">
        <f>K157/K158</f>
        <v>0</v>
      </c>
      <c r="L159" s="736">
        <f t="shared" ref="L159:BW159" si="51">L157/L158</f>
        <v>0</v>
      </c>
      <c r="M159" s="736">
        <f t="shared" si="51"/>
        <v>0</v>
      </c>
      <c r="N159" s="736">
        <f t="shared" si="51"/>
        <v>0</v>
      </c>
      <c r="O159" s="736">
        <f t="shared" si="51"/>
        <v>0</v>
      </c>
      <c r="P159" s="736">
        <f t="shared" si="51"/>
        <v>0</v>
      </c>
      <c r="Q159" s="736">
        <f t="shared" si="51"/>
        <v>0</v>
      </c>
      <c r="R159" s="736">
        <f t="shared" si="51"/>
        <v>0</v>
      </c>
      <c r="S159" s="736">
        <f t="shared" si="51"/>
        <v>0</v>
      </c>
      <c r="T159" s="736">
        <f t="shared" si="51"/>
        <v>0</v>
      </c>
      <c r="U159" s="736">
        <f t="shared" si="51"/>
        <v>0</v>
      </c>
      <c r="V159" s="736">
        <f t="shared" si="51"/>
        <v>0</v>
      </c>
      <c r="W159" s="736">
        <f t="shared" si="51"/>
        <v>0</v>
      </c>
      <c r="X159" s="736">
        <f t="shared" si="51"/>
        <v>0</v>
      </c>
      <c r="Y159" s="736">
        <f t="shared" si="51"/>
        <v>0</v>
      </c>
      <c r="Z159" s="736">
        <f t="shared" si="51"/>
        <v>0</v>
      </c>
      <c r="AA159" s="736">
        <f t="shared" si="51"/>
        <v>0</v>
      </c>
      <c r="AB159" s="736">
        <f t="shared" si="51"/>
        <v>0</v>
      </c>
      <c r="AC159" s="736">
        <f t="shared" si="51"/>
        <v>0</v>
      </c>
      <c r="AD159" s="736">
        <f t="shared" si="51"/>
        <v>0</v>
      </c>
      <c r="AE159" s="736">
        <f t="shared" si="51"/>
        <v>0</v>
      </c>
      <c r="AF159" s="736">
        <f t="shared" si="51"/>
        <v>0</v>
      </c>
      <c r="AG159" s="736">
        <f t="shared" si="51"/>
        <v>0</v>
      </c>
      <c r="AH159" s="736">
        <f t="shared" si="51"/>
        <v>0</v>
      </c>
      <c r="AI159" s="736">
        <f t="shared" si="51"/>
        <v>0</v>
      </c>
      <c r="AJ159" s="736">
        <f t="shared" si="51"/>
        <v>0</v>
      </c>
      <c r="AK159" s="736">
        <f t="shared" si="51"/>
        <v>0</v>
      </c>
      <c r="AL159" s="736">
        <f t="shared" si="51"/>
        <v>0</v>
      </c>
      <c r="AM159" s="736">
        <f t="shared" si="51"/>
        <v>0</v>
      </c>
      <c r="AN159" s="736">
        <f t="shared" si="51"/>
        <v>0</v>
      </c>
      <c r="AO159" s="736">
        <f t="shared" si="51"/>
        <v>0</v>
      </c>
      <c r="AP159" s="736">
        <f t="shared" si="51"/>
        <v>0</v>
      </c>
      <c r="AQ159" s="736">
        <f t="shared" si="51"/>
        <v>0</v>
      </c>
      <c r="AR159" s="736">
        <f t="shared" si="51"/>
        <v>0</v>
      </c>
      <c r="AS159" s="736">
        <f t="shared" si="51"/>
        <v>0</v>
      </c>
      <c r="AT159" s="736">
        <f t="shared" si="51"/>
        <v>0</v>
      </c>
      <c r="AU159" s="736">
        <f t="shared" si="51"/>
        <v>0</v>
      </c>
      <c r="AV159" s="736">
        <f t="shared" si="51"/>
        <v>0</v>
      </c>
      <c r="AW159" s="736">
        <f t="shared" si="51"/>
        <v>0</v>
      </c>
      <c r="AX159" s="736">
        <f t="shared" si="51"/>
        <v>0</v>
      </c>
      <c r="AY159" s="736">
        <f t="shared" si="51"/>
        <v>0</v>
      </c>
      <c r="AZ159" s="736">
        <f t="shared" si="51"/>
        <v>0</v>
      </c>
      <c r="BA159" s="736">
        <f t="shared" si="51"/>
        <v>0</v>
      </c>
      <c r="BB159" s="736">
        <f t="shared" si="51"/>
        <v>0</v>
      </c>
      <c r="BC159" s="736">
        <f t="shared" si="51"/>
        <v>0</v>
      </c>
      <c r="BD159" s="736">
        <f t="shared" si="51"/>
        <v>0</v>
      </c>
      <c r="BE159" s="736">
        <f t="shared" si="51"/>
        <v>0</v>
      </c>
      <c r="BF159" s="736">
        <f t="shared" si="51"/>
        <v>0</v>
      </c>
      <c r="BG159" s="736">
        <f t="shared" si="51"/>
        <v>0</v>
      </c>
      <c r="BH159" s="736">
        <f t="shared" si="51"/>
        <v>0</v>
      </c>
      <c r="BI159" s="736">
        <f t="shared" si="51"/>
        <v>0</v>
      </c>
      <c r="BJ159" s="736">
        <f t="shared" si="51"/>
        <v>0</v>
      </c>
      <c r="BK159" s="736">
        <f t="shared" si="51"/>
        <v>0</v>
      </c>
      <c r="BL159" s="736">
        <f t="shared" si="51"/>
        <v>0</v>
      </c>
      <c r="BM159" s="736">
        <f t="shared" si="51"/>
        <v>0</v>
      </c>
      <c r="BN159" s="736">
        <f t="shared" si="51"/>
        <v>0</v>
      </c>
      <c r="BO159" s="736">
        <f t="shared" si="51"/>
        <v>0</v>
      </c>
      <c r="BP159" s="736">
        <f t="shared" si="51"/>
        <v>0</v>
      </c>
      <c r="BQ159" s="736">
        <f t="shared" si="51"/>
        <v>0</v>
      </c>
      <c r="BR159" s="736">
        <f t="shared" si="51"/>
        <v>0</v>
      </c>
      <c r="BS159" s="736">
        <f t="shared" si="51"/>
        <v>0</v>
      </c>
      <c r="BT159" s="736">
        <f t="shared" si="51"/>
        <v>0</v>
      </c>
      <c r="BU159" s="736">
        <f t="shared" si="51"/>
        <v>0</v>
      </c>
      <c r="BV159" s="736">
        <f t="shared" si="51"/>
        <v>0</v>
      </c>
      <c r="BW159" s="736">
        <f t="shared" si="51"/>
        <v>0</v>
      </c>
      <c r="BX159" s="736">
        <f t="shared" ref="BX159:CX159" si="52">BX157/BX158</f>
        <v>0</v>
      </c>
      <c r="BY159" s="736">
        <f t="shared" si="52"/>
        <v>0</v>
      </c>
      <c r="BZ159" s="736">
        <f t="shared" si="52"/>
        <v>0</v>
      </c>
      <c r="CA159" s="736">
        <f t="shared" si="52"/>
        <v>0</v>
      </c>
      <c r="CB159" s="736">
        <f t="shared" si="52"/>
        <v>0</v>
      </c>
      <c r="CC159" s="736">
        <f t="shared" si="52"/>
        <v>0</v>
      </c>
      <c r="CD159" s="736">
        <f t="shared" si="52"/>
        <v>0</v>
      </c>
      <c r="CE159" s="736">
        <f t="shared" si="52"/>
        <v>0</v>
      </c>
      <c r="CF159" s="736">
        <f t="shared" si="52"/>
        <v>0</v>
      </c>
      <c r="CG159" s="736">
        <f t="shared" si="52"/>
        <v>0</v>
      </c>
      <c r="CH159" s="736">
        <f t="shared" si="52"/>
        <v>0</v>
      </c>
      <c r="CI159" s="736">
        <f t="shared" si="52"/>
        <v>0</v>
      </c>
      <c r="CJ159" s="736">
        <f t="shared" si="52"/>
        <v>0</v>
      </c>
      <c r="CK159" s="736">
        <f t="shared" si="52"/>
        <v>0</v>
      </c>
      <c r="CL159" s="736">
        <f t="shared" si="52"/>
        <v>0</v>
      </c>
      <c r="CM159" s="736">
        <f t="shared" si="52"/>
        <v>0</v>
      </c>
      <c r="CN159" s="736">
        <f t="shared" si="52"/>
        <v>0</v>
      </c>
      <c r="CO159" s="736">
        <f t="shared" si="52"/>
        <v>0</v>
      </c>
      <c r="CP159" s="736">
        <f t="shared" si="52"/>
        <v>0</v>
      </c>
      <c r="CQ159" s="736">
        <f t="shared" si="52"/>
        <v>0</v>
      </c>
      <c r="CR159" s="736">
        <f t="shared" si="52"/>
        <v>0</v>
      </c>
      <c r="CS159" s="736">
        <f t="shared" si="52"/>
        <v>0</v>
      </c>
      <c r="CT159" s="736">
        <f t="shared" si="52"/>
        <v>0</v>
      </c>
      <c r="CU159" s="736">
        <f t="shared" si="52"/>
        <v>0</v>
      </c>
      <c r="CV159" s="736">
        <f t="shared" si="52"/>
        <v>0</v>
      </c>
      <c r="CW159" s="736">
        <f t="shared" si="52"/>
        <v>0</v>
      </c>
      <c r="CX159" s="736">
        <f t="shared" si="52"/>
        <v>0</v>
      </c>
      <c r="CY159" s="736"/>
    </row>
    <row r="160" spans="1:103" x14ac:dyDescent="0.3">
      <c r="B160" s="249"/>
      <c r="CY160" s="251"/>
    </row>
    <row r="161" spans="1:103" ht="16.2" thickBot="1" x14ac:dyDescent="0.35">
      <c r="A161" s="447" t="s">
        <v>2152</v>
      </c>
      <c r="B161" s="249"/>
      <c r="CY161" s="251"/>
    </row>
    <row r="162" spans="1:103" ht="15" thickBot="1" x14ac:dyDescent="0.35">
      <c r="A162" s="239" t="s">
        <v>2033</v>
      </c>
      <c r="B162" s="116"/>
      <c r="C162" s="117" t="s">
        <v>1904</v>
      </c>
      <c r="D162" s="117" t="s">
        <v>1904</v>
      </c>
      <c r="E162" s="117" t="s">
        <v>1904</v>
      </c>
      <c r="F162" s="117" t="s">
        <v>1904</v>
      </c>
      <c r="G162" s="117" t="s">
        <v>1904</v>
      </c>
      <c r="H162" s="117" t="s">
        <v>1904</v>
      </c>
      <c r="I162" s="117" t="s">
        <v>1904</v>
      </c>
      <c r="J162" s="117" t="s">
        <v>1904</v>
      </c>
      <c r="K162" s="117" t="s">
        <v>1904</v>
      </c>
      <c r="L162" s="117" t="s">
        <v>1904</v>
      </c>
      <c r="M162" s="117" t="s">
        <v>1904</v>
      </c>
      <c r="N162" s="117" t="s">
        <v>1904</v>
      </c>
      <c r="O162" s="117" t="s">
        <v>1904</v>
      </c>
      <c r="P162" s="117" t="s">
        <v>1904</v>
      </c>
      <c r="Q162" s="117" t="s">
        <v>1904</v>
      </c>
      <c r="R162" s="117" t="s">
        <v>1904</v>
      </c>
      <c r="S162" s="117" t="s">
        <v>1904</v>
      </c>
      <c r="T162" s="117" t="s">
        <v>1904</v>
      </c>
      <c r="U162" s="117" t="s">
        <v>1904</v>
      </c>
      <c r="V162" s="117" t="s">
        <v>1904</v>
      </c>
      <c r="W162" s="117" t="s">
        <v>1904</v>
      </c>
      <c r="X162" s="117" t="s">
        <v>1904</v>
      </c>
      <c r="Y162" s="117" t="s">
        <v>1904</v>
      </c>
      <c r="Z162" s="117" t="s">
        <v>1904</v>
      </c>
      <c r="AA162" s="117" t="s">
        <v>1904</v>
      </c>
      <c r="AB162" s="117" t="s">
        <v>1904</v>
      </c>
      <c r="AC162" s="117" t="s">
        <v>1904</v>
      </c>
      <c r="AD162" s="117" t="s">
        <v>1904</v>
      </c>
      <c r="AE162" s="117" t="s">
        <v>1904</v>
      </c>
      <c r="AF162" s="117" t="s">
        <v>1904</v>
      </c>
      <c r="AG162" s="117" t="s">
        <v>1904</v>
      </c>
      <c r="AH162" s="117" t="s">
        <v>1904</v>
      </c>
      <c r="AI162" s="117" t="s">
        <v>1904</v>
      </c>
      <c r="AJ162" s="117" t="s">
        <v>1904</v>
      </c>
      <c r="AK162" s="117" t="s">
        <v>1904</v>
      </c>
      <c r="AL162" s="117" t="s">
        <v>1904</v>
      </c>
      <c r="AM162" s="117" t="s">
        <v>1904</v>
      </c>
      <c r="AN162" s="117" t="s">
        <v>1904</v>
      </c>
      <c r="AO162" s="117" t="s">
        <v>1904</v>
      </c>
      <c r="AP162" s="117" t="s">
        <v>1904</v>
      </c>
      <c r="AQ162" s="117" t="s">
        <v>1904</v>
      </c>
      <c r="AR162" s="117" t="s">
        <v>1904</v>
      </c>
      <c r="AS162" s="117" t="s">
        <v>1904</v>
      </c>
      <c r="AT162" s="117" t="s">
        <v>1904</v>
      </c>
      <c r="AU162" s="117" t="s">
        <v>1904</v>
      </c>
      <c r="AV162" s="117" t="s">
        <v>1904</v>
      </c>
      <c r="AW162" s="117" t="s">
        <v>1904</v>
      </c>
      <c r="AX162" s="117" t="s">
        <v>1904</v>
      </c>
      <c r="AY162" s="117" t="s">
        <v>1904</v>
      </c>
      <c r="AZ162" s="117" t="s">
        <v>1904</v>
      </c>
      <c r="BA162" s="117" t="s">
        <v>1904</v>
      </c>
      <c r="BB162" s="117" t="s">
        <v>1904</v>
      </c>
      <c r="BC162" s="117" t="s">
        <v>1904</v>
      </c>
      <c r="BD162" s="117" t="s">
        <v>1904</v>
      </c>
      <c r="BE162" s="117" t="s">
        <v>1904</v>
      </c>
      <c r="BF162" s="117" t="s">
        <v>1904</v>
      </c>
      <c r="BG162" s="117" t="s">
        <v>1904</v>
      </c>
      <c r="BH162" s="117" t="s">
        <v>1904</v>
      </c>
      <c r="BI162" s="117" t="s">
        <v>1904</v>
      </c>
      <c r="BJ162" s="117" t="s">
        <v>1904</v>
      </c>
      <c r="BK162" s="117" t="s">
        <v>1904</v>
      </c>
      <c r="BL162" s="117" t="s">
        <v>1904</v>
      </c>
      <c r="BM162" s="117" t="s">
        <v>1904</v>
      </c>
      <c r="BN162" s="117" t="s">
        <v>1904</v>
      </c>
      <c r="BO162" s="117" t="s">
        <v>1904</v>
      </c>
      <c r="BP162" s="117" t="s">
        <v>1904</v>
      </c>
      <c r="BQ162" s="117" t="s">
        <v>1904</v>
      </c>
      <c r="BR162" s="117" t="s">
        <v>1904</v>
      </c>
      <c r="BS162" s="117" t="s">
        <v>1904</v>
      </c>
      <c r="BT162" s="117" t="s">
        <v>1904</v>
      </c>
      <c r="BU162" s="117" t="s">
        <v>1904</v>
      </c>
      <c r="BV162" s="117" t="s">
        <v>1904</v>
      </c>
      <c r="BW162" s="117" t="s">
        <v>1904</v>
      </c>
      <c r="BX162" s="117" t="s">
        <v>1904</v>
      </c>
      <c r="BY162" s="117" t="s">
        <v>1904</v>
      </c>
      <c r="BZ162" s="117" t="s">
        <v>1904</v>
      </c>
      <c r="CA162" s="117" t="s">
        <v>1904</v>
      </c>
      <c r="CB162" s="117" t="s">
        <v>1904</v>
      </c>
      <c r="CC162" s="117" t="s">
        <v>1904</v>
      </c>
      <c r="CD162" s="117" t="s">
        <v>1904</v>
      </c>
      <c r="CE162" s="117" t="s">
        <v>1904</v>
      </c>
      <c r="CF162" s="117" t="s">
        <v>1904</v>
      </c>
      <c r="CG162" s="117" t="s">
        <v>1904</v>
      </c>
      <c r="CH162" s="117" t="s">
        <v>1904</v>
      </c>
      <c r="CI162" s="117" t="s">
        <v>1904</v>
      </c>
      <c r="CJ162" s="117" t="s">
        <v>1904</v>
      </c>
      <c r="CK162" s="117" t="s">
        <v>1904</v>
      </c>
      <c r="CL162" s="117" t="s">
        <v>1904</v>
      </c>
      <c r="CM162" s="117" t="s">
        <v>1904</v>
      </c>
      <c r="CN162" s="117" t="s">
        <v>1904</v>
      </c>
      <c r="CO162" s="117" t="s">
        <v>1904</v>
      </c>
      <c r="CP162" s="117" t="s">
        <v>1904</v>
      </c>
      <c r="CQ162" s="117" t="s">
        <v>1904</v>
      </c>
      <c r="CR162" s="117" t="s">
        <v>1904</v>
      </c>
      <c r="CS162" s="117" t="s">
        <v>1904</v>
      </c>
      <c r="CT162" s="117" t="s">
        <v>1904</v>
      </c>
      <c r="CU162" s="117" t="s">
        <v>1904</v>
      </c>
      <c r="CV162" s="117" t="s">
        <v>1904</v>
      </c>
      <c r="CW162" s="117" t="s">
        <v>1904</v>
      </c>
      <c r="CX162" s="117" t="s">
        <v>1904</v>
      </c>
      <c r="CY162" s="118"/>
    </row>
    <row r="163" spans="1:103" x14ac:dyDescent="0.3">
      <c r="A163" s="240"/>
      <c r="B163" s="252">
        <f t="shared" ref="B163:B176" si="53">SUM(C163:CX163)</f>
        <v>0</v>
      </c>
      <c r="C163" s="182"/>
      <c r="D163" s="182"/>
      <c r="E163" s="182"/>
      <c r="F163" s="182"/>
      <c r="G163" s="182"/>
      <c r="H163" s="182"/>
      <c r="I163" s="182"/>
      <c r="J163" s="182"/>
      <c r="K163" s="182"/>
      <c r="L163" s="182"/>
      <c r="M163" s="182"/>
      <c r="N163" s="182"/>
      <c r="O163" s="182"/>
      <c r="P163" s="182"/>
      <c r="Q163" s="182"/>
      <c r="R163" s="182"/>
      <c r="S163" s="182"/>
      <c r="T163" s="182"/>
      <c r="U163" s="182"/>
      <c r="V163" s="182"/>
      <c r="W163" s="182"/>
      <c r="X163" s="182"/>
      <c r="Y163" s="182"/>
      <c r="Z163" s="182"/>
      <c r="AA163" s="182"/>
      <c r="AB163" s="182"/>
      <c r="AC163" s="182"/>
      <c r="AD163" s="182"/>
      <c r="AE163" s="182"/>
      <c r="AF163" s="182"/>
      <c r="AG163" s="182"/>
      <c r="AH163" s="182"/>
      <c r="AI163" s="182"/>
      <c r="AJ163" s="182"/>
      <c r="AK163" s="182"/>
      <c r="AL163" s="182"/>
      <c r="AM163" s="182"/>
      <c r="AN163" s="182"/>
      <c r="AO163" s="182"/>
      <c r="AP163" s="182"/>
      <c r="AQ163" s="182"/>
      <c r="AR163" s="182"/>
      <c r="AS163" s="182"/>
      <c r="AT163" s="182"/>
      <c r="AU163" s="182"/>
      <c r="AV163" s="182"/>
      <c r="AW163" s="182"/>
      <c r="AX163" s="182"/>
      <c r="AY163" s="182"/>
      <c r="AZ163" s="182"/>
      <c r="BA163" s="182"/>
      <c r="BB163" s="182"/>
      <c r="BC163" s="182"/>
      <c r="BD163" s="182"/>
      <c r="BE163" s="182"/>
      <c r="BF163" s="182"/>
      <c r="BG163" s="182"/>
      <c r="BH163" s="182"/>
      <c r="BI163" s="182"/>
      <c r="BJ163" s="182"/>
      <c r="BK163" s="182"/>
      <c r="BL163" s="182"/>
      <c r="BM163" s="182"/>
      <c r="BN163" s="182"/>
      <c r="BO163" s="182"/>
      <c r="BP163" s="182"/>
      <c r="BQ163" s="182"/>
      <c r="BR163" s="182"/>
      <c r="BS163" s="182"/>
      <c r="BT163" s="182"/>
      <c r="BU163" s="182"/>
      <c r="BV163" s="182"/>
      <c r="BW163" s="182"/>
      <c r="BX163" s="182"/>
      <c r="BY163" s="182"/>
      <c r="BZ163" s="182"/>
      <c r="CA163" s="182"/>
      <c r="CB163" s="182"/>
      <c r="CC163" s="182"/>
      <c r="CD163" s="182"/>
      <c r="CE163" s="182"/>
      <c r="CF163" s="182"/>
      <c r="CG163" s="182"/>
      <c r="CH163" s="182"/>
      <c r="CI163" s="182"/>
      <c r="CJ163" s="182"/>
      <c r="CK163" s="182"/>
      <c r="CL163" s="182"/>
      <c r="CM163" s="182"/>
      <c r="CN163" s="182"/>
      <c r="CO163" s="182"/>
      <c r="CP163" s="182"/>
      <c r="CQ163" s="182"/>
      <c r="CR163" s="182"/>
      <c r="CS163" s="182"/>
      <c r="CT163" s="182"/>
      <c r="CU163" s="182"/>
      <c r="CV163" s="182"/>
      <c r="CW163" s="182"/>
      <c r="CX163" s="182"/>
      <c r="CY163" s="129" t="s">
        <v>1907</v>
      </c>
    </row>
    <row r="164" spans="1:103" x14ac:dyDescent="0.3">
      <c r="A164" s="240"/>
      <c r="B164" s="252">
        <f t="shared" si="53"/>
        <v>0</v>
      </c>
      <c r="C164" s="182"/>
      <c r="D164" s="182"/>
      <c r="E164" s="182"/>
      <c r="F164" s="182"/>
      <c r="G164" s="182"/>
      <c r="H164" s="182"/>
      <c r="I164" s="182"/>
      <c r="J164" s="182"/>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c r="AK164" s="182"/>
      <c r="AL164" s="182"/>
      <c r="AM164" s="182"/>
      <c r="AN164" s="182"/>
      <c r="AO164" s="182"/>
      <c r="AP164" s="182"/>
      <c r="AQ164" s="182"/>
      <c r="AR164" s="182"/>
      <c r="AS164" s="182"/>
      <c r="AT164" s="182"/>
      <c r="AU164" s="182"/>
      <c r="AV164" s="182"/>
      <c r="AW164" s="182"/>
      <c r="AX164" s="182"/>
      <c r="AY164" s="182"/>
      <c r="AZ164" s="182"/>
      <c r="BA164" s="182"/>
      <c r="BB164" s="182"/>
      <c r="BC164" s="182"/>
      <c r="BD164" s="182"/>
      <c r="BE164" s="182"/>
      <c r="BF164" s="182"/>
      <c r="BG164" s="182"/>
      <c r="BH164" s="182"/>
      <c r="BI164" s="182"/>
      <c r="BJ164" s="182"/>
      <c r="BK164" s="182"/>
      <c r="BL164" s="182"/>
      <c r="BM164" s="182"/>
      <c r="BN164" s="182"/>
      <c r="BO164" s="182"/>
      <c r="BP164" s="182"/>
      <c r="BQ164" s="182"/>
      <c r="BR164" s="182"/>
      <c r="BS164" s="182"/>
      <c r="BT164" s="182"/>
      <c r="BU164" s="182"/>
      <c r="BV164" s="182"/>
      <c r="BW164" s="182"/>
      <c r="BX164" s="182"/>
      <c r="BY164" s="182"/>
      <c r="BZ164" s="182"/>
      <c r="CA164" s="182"/>
      <c r="CB164" s="182"/>
      <c r="CC164" s="182"/>
      <c r="CD164" s="182"/>
      <c r="CE164" s="182"/>
      <c r="CF164" s="182"/>
      <c r="CG164" s="182"/>
      <c r="CH164" s="182"/>
      <c r="CI164" s="182"/>
      <c r="CJ164" s="182"/>
      <c r="CK164" s="182"/>
      <c r="CL164" s="182"/>
      <c r="CM164" s="182"/>
      <c r="CN164" s="182"/>
      <c r="CO164" s="182"/>
      <c r="CP164" s="182"/>
      <c r="CQ164" s="182"/>
      <c r="CR164" s="182"/>
      <c r="CS164" s="182"/>
      <c r="CT164" s="182"/>
      <c r="CU164" s="182"/>
      <c r="CV164" s="182"/>
      <c r="CW164" s="182"/>
      <c r="CX164" s="182"/>
      <c r="CY164" s="129" t="s">
        <v>1907</v>
      </c>
    </row>
    <row r="165" spans="1:103" x14ac:dyDescent="0.3">
      <c r="A165" s="240"/>
      <c r="B165" s="252">
        <f t="shared" si="53"/>
        <v>0</v>
      </c>
      <c r="C165" s="182"/>
      <c r="D165" s="182"/>
      <c r="E165" s="182"/>
      <c r="F165" s="182"/>
      <c r="G165" s="182"/>
      <c r="H165" s="182"/>
      <c r="I165" s="182"/>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c r="AI165" s="182"/>
      <c r="AJ165" s="182"/>
      <c r="AK165" s="182"/>
      <c r="AL165" s="182"/>
      <c r="AM165" s="182"/>
      <c r="AN165" s="182"/>
      <c r="AO165" s="182"/>
      <c r="AP165" s="182"/>
      <c r="AQ165" s="182"/>
      <c r="AR165" s="182"/>
      <c r="AS165" s="182"/>
      <c r="AT165" s="182"/>
      <c r="AU165" s="182"/>
      <c r="AV165" s="182"/>
      <c r="AW165" s="182"/>
      <c r="AX165" s="182"/>
      <c r="AY165" s="182"/>
      <c r="AZ165" s="182"/>
      <c r="BA165" s="182"/>
      <c r="BB165" s="182"/>
      <c r="BC165" s="182"/>
      <c r="BD165" s="182"/>
      <c r="BE165" s="182"/>
      <c r="BF165" s="182"/>
      <c r="BG165" s="182"/>
      <c r="BH165" s="182"/>
      <c r="BI165" s="182"/>
      <c r="BJ165" s="182"/>
      <c r="BK165" s="182"/>
      <c r="BL165" s="182"/>
      <c r="BM165" s="182"/>
      <c r="BN165" s="182"/>
      <c r="BO165" s="182"/>
      <c r="BP165" s="182"/>
      <c r="BQ165" s="182"/>
      <c r="BR165" s="182"/>
      <c r="BS165" s="182"/>
      <c r="BT165" s="182"/>
      <c r="BU165" s="182"/>
      <c r="BV165" s="182"/>
      <c r="BW165" s="182"/>
      <c r="BX165" s="182"/>
      <c r="BY165" s="182"/>
      <c r="BZ165" s="182"/>
      <c r="CA165" s="182"/>
      <c r="CB165" s="182"/>
      <c r="CC165" s="182"/>
      <c r="CD165" s="182"/>
      <c r="CE165" s="182"/>
      <c r="CF165" s="182"/>
      <c r="CG165" s="182"/>
      <c r="CH165" s="182"/>
      <c r="CI165" s="182"/>
      <c r="CJ165" s="182"/>
      <c r="CK165" s="182"/>
      <c r="CL165" s="182"/>
      <c r="CM165" s="182"/>
      <c r="CN165" s="182"/>
      <c r="CO165" s="182"/>
      <c r="CP165" s="182"/>
      <c r="CQ165" s="182"/>
      <c r="CR165" s="182"/>
      <c r="CS165" s="182"/>
      <c r="CT165" s="182"/>
      <c r="CU165" s="182"/>
      <c r="CV165" s="182"/>
      <c r="CW165" s="182"/>
      <c r="CX165" s="182"/>
      <c r="CY165" s="129" t="s">
        <v>1907</v>
      </c>
    </row>
    <row r="166" spans="1:103" x14ac:dyDescent="0.3">
      <c r="A166" s="240"/>
      <c r="B166" s="252">
        <f t="shared" si="53"/>
        <v>0</v>
      </c>
      <c r="C166" s="182"/>
      <c r="D166" s="182"/>
      <c r="E166" s="182"/>
      <c r="F166" s="182"/>
      <c r="G166" s="182"/>
      <c r="H166" s="182"/>
      <c r="I166" s="182"/>
      <c r="J166" s="182"/>
      <c r="K166" s="182"/>
      <c r="L166" s="182"/>
      <c r="M166" s="182"/>
      <c r="N166" s="182"/>
      <c r="O166" s="182"/>
      <c r="P166" s="182"/>
      <c r="Q166" s="182"/>
      <c r="R166" s="182"/>
      <c r="S166" s="182"/>
      <c r="T166" s="182"/>
      <c r="U166" s="182"/>
      <c r="V166" s="182"/>
      <c r="W166" s="182"/>
      <c r="X166" s="182"/>
      <c r="Y166" s="182"/>
      <c r="Z166" s="182"/>
      <c r="AA166" s="182"/>
      <c r="AB166" s="182"/>
      <c r="AC166" s="182"/>
      <c r="AD166" s="182"/>
      <c r="AE166" s="182"/>
      <c r="AF166" s="182"/>
      <c r="AG166" s="182"/>
      <c r="AH166" s="182"/>
      <c r="AI166" s="182"/>
      <c r="AJ166" s="182"/>
      <c r="AK166" s="182"/>
      <c r="AL166" s="182"/>
      <c r="AM166" s="182"/>
      <c r="AN166" s="182"/>
      <c r="AO166" s="182"/>
      <c r="AP166" s="182"/>
      <c r="AQ166" s="182"/>
      <c r="AR166" s="182"/>
      <c r="AS166" s="182"/>
      <c r="AT166" s="182"/>
      <c r="AU166" s="182"/>
      <c r="AV166" s="182"/>
      <c r="AW166" s="182"/>
      <c r="AX166" s="182"/>
      <c r="AY166" s="182"/>
      <c r="AZ166" s="182"/>
      <c r="BA166" s="182"/>
      <c r="BB166" s="182"/>
      <c r="BC166" s="182"/>
      <c r="BD166" s="182"/>
      <c r="BE166" s="182"/>
      <c r="BF166" s="182"/>
      <c r="BG166" s="182"/>
      <c r="BH166" s="182"/>
      <c r="BI166" s="182"/>
      <c r="BJ166" s="182"/>
      <c r="BK166" s="182"/>
      <c r="BL166" s="182"/>
      <c r="BM166" s="182"/>
      <c r="BN166" s="182"/>
      <c r="BO166" s="182"/>
      <c r="BP166" s="182"/>
      <c r="BQ166" s="182"/>
      <c r="BR166" s="182"/>
      <c r="BS166" s="182"/>
      <c r="BT166" s="182"/>
      <c r="BU166" s="182"/>
      <c r="BV166" s="182"/>
      <c r="BW166" s="182"/>
      <c r="BX166" s="182"/>
      <c r="BY166" s="182"/>
      <c r="BZ166" s="182"/>
      <c r="CA166" s="182"/>
      <c r="CB166" s="182"/>
      <c r="CC166" s="182"/>
      <c r="CD166" s="182"/>
      <c r="CE166" s="182"/>
      <c r="CF166" s="182"/>
      <c r="CG166" s="182"/>
      <c r="CH166" s="182"/>
      <c r="CI166" s="182"/>
      <c r="CJ166" s="182"/>
      <c r="CK166" s="182"/>
      <c r="CL166" s="182"/>
      <c r="CM166" s="182"/>
      <c r="CN166" s="182"/>
      <c r="CO166" s="182"/>
      <c r="CP166" s="182"/>
      <c r="CQ166" s="182"/>
      <c r="CR166" s="182"/>
      <c r="CS166" s="182"/>
      <c r="CT166" s="182"/>
      <c r="CU166" s="182"/>
      <c r="CV166" s="182"/>
      <c r="CW166" s="182"/>
      <c r="CX166" s="182"/>
      <c r="CY166" s="129" t="s">
        <v>1907</v>
      </c>
    </row>
    <row r="167" spans="1:103" x14ac:dyDescent="0.3">
      <c r="A167" s="240"/>
      <c r="B167" s="252">
        <f t="shared" si="53"/>
        <v>0</v>
      </c>
      <c r="C167" s="182"/>
      <c r="D167" s="182"/>
      <c r="E167" s="182"/>
      <c r="F167" s="182"/>
      <c r="G167" s="182"/>
      <c r="H167" s="182"/>
      <c r="I167" s="182"/>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c r="AI167" s="182"/>
      <c r="AJ167" s="182"/>
      <c r="AK167" s="182"/>
      <c r="AL167" s="182"/>
      <c r="AM167" s="182"/>
      <c r="AN167" s="182"/>
      <c r="AO167" s="182"/>
      <c r="AP167" s="182"/>
      <c r="AQ167" s="182"/>
      <c r="AR167" s="182"/>
      <c r="AS167" s="182"/>
      <c r="AT167" s="182"/>
      <c r="AU167" s="182"/>
      <c r="AV167" s="182"/>
      <c r="AW167" s="182"/>
      <c r="AX167" s="182"/>
      <c r="AY167" s="182"/>
      <c r="AZ167" s="182"/>
      <c r="BA167" s="182"/>
      <c r="BB167" s="182"/>
      <c r="BC167" s="182"/>
      <c r="BD167" s="182"/>
      <c r="BE167" s="182"/>
      <c r="BF167" s="182"/>
      <c r="BG167" s="182"/>
      <c r="BH167" s="182"/>
      <c r="BI167" s="182"/>
      <c r="BJ167" s="182"/>
      <c r="BK167" s="182"/>
      <c r="BL167" s="182"/>
      <c r="BM167" s="182"/>
      <c r="BN167" s="182"/>
      <c r="BO167" s="182"/>
      <c r="BP167" s="182"/>
      <c r="BQ167" s="182"/>
      <c r="BR167" s="182"/>
      <c r="BS167" s="182"/>
      <c r="BT167" s="182"/>
      <c r="BU167" s="182"/>
      <c r="BV167" s="182"/>
      <c r="BW167" s="182"/>
      <c r="BX167" s="182"/>
      <c r="BY167" s="182"/>
      <c r="BZ167" s="182"/>
      <c r="CA167" s="182"/>
      <c r="CB167" s="182"/>
      <c r="CC167" s="182"/>
      <c r="CD167" s="182"/>
      <c r="CE167" s="182"/>
      <c r="CF167" s="182"/>
      <c r="CG167" s="182"/>
      <c r="CH167" s="182"/>
      <c r="CI167" s="182"/>
      <c r="CJ167" s="182"/>
      <c r="CK167" s="182"/>
      <c r="CL167" s="182"/>
      <c r="CM167" s="182"/>
      <c r="CN167" s="182"/>
      <c r="CO167" s="182"/>
      <c r="CP167" s="182"/>
      <c r="CQ167" s="182"/>
      <c r="CR167" s="182"/>
      <c r="CS167" s="182"/>
      <c r="CT167" s="182"/>
      <c r="CU167" s="182"/>
      <c r="CV167" s="182"/>
      <c r="CW167" s="182"/>
      <c r="CX167" s="182"/>
      <c r="CY167" s="129" t="s">
        <v>1907</v>
      </c>
    </row>
    <row r="168" spans="1:103" x14ac:dyDescent="0.3">
      <c r="A168" s="253"/>
      <c r="B168" s="252">
        <f t="shared" si="53"/>
        <v>0</v>
      </c>
      <c r="C168" s="182"/>
      <c r="D168" s="182"/>
      <c r="E168" s="182"/>
      <c r="F168" s="182"/>
      <c r="G168" s="182"/>
      <c r="H168" s="182"/>
      <c r="I168" s="182"/>
      <c r="J168" s="182"/>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c r="AK168" s="182"/>
      <c r="AL168" s="182"/>
      <c r="AM168" s="182"/>
      <c r="AN168" s="182"/>
      <c r="AO168" s="182"/>
      <c r="AP168" s="182"/>
      <c r="AQ168" s="182"/>
      <c r="AR168" s="182"/>
      <c r="AS168" s="182"/>
      <c r="AT168" s="182"/>
      <c r="AU168" s="182"/>
      <c r="AV168" s="182"/>
      <c r="AW168" s="182"/>
      <c r="AX168" s="182"/>
      <c r="AY168" s="182"/>
      <c r="AZ168" s="182"/>
      <c r="BA168" s="182"/>
      <c r="BB168" s="182"/>
      <c r="BC168" s="182"/>
      <c r="BD168" s="182"/>
      <c r="BE168" s="182"/>
      <c r="BF168" s="182"/>
      <c r="BG168" s="182"/>
      <c r="BH168" s="182"/>
      <c r="BI168" s="182"/>
      <c r="BJ168" s="182"/>
      <c r="BK168" s="182"/>
      <c r="BL168" s="182"/>
      <c r="BM168" s="182"/>
      <c r="BN168" s="182"/>
      <c r="BO168" s="182"/>
      <c r="BP168" s="182"/>
      <c r="BQ168" s="182"/>
      <c r="BR168" s="182"/>
      <c r="BS168" s="182"/>
      <c r="BT168" s="182"/>
      <c r="BU168" s="182"/>
      <c r="BV168" s="182"/>
      <c r="BW168" s="182"/>
      <c r="BX168" s="182"/>
      <c r="BY168" s="182"/>
      <c r="BZ168" s="182"/>
      <c r="CA168" s="182"/>
      <c r="CB168" s="182"/>
      <c r="CC168" s="182"/>
      <c r="CD168" s="182"/>
      <c r="CE168" s="182"/>
      <c r="CF168" s="182"/>
      <c r="CG168" s="182"/>
      <c r="CH168" s="182"/>
      <c r="CI168" s="182"/>
      <c r="CJ168" s="182"/>
      <c r="CK168" s="182"/>
      <c r="CL168" s="182"/>
      <c r="CM168" s="182"/>
      <c r="CN168" s="182"/>
      <c r="CO168" s="182"/>
      <c r="CP168" s="182"/>
      <c r="CQ168" s="182"/>
      <c r="CR168" s="182"/>
      <c r="CS168" s="182"/>
      <c r="CT168" s="182"/>
      <c r="CU168" s="182"/>
      <c r="CV168" s="182"/>
      <c r="CW168" s="182"/>
      <c r="CX168" s="182"/>
      <c r="CY168" s="129" t="s">
        <v>1907</v>
      </c>
    </row>
    <row r="169" spans="1:103" x14ac:dyDescent="0.3">
      <c r="A169" s="253"/>
      <c r="B169" s="252">
        <f t="shared" si="53"/>
        <v>0</v>
      </c>
      <c r="C169" s="182"/>
      <c r="D169" s="182"/>
      <c r="E169" s="182"/>
      <c r="F169" s="182"/>
      <c r="G169" s="182"/>
      <c r="H169" s="182"/>
      <c r="I169" s="182"/>
      <c r="J169" s="182"/>
      <c r="K169" s="182"/>
      <c r="L169" s="182"/>
      <c r="M169" s="182"/>
      <c r="N169" s="182"/>
      <c r="O169" s="182"/>
      <c r="P169" s="182"/>
      <c r="Q169" s="182"/>
      <c r="R169" s="182"/>
      <c r="S169" s="182"/>
      <c r="T169" s="182"/>
      <c r="U169" s="182"/>
      <c r="V169" s="182"/>
      <c r="W169" s="182"/>
      <c r="X169" s="182"/>
      <c r="Y169" s="182"/>
      <c r="Z169" s="182"/>
      <c r="AA169" s="182"/>
      <c r="AB169" s="182"/>
      <c r="AC169" s="182"/>
      <c r="AD169" s="182"/>
      <c r="AE169" s="182"/>
      <c r="AF169" s="182"/>
      <c r="AG169" s="182"/>
      <c r="AH169" s="182"/>
      <c r="AI169" s="182"/>
      <c r="AJ169" s="182"/>
      <c r="AK169" s="182"/>
      <c r="AL169" s="182"/>
      <c r="AM169" s="182"/>
      <c r="AN169" s="182"/>
      <c r="AO169" s="182"/>
      <c r="AP169" s="182"/>
      <c r="AQ169" s="182"/>
      <c r="AR169" s="182"/>
      <c r="AS169" s="182"/>
      <c r="AT169" s="182"/>
      <c r="AU169" s="182"/>
      <c r="AV169" s="182"/>
      <c r="AW169" s="182"/>
      <c r="AX169" s="182"/>
      <c r="AY169" s="182"/>
      <c r="AZ169" s="182"/>
      <c r="BA169" s="182"/>
      <c r="BB169" s="182"/>
      <c r="BC169" s="182"/>
      <c r="BD169" s="182"/>
      <c r="BE169" s="182"/>
      <c r="BF169" s="182"/>
      <c r="BG169" s="182"/>
      <c r="BH169" s="182"/>
      <c r="BI169" s="182"/>
      <c r="BJ169" s="182"/>
      <c r="BK169" s="182"/>
      <c r="BL169" s="182"/>
      <c r="BM169" s="182"/>
      <c r="BN169" s="182"/>
      <c r="BO169" s="182"/>
      <c r="BP169" s="182"/>
      <c r="BQ169" s="182"/>
      <c r="BR169" s="182"/>
      <c r="BS169" s="182"/>
      <c r="BT169" s="182"/>
      <c r="BU169" s="182"/>
      <c r="BV169" s="182"/>
      <c r="BW169" s="182"/>
      <c r="BX169" s="182"/>
      <c r="BY169" s="182"/>
      <c r="BZ169" s="182"/>
      <c r="CA169" s="182"/>
      <c r="CB169" s="182"/>
      <c r="CC169" s="182"/>
      <c r="CD169" s="182"/>
      <c r="CE169" s="182"/>
      <c r="CF169" s="182"/>
      <c r="CG169" s="182"/>
      <c r="CH169" s="182"/>
      <c r="CI169" s="182"/>
      <c r="CJ169" s="182"/>
      <c r="CK169" s="182"/>
      <c r="CL169" s="182"/>
      <c r="CM169" s="182"/>
      <c r="CN169" s="182"/>
      <c r="CO169" s="182"/>
      <c r="CP169" s="182"/>
      <c r="CQ169" s="182"/>
      <c r="CR169" s="182"/>
      <c r="CS169" s="182"/>
      <c r="CT169" s="182"/>
      <c r="CU169" s="182"/>
      <c r="CV169" s="182"/>
      <c r="CW169" s="182"/>
      <c r="CX169" s="182"/>
      <c r="CY169" s="129" t="s">
        <v>1907</v>
      </c>
    </row>
    <row r="170" spans="1:103" x14ac:dyDescent="0.3">
      <c r="A170" s="253"/>
      <c r="B170" s="252">
        <f t="shared" si="53"/>
        <v>0</v>
      </c>
      <c r="C170" s="182"/>
      <c r="D170" s="182"/>
      <c r="E170" s="182"/>
      <c r="F170" s="182"/>
      <c r="G170" s="182"/>
      <c r="H170" s="182"/>
      <c r="I170" s="182"/>
      <c r="J170" s="182"/>
      <c r="K170" s="182"/>
      <c r="L170" s="182"/>
      <c r="M170" s="182"/>
      <c r="N170" s="182"/>
      <c r="O170" s="182"/>
      <c r="P170" s="182"/>
      <c r="Q170" s="182"/>
      <c r="R170" s="182"/>
      <c r="S170" s="182"/>
      <c r="T170" s="182"/>
      <c r="U170" s="182"/>
      <c r="V170" s="182"/>
      <c r="W170" s="182"/>
      <c r="X170" s="182"/>
      <c r="Y170" s="182"/>
      <c r="Z170" s="182"/>
      <c r="AA170" s="182"/>
      <c r="AB170" s="182"/>
      <c r="AC170" s="182"/>
      <c r="AD170" s="182"/>
      <c r="AE170" s="182"/>
      <c r="AF170" s="182"/>
      <c r="AG170" s="182"/>
      <c r="AH170" s="182"/>
      <c r="AI170" s="182"/>
      <c r="AJ170" s="182"/>
      <c r="AK170" s="182"/>
      <c r="AL170" s="182"/>
      <c r="AM170" s="182"/>
      <c r="AN170" s="182"/>
      <c r="AO170" s="182"/>
      <c r="AP170" s="182"/>
      <c r="AQ170" s="182"/>
      <c r="AR170" s="182"/>
      <c r="AS170" s="182"/>
      <c r="AT170" s="182"/>
      <c r="AU170" s="182"/>
      <c r="AV170" s="182"/>
      <c r="AW170" s="182"/>
      <c r="AX170" s="182"/>
      <c r="AY170" s="182"/>
      <c r="AZ170" s="182"/>
      <c r="BA170" s="182"/>
      <c r="BB170" s="182"/>
      <c r="BC170" s="182"/>
      <c r="BD170" s="182"/>
      <c r="BE170" s="182"/>
      <c r="BF170" s="182"/>
      <c r="BG170" s="182"/>
      <c r="BH170" s="182"/>
      <c r="BI170" s="182"/>
      <c r="BJ170" s="182"/>
      <c r="BK170" s="182"/>
      <c r="BL170" s="182"/>
      <c r="BM170" s="182"/>
      <c r="BN170" s="182"/>
      <c r="BO170" s="182"/>
      <c r="BP170" s="182"/>
      <c r="BQ170" s="182"/>
      <c r="BR170" s="182"/>
      <c r="BS170" s="182"/>
      <c r="BT170" s="182"/>
      <c r="BU170" s="182"/>
      <c r="BV170" s="182"/>
      <c r="BW170" s="182"/>
      <c r="BX170" s="182"/>
      <c r="BY170" s="182"/>
      <c r="BZ170" s="182"/>
      <c r="CA170" s="182"/>
      <c r="CB170" s="182"/>
      <c r="CC170" s="182"/>
      <c r="CD170" s="182"/>
      <c r="CE170" s="182"/>
      <c r="CF170" s="182"/>
      <c r="CG170" s="182"/>
      <c r="CH170" s="182"/>
      <c r="CI170" s="182"/>
      <c r="CJ170" s="182"/>
      <c r="CK170" s="182"/>
      <c r="CL170" s="182"/>
      <c r="CM170" s="182"/>
      <c r="CN170" s="182"/>
      <c r="CO170" s="182"/>
      <c r="CP170" s="182"/>
      <c r="CQ170" s="182"/>
      <c r="CR170" s="182"/>
      <c r="CS170" s="182"/>
      <c r="CT170" s="182"/>
      <c r="CU170" s="182"/>
      <c r="CV170" s="182"/>
      <c r="CW170" s="182"/>
      <c r="CX170" s="182"/>
      <c r="CY170" s="129" t="s">
        <v>1907</v>
      </c>
    </row>
    <row r="171" spans="1:103" x14ac:dyDescent="0.3">
      <c r="A171" s="253"/>
      <c r="B171" s="252">
        <f t="shared" si="53"/>
        <v>0</v>
      </c>
      <c r="C171" s="182"/>
      <c r="D171" s="182"/>
      <c r="E171" s="182"/>
      <c r="F171" s="182"/>
      <c r="G171" s="182"/>
      <c r="H171" s="182"/>
      <c r="I171" s="182"/>
      <c r="J171" s="182"/>
      <c r="K171" s="182"/>
      <c r="L171" s="182"/>
      <c r="M171" s="182"/>
      <c r="N171" s="182"/>
      <c r="O171" s="182"/>
      <c r="P171" s="182"/>
      <c r="Q171" s="182"/>
      <c r="R171" s="182"/>
      <c r="S171" s="182"/>
      <c r="T171" s="182"/>
      <c r="U171" s="182"/>
      <c r="V171" s="182"/>
      <c r="W171" s="182"/>
      <c r="X171" s="182"/>
      <c r="Y171" s="182"/>
      <c r="Z171" s="182"/>
      <c r="AA171" s="182"/>
      <c r="AB171" s="182"/>
      <c r="AC171" s="182"/>
      <c r="AD171" s="182"/>
      <c r="AE171" s="182"/>
      <c r="AF171" s="182"/>
      <c r="AG171" s="182"/>
      <c r="AH171" s="182"/>
      <c r="AI171" s="182"/>
      <c r="AJ171" s="182"/>
      <c r="AK171" s="182"/>
      <c r="AL171" s="182"/>
      <c r="AM171" s="182"/>
      <c r="AN171" s="182"/>
      <c r="AO171" s="182"/>
      <c r="AP171" s="182"/>
      <c r="AQ171" s="182"/>
      <c r="AR171" s="182"/>
      <c r="AS171" s="182"/>
      <c r="AT171" s="182"/>
      <c r="AU171" s="182"/>
      <c r="AV171" s="182"/>
      <c r="AW171" s="182"/>
      <c r="AX171" s="182"/>
      <c r="AY171" s="182"/>
      <c r="AZ171" s="182"/>
      <c r="BA171" s="182"/>
      <c r="BB171" s="182"/>
      <c r="BC171" s="182"/>
      <c r="BD171" s="182"/>
      <c r="BE171" s="182"/>
      <c r="BF171" s="182"/>
      <c r="BG171" s="182"/>
      <c r="BH171" s="182"/>
      <c r="BI171" s="182"/>
      <c r="BJ171" s="182"/>
      <c r="BK171" s="182"/>
      <c r="BL171" s="182"/>
      <c r="BM171" s="182"/>
      <c r="BN171" s="182"/>
      <c r="BO171" s="182"/>
      <c r="BP171" s="182"/>
      <c r="BQ171" s="182"/>
      <c r="BR171" s="182"/>
      <c r="BS171" s="182"/>
      <c r="BT171" s="182"/>
      <c r="BU171" s="182"/>
      <c r="BV171" s="182"/>
      <c r="BW171" s="182"/>
      <c r="BX171" s="182"/>
      <c r="BY171" s="182"/>
      <c r="BZ171" s="182"/>
      <c r="CA171" s="182"/>
      <c r="CB171" s="182"/>
      <c r="CC171" s="182"/>
      <c r="CD171" s="182"/>
      <c r="CE171" s="182"/>
      <c r="CF171" s="182"/>
      <c r="CG171" s="182"/>
      <c r="CH171" s="182"/>
      <c r="CI171" s="182"/>
      <c r="CJ171" s="182"/>
      <c r="CK171" s="182"/>
      <c r="CL171" s="182"/>
      <c r="CM171" s="182"/>
      <c r="CN171" s="182"/>
      <c r="CO171" s="182"/>
      <c r="CP171" s="182"/>
      <c r="CQ171" s="182"/>
      <c r="CR171" s="182"/>
      <c r="CS171" s="182"/>
      <c r="CT171" s="182"/>
      <c r="CU171" s="182"/>
      <c r="CV171" s="182"/>
      <c r="CW171" s="182"/>
      <c r="CX171" s="182"/>
      <c r="CY171" s="129" t="s">
        <v>1907</v>
      </c>
    </row>
    <row r="172" spans="1:103" x14ac:dyDescent="0.3">
      <c r="A172" s="253"/>
      <c r="B172" s="252">
        <f t="shared" si="53"/>
        <v>0</v>
      </c>
      <c r="C172" s="182"/>
      <c r="D172" s="182"/>
      <c r="E172" s="182"/>
      <c r="F172" s="182"/>
      <c r="G172" s="182"/>
      <c r="H172" s="182"/>
      <c r="I172" s="182"/>
      <c r="J172" s="182"/>
      <c r="K172" s="182"/>
      <c r="L172" s="182"/>
      <c r="M172" s="182"/>
      <c r="N172" s="182"/>
      <c r="O172" s="182"/>
      <c r="P172" s="182"/>
      <c r="Q172" s="182"/>
      <c r="R172" s="182"/>
      <c r="S172" s="182"/>
      <c r="T172" s="182"/>
      <c r="U172" s="182"/>
      <c r="V172" s="182"/>
      <c r="W172" s="182"/>
      <c r="X172" s="182"/>
      <c r="Y172" s="182"/>
      <c r="Z172" s="182"/>
      <c r="AA172" s="182"/>
      <c r="AB172" s="182"/>
      <c r="AC172" s="182"/>
      <c r="AD172" s="182"/>
      <c r="AE172" s="182"/>
      <c r="AF172" s="182"/>
      <c r="AG172" s="182"/>
      <c r="AH172" s="182"/>
      <c r="AI172" s="182"/>
      <c r="AJ172" s="182"/>
      <c r="AK172" s="182"/>
      <c r="AL172" s="182"/>
      <c r="AM172" s="182"/>
      <c r="AN172" s="182"/>
      <c r="AO172" s="182"/>
      <c r="AP172" s="182"/>
      <c r="AQ172" s="182"/>
      <c r="AR172" s="182"/>
      <c r="AS172" s="182"/>
      <c r="AT172" s="182"/>
      <c r="AU172" s="182"/>
      <c r="AV172" s="182"/>
      <c r="AW172" s="182"/>
      <c r="AX172" s="182"/>
      <c r="AY172" s="182"/>
      <c r="AZ172" s="182"/>
      <c r="BA172" s="182"/>
      <c r="BB172" s="182"/>
      <c r="BC172" s="182"/>
      <c r="BD172" s="182"/>
      <c r="BE172" s="182"/>
      <c r="BF172" s="182"/>
      <c r="BG172" s="182"/>
      <c r="BH172" s="182"/>
      <c r="BI172" s="182"/>
      <c r="BJ172" s="182"/>
      <c r="BK172" s="182"/>
      <c r="BL172" s="182"/>
      <c r="BM172" s="182"/>
      <c r="BN172" s="182"/>
      <c r="BO172" s="182"/>
      <c r="BP172" s="182"/>
      <c r="BQ172" s="182"/>
      <c r="BR172" s="182"/>
      <c r="BS172" s="182"/>
      <c r="BT172" s="182"/>
      <c r="BU172" s="182"/>
      <c r="BV172" s="182"/>
      <c r="BW172" s="182"/>
      <c r="BX172" s="182"/>
      <c r="BY172" s="182"/>
      <c r="BZ172" s="182"/>
      <c r="CA172" s="182"/>
      <c r="CB172" s="182"/>
      <c r="CC172" s="182"/>
      <c r="CD172" s="182"/>
      <c r="CE172" s="182"/>
      <c r="CF172" s="182"/>
      <c r="CG172" s="182"/>
      <c r="CH172" s="182"/>
      <c r="CI172" s="182"/>
      <c r="CJ172" s="182"/>
      <c r="CK172" s="182"/>
      <c r="CL172" s="182"/>
      <c r="CM172" s="182"/>
      <c r="CN172" s="182"/>
      <c r="CO172" s="182"/>
      <c r="CP172" s="182"/>
      <c r="CQ172" s="182"/>
      <c r="CR172" s="182"/>
      <c r="CS172" s="182"/>
      <c r="CT172" s="182"/>
      <c r="CU172" s="182"/>
      <c r="CV172" s="182"/>
      <c r="CW172" s="182"/>
      <c r="CX172" s="182"/>
      <c r="CY172" s="129" t="s">
        <v>1907</v>
      </c>
    </row>
    <row r="173" spans="1:103" x14ac:dyDescent="0.3">
      <c r="A173" s="253"/>
      <c r="B173" s="252">
        <f t="shared" si="53"/>
        <v>0</v>
      </c>
      <c r="C173" s="182"/>
      <c r="D173" s="182"/>
      <c r="E173" s="182"/>
      <c r="F173" s="182"/>
      <c r="G173" s="182"/>
      <c r="H173" s="182"/>
      <c r="I173" s="182"/>
      <c r="J173" s="182"/>
      <c r="K173" s="182"/>
      <c r="L173" s="182"/>
      <c r="M173" s="182"/>
      <c r="N173" s="182"/>
      <c r="O173" s="182"/>
      <c r="P173" s="182"/>
      <c r="Q173" s="182"/>
      <c r="R173" s="182"/>
      <c r="S173" s="182"/>
      <c r="T173" s="182"/>
      <c r="U173" s="182"/>
      <c r="V173" s="182"/>
      <c r="W173" s="182"/>
      <c r="X173" s="182"/>
      <c r="Y173" s="182"/>
      <c r="Z173" s="182"/>
      <c r="AA173" s="182"/>
      <c r="AB173" s="182"/>
      <c r="AC173" s="182"/>
      <c r="AD173" s="182"/>
      <c r="AE173" s="182"/>
      <c r="AF173" s="182"/>
      <c r="AG173" s="182"/>
      <c r="AH173" s="182"/>
      <c r="AI173" s="182"/>
      <c r="AJ173" s="182"/>
      <c r="AK173" s="182"/>
      <c r="AL173" s="182"/>
      <c r="AM173" s="182"/>
      <c r="AN173" s="182"/>
      <c r="AO173" s="182"/>
      <c r="AP173" s="182"/>
      <c r="AQ173" s="182"/>
      <c r="AR173" s="182"/>
      <c r="AS173" s="182"/>
      <c r="AT173" s="182"/>
      <c r="AU173" s="182"/>
      <c r="AV173" s="182"/>
      <c r="AW173" s="182"/>
      <c r="AX173" s="182"/>
      <c r="AY173" s="182"/>
      <c r="AZ173" s="182"/>
      <c r="BA173" s="182"/>
      <c r="BB173" s="182"/>
      <c r="BC173" s="182"/>
      <c r="BD173" s="182"/>
      <c r="BE173" s="182"/>
      <c r="BF173" s="182"/>
      <c r="BG173" s="182"/>
      <c r="BH173" s="182"/>
      <c r="BI173" s="182"/>
      <c r="BJ173" s="182"/>
      <c r="BK173" s="182"/>
      <c r="BL173" s="182"/>
      <c r="BM173" s="182"/>
      <c r="BN173" s="182"/>
      <c r="BO173" s="182"/>
      <c r="BP173" s="182"/>
      <c r="BQ173" s="182"/>
      <c r="BR173" s="182"/>
      <c r="BS173" s="182"/>
      <c r="BT173" s="182"/>
      <c r="BU173" s="182"/>
      <c r="BV173" s="182"/>
      <c r="BW173" s="182"/>
      <c r="BX173" s="182"/>
      <c r="BY173" s="182"/>
      <c r="BZ173" s="182"/>
      <c r="CA173" s="182"/>
      <c r="CB173" s="182"/>
      <c r="CC173" s="182"/>
      <c r="CD173" s="182"/>
      <c r="CE173" s="182"/>
      <c r="CF173" s="182"/>
      <c r="CG173" s="182"/>
      <c r="CH173" s="182"/>
      <c r="CI173" s="182"/>
      <c r="CJ173" s="182"/>
      <c r="CK173" s="182"/>
      <c r="CL173" s="182"/>
      <c r="CM173" s="182"/>
      <c r="CN173" s="182"/>
      <c r="CO173" s="182"/>
      <c r="CP173" s="182"/>
      <c r="CQ173" s="182"/>
      <c r="CR173" s="182"/>
      <c r="CS173" s="182"/>
      <c r="CT173" s="182"/>
      <c r="CU173" s="182"/>
      <c r="CV173" s="182"/>
      <c r="CW173" s="182"/>
      <c r="CX173" s="182"/>
      <c r="CY173" s="129" t="s">
        <v>1907</v>
      </c>
    </row>
    <row r="174" spans="1:103" x14ac:dyDescent="0.3">
      <c r="A174" s="253"/>
      <c r="B174" s="252">
        <f t="shared" si="53"/>
        <v>0</v>
      </c>
      <c r="C174" s="182"/>
      <c r="D174" s="182"/>
      <c r="E174" s="182"/>
      <c r="F174" s="182"/>
      <c r="G174" s="182"/>
      <c r="H174" s="182"/>
      <c r="I174" s="182"/>
      <c r="J174" s="182"/>
      <c r="K174" s="182"/>
      <c r="L174" s="182"/>
      <c r="M174" s="182"/>
      <c r="N174" s="182"/>
      <c r="O174" s="182"/>
      <c r="P174" s="182"/>
      <c r="Q174" s="182"/>
      <c r="R174" s="182"/>
      <c r="S174" s="182"/>
      <c r="T174" s="182"/>
      <c r="U174" s="182"/>
      <c r="V174" s="182"/>
      <c r="W174" s="182"/>
      <c r="X174" s="182"/>
      <c r="Y174" s="182"/>
      <c r="Z174" s="182"/>
      <c r="AA174" s="182"/>
      <c r="AB174" s="182"/>
      <c r="AC174" s="182"/>
      <c r="AD174" s="182"/>
      <c r="AE174" s="182"/>
      <c r="AF174" s="182"/>
      <c r="AG174" s="182"/>
      <c r="AH174" s="182"/>
      <c r="AI174" s="182"/>
      <c r="AJ174" s="182"/>
      <c r="AK174" s="182"/>
      <c r="AL174" s="182"/>
      <c r="AM174" s="182"/>
      <c r="AN174" s="182"/>
      <c r="AO174" s="182"/>
      <c r="AP174" s="182"/>
      <c r="AQ174" s="182"/>
      <c r="AR174" s="182"/>
      <c r="AS174" s="182"/>
      <c r="AT174" s="182"/>
      <c r="AU174" s="182"/>
      <c r="AV174" s="182"/>
      <c r="AW174" s="182"/>
      <c r="AX174" s="182"/>
      <c r="AY174" s="182"/>
      <c r="AZ174" s="182"/>
      <c r="BA174" s="182"/>
      <c r="BB174" s="182"/>
      <c r="BC174" s="182"/>
      <c r="BD174" s="182"/>
      <c r="BE174" s="182"/>
      <c r="BF174" s="182"/>
      <c r="BG174" s="182"/>
      <c r="BH174" s="182"/>
      <c r="BI174" s="182"/>
      <c r="BJ174" s="182"/>
      <c r="BK174" s="182"/>
      <c r="BL174" s="182"/>
      <c r="BM174" s="182"/>
      <c r="BN174" s="182"/>
      <c r="BO174" s="182"/>
      <c r="BP174" s="182"/>
      <c r="BQ174" s="182"/>
      <c r="BR174" s="182"/>
      <c r="BS174" s="182"/>
      <c r="BT174" s="182"/>
      <c r="BU174" s="182"/>
      <c r="BV174" s="182"/>
      <c r="BW174" s="182"/>
      <c r="BX174" s="182"/>
      <c r="BY174" s="182"/>
      <c r="BZ174" s="182"/>
      <c r="CA174" s="182"/>
      <c r="CB174" s="182"/>
      <c r="CC174" s="182"/>
      <c r="CD174" s="182"/>
      <c r="CE174" s="182"/>
      <c r="CF174" s="182"/>
      <c r="CG174" s="182"/>
      <c r="CH174" s="182"/>
      <c r="CI174" s="182"/>
      <c r="CJ174" s="182"/>
      <c r="CK174" s="182"/>
      <c r="CL174" s="182"/>
      <c r="CM174" s="182"/>
      <c r="CN174" s="182"/>
      <c r="CO174" s="182"/>
      <c r="CP174" s="182"/>
      <c r="CQ174" s="182"/>
      <c r="CR174" s="182"/>
      <c r="CS174" s="182"/>
      <c r="CT174" s="182"/>
      <c r="CU174" s="182"/>
      <c r="CV174" s="182"/>
      <c r="CW174" s="182"/>
      <c r="CX174" s="182"/>
      <c r="CY174" s="129" t="s">
        <v>1907</v>
      </c>
    </row>
    <row r="175" spans="1:103" ht="15" thickBot="1" x14ac:dyDescent="0.35">
      <c r="A175" s="254"/>
      <c r="B175" s="252">
        <f t="shared" si="53"/>
        <v>0</v>
      </c>
      <c r="C175" s="182"/>
      <c r="D175" s="182"/>
      <c r="E175" s="182"/>
      <c r="F175" s="182"/>
      <c r="G175" s="182"/>
      <c r="H175" s="182"/>
      <c r="I175" s="182"/>
      <c r="J175" s="182"/>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c r="AK175" s="182"/>
      <c r="AL175" s="182"/>
      <c r="AM175" s="182"/>
      <c r="AN175" s="182"/>
      <c r="AO175" s="182"/>
      <c r="AP175" s="182"/>
      <c r="AQ175" s="182"/>
      <c r="AR175" s="182"/>
      <c r="AS175" s="182"/>
      <c r="AT175" s="182"/>
      <c r="AU175" s="182"/>
      <c r="AV175" s="182"/>
      <c r="AW175" s="182"/>
      <c r="AX175" s="182"/>
      <c r="AY175" s="182"/>
      <c r="AZ175" s="182"/>
      <c r="BA175" s="182"/>
      <c r="BB175" s="182"/>
      <c r="BC175" s="182"/>
      <c r="BD175" s="182"/>
      <c r="BE175" s="182"/>
      <c r="BF175" s="182"/>
      <c r="BG175" s="182"/>
      <c r="BH175" s="182"/>
      <c r="BI175" s="182"/>
      <c r="BJ175" s="182"/>
      <c r="BK175" s="182"/>
      <c r="BL175" s="182"/>
      <c r="BM175" s="182"/>
      <c r="BN175" s="182"/>
      <c r="BO175" s="182"/>
      <c r="BP175" s="182"/>
      <c r="BQ175" s="182"/>
      <c r="BR175" s="182"/>
      <c r="BS175" s="182"/>
      <c r="BT175" s="182"/>
      <c r="BU175" s="182"/>
      <c r="BV175" s="182"/>
      <c r="BW175" s="182"/>
      <c r="BX175" s="182"/>
      <c r="BY175" s="182"/>
      <c r="BZ175" s="182"/>
      <c r="CA175" s="182"/>
      <c r="CB175" s="182"/>
      <c r="CC175" s="182"/>
      <c r="CD175" s="182"/>
      <c r="CE175" s="182"/>
      <c r="CF175" s="182"/>
      <c r="CG175" s="182"/>
      <c r="CH175" s="182"/>
      <c r="CI175" s="182"/>
      <c r="CJ175" s="182"/>
      <c r="CK175" s="182"/>
      <c r="CL175" s="182"/>
      <c r="CM175" s="182"/>
      <c r="CN175" s="182"/>
      <c r="CO175" s="182"/>
      <c r="CP175" s="182"/>
      <c r="CQ175" s="182"/>
      <c r="CR175" s="182"/>
      <c r="CS175" s="182"/>
      <c r="CT175" s="182"/>
      <c r="CU175" s="182"/>
      <c r="CV175" s="182"/>
      <c r="CW175" s="182"/>
      <c r="CX175" s="182"/>
      <c r="CY175" s="129" t="s">
        <v>1907</v>
      </c>
    </row>
    <row r="176" spans="1:103" ht="15" customHeight="1" thickBot="1" x14ac:dyDescent="0.35">
      <c r="A176" s="760" t="s">
        <v>2034</v>
      </c>
      <c r="B176" s="736">
        <f t="shared" si="53"/>
        <v>0</v>
      </c>
      <c r="C176" s="736">
        <f t="shared" ref="C176:J176" si="54">SUM(C163:C175)</f>
        <v>0</v>
      </c>
      <c r="D176" s="736">
        <f t="shared" si="54"/>
        <v>0</v>
      </c>
      <c r="E176" s="736">
        <f t="shared" si="54"/>
        <v>0</v>
      </c>
      <c r="F176" s="736">
        <f t="shared" si="54"/>
        <v>0</v>
      </c>
      <c r="G176" s="736">
        <f t="shared" si="54"/>
        <v>0</v>
      </c>
      <c r="H176" s="736">
        <f t="shared" si="54"/>
        <v>0</v>
      </c>
      <c r="I176" s="736">
        <f t="shared" si="54"/>
        <v>0</v>
      </c>
      <c r="J176" s="736">
        <f t="shared" si="54"/>
        <v>0</v>
      </c>
      <c r="K176" s="736">
        <f>SUM(K163:K175)</f>
        <v>0</v>
      </c>
      <c r="L176" s="736">
        <f t="shared" ref="L176:BW176" si="55">SUM(L163:L175)</f>
        <v>0</v>
      </c>
      <c r="M176" s="736">
        <f t="shared" si="55"/>
        <v>0</v>
      </c>
      <c r="N176" s="736">
        <f t="shared" si="55"/>
        <v>0</v>
      </c>
      <c r="O176" s="736">
        <f t="shared" si="55"/>
        <v>0</v>
      </c>
      <c r="P176" s="736">
        <f t="shared" si="55"/>
        <v>0</v>
      </c>
      <c r="Q176" s="736">
        <f t="shared" si="55"/>
        <v>0</v>
      </c>
      <c r="R176" s="736">
        <f t="shared" si="55"/>
        <v>0</v>
      </c>
      <c r="S176" s="736">
        <f t="shared" si="55"/>
        <v>0</v>
      </c>
      <c r="T176" s="736">
        <f t="shared" si="55"/>
        <v>0</v>
      </c>
      <c r="U176" s="736">
        <f t="shared" si="55"/>
        <v>0</v>
      </c>
      <c r="V176" s="736">
        <f t="shared" si="55"/>
        <v>0</v>
      </c>
      <c r="W176" s="736">
        <f t="shared" si="55"/>
        <v>0</v>
      </c>
      <c r="X176" s="736">
        <f t="shared" si="55"/>
        <v>0</v>
      </c>
      <c r="Y176" s="736">
        <f t="shared" si="55"/>
        <v>0</v>
      </c>
      <c r="Z176" s="736">
        <f t="shared" si="55"/>
        <v>0</v>
      </c>
      <c r="AA176" s="736">
        <f t="shared" si="55"/>
        <v>0</v>
      </c>
      <c r="AB176" s="736">
        <f t="shared" si="55"/>
        <v>0</v>
      </c>
      <c r="AC176" s="736">
        <f t="shared" si="55"/>
        <v>0</v>
      </c>
      <c r="AD176" s="736">
        <f t="shared" si="55"/>
        <v>0</v>
      </c>
      <c r="AE176" s="736">
        <f t="shared" si="55"/>
        <v>0</v>
      </c>
      <c r="AF176" s="736">
        <f t="shared" si="55"/>
        <v>0</v>
      </c>
      <c r="AG176" s="736">
        <f t="shared" si="55"/>
        <v>0</v>
      </c>
      <c r="AH176" s="736">
        <f t="shared" si="55"/>
        <v>0</v>
      </c>
      <c r="AI176" s="736">
        <f t="shared" si="55"/>
        <v>0</v>
      </c>
      <c r="AJ176" s="736">
        <f t="shared" si="55"/>
        <v>0</v>
      </c>
      <c r="AK176" s="736">
        <f t="shared" si="55"/>
        <v>0</v>
      </c>
      <c r="AL176" s="736">
        <f t="shared" si="55"/>
        <v>0</v>
      </c>
      <c r="AM176" s="736">
        <f t="shared" si="55"/>
        <v>0</v>
      </c>
      <c r="AN176" s="736">
        <f t="shared" si="55"/>
        <v>0</v>
      </c>
      <c r="AO176" s="736">
        <f t="shared" si="55"/>
        <v>0</v>
      </c>
      <c r="AP176" s="736">
        <f t="shared" si="55"/>
        <v>0</v>
      </c>
      <c r="AQ176" s="736">
        <f t="shared" si="55"/>
        <v>0</v>
      </c>
      <c r="AR176" s="736">
        <f t="shared" si="55"/>
        <v>0</v>
      </c>
      <c r="AS176" s="736">
        <f t="shared" si="55"/>
        <v>0</v>
      </c>
      <c r="AT176" s="736">
        <f t="shared" si="55"/>
        <v>0</v>
      </c>
      <c r="AU176" s="736">
        <f t="shared" si="55"/>
        <v>0</v>
      </c>
      <c r="AV176" s="736">
        <f t="shared" si="55"/>
        <v>0</v>
      </c>
      <c r="AW176" s="736">
        <f t="shared" si="55"/>
        <v>0</v>
      </c>
      <c r="AX176" s="736">
        <f t="shared" si="55"/>
        <v>0</v>
      </c>
      <c r="AY176" s="736">
        <f t="shared" si="55"/>
        <v>0</v>
      </c>
      <c r="AZ176" s="736">
        <f t="shared" si="55"/>
        <v>0</v>
      </c>
      <c r="BA176" s="736">
        <f t="shared" si="55"/>
        <v>0</v>
      </c>
      <c r="BB176" s="736">
        <f t="shared" si="55"/>
        <v>0</v>
      </c>
      <c r="BC176" s="736">
        <f t="shared" si="55"/>
        <v>0</v>
      </c>
      <c r="BD176" s="736">
        <f t="shared" si="55"/>
        <v>0</v>
      </c>
      <c r="BE176" s="736">
        <f t="shared" si="55"/>
        <v>0</v>
      </c>
      <c r="BF176" s="736">
        <f t="shared" si="55"/>
        <v>0</v>
      </c>
      <c r="BG176" s="736">
        <f t="shared" si="55"/>
        <v>0</v>
      </c>
      <c r="BH176" s="736">
        <f t="shared" si="55"/>
        <v>0</v>
      </c>
      <c r="BI176" s="736">
        <f t="shared" si="55"/>
        <v>0</v>
      </c>
      <c r="BJ176" s="736">
        <f t="shared" si="55"/>
        <v>0</v>
      </c>
      <c r="BK176" s="736">
        <f t="shared" si="55"/>
        <v>0</v>
      </c>
      <c r="BL176" s="736">
        <f t="shared" si="55"/>
        <v>0</v>
      </c>
      <c r="BM176" s="736">
        <f t="shared" si="55"/>
        <v>0</v>
      </c>
      <c r="BN176" s="736">
        <f t="shared" si="55"/>
        <v>0</v>
      </c>
      <c r="BO176" s="736">
        <f t="shared" si="55"/>
        <v>0</v>
      </c>
      <c r="BP176" s="736">
        <f t="shared" si="55"/>
        <v>0</v>
      </c>
      <c r="BQ176" s="736">
        <f t="shared" si="55"/>
        <v>0</v>
      </c>
      <c r="BR176" s="736">
        <f t="shared" si="55"/>
        <v>0</v>
      </c>
      <c r="BS176" s="736">
        <f t="shared" si="55"/>
        <v>0</v>
      </c>
      <c r="BT176" s="736">
        <f t="shared" si="55"/>
        <v>0</v>
      </c>
      <c r="BU176" s="736">
        <f t="shared" si="55"/>
        <v>0</v>
      </c>
      <c r="BV176" s="736">
        <f t="shared" si="55"/>
        <v>0</v>
      </c>
      <c r="BW176" s="736">
        <f t="shared" si="55"/>
        <v>0</v>
      </c>
      <c r="BX176" s="736">
        <f t="shared" ref="BX176:CX176" si="56">SUM(BX163:BX175)</f>
        <v>0</v>
      </c>
      <c r="BY176" s="736">
        <f t="shared" si="56"/>
        <v>0</v>
      </c>
      <c r="BZ176" s="736">
        <f t="shared" si="56"/>
        <v>0</v>
      </c>
      <c r="CA176" s="736">
        <f t="shared" si="56"/>
        <v>0</v>
      </c>
      <c r="CB176" s="736">
        <f t="shared" si="56"/>
        <v>0</v>
      </c>
      <c r="CC176" s="736">
        <f t="shared" si="56"/>
        <v>0</v>
      </c>
      <c r="CD176" s="736">
        <f t="shared" si="56"/>
        <v>0</v>
      </c>
      <c r="CE176" s="736">
        <f t="shared" si="56"/>
        <v>0</v>
      </c>
      <c r="CF176" s="736">
        <f t="shared" si="56"/>
        <v>0</v>
      </c>
      <c r="CG176" s="736">
        <f t="shared" si="56"/>
        <v>0</v>
      </c>
      <c r="CH176" s="736">
        <f t="shared" si="56"/>
        <v>0</v>
      </c>
      <c r="CI176" s="736">
        <f t="shared" si="56"/>
        <v>0</v>
      </c>
      <c r="CJ176" s="736">
        <f t="shared" si="56"/>
        <v>0</v>
      </c>
      <c r="CK176" s="736">
        <f t="shared" si="56"/>
        <v>0</v>
      </c>
      <c r="CL176" s="736">
        <f t="shared" si="56"/>
        <v>0</v>
      </c>
      <c r="CM176" s="736">
        <f t="shared" si="56"/>
        <v>0</v>
      </c>
      <c r="CN176" s="736">
        <f t="shared" si="56"/>
        <v>0</v>
      </c>
      <c r="CO176" s="736">
        <f t="shared" si="56"/>
        <v>0</v>
      </c>
      <c r="CP176" s="736">
        <f t="shared" si="56"/>
        <v>0</v>
      </c>
      <c r="CQ176" s="736">
        <f t="shared" si="56"/>
        <v>0</v>
      </c>
      <c r="CR176" s="736">
        <f t="shared" si="56"/>
        <v>0</v>
      </c>
      <c r="CS176" s="736">
        <f t="shared" si="56"/>
        <v>0</v>
      </c>
      <c r="CT176" s="736">
        <f t="shared" si="56"/>
        <v>0</v>
      </c>
      <c r="CU176" s="736">
        <f t="shared" si="56"/>
        <v>0</v>
      </c>
      <c r="CV176" s="736">
        <f t="shared" si="56"/>
        <v>0</v>
      </c>
      <c r="CW176" s="736">
        <f t="shared" si="56"/>
        <v>0</v>
      </c>
      <c r="CX176" s="736">
        <f t="shared" si="56"/>
        <v>0</v>
      </c>
      <c r="CY176" s="736"/>
    </row>
    <row r="177" spans="1:103" x14ac:dyDescent="0.3">
      <c r="B177" s="249"/>
    </row>
    <row r="178" spans="1:103" x14ac:dyDescent="0.3">
      <c r="B178" s="256"/>
    </row>
    <row r="179" spans="1:103" x14ac:dyDescent="0.3">
      <c r="B179" s="249"/>
    </row>
    <row r="180" spans="1:103" x14ac:dyDescent="0.3">
      <c r="B180" s="249"/>
    </row>
    <row r="181" spans="1:103" x14ac:dyDescent="0.3">
      <c r="B181" s="249"/>
    </row>
    <row r="182" spans="1:103" x14ac:dyDescent="0.3">
      <c r="B182" s="249"/>
    </row>
    <row r="183" spans="1:103" x14ac:dyDescent="0.3">
      <c r="B183" s="249"/>
    </row>
    <row r="184" spans="1:103" x14ac:dyDescent="0.3">
      <c r="B184" s="249"/>
    </row>
    <row r="185" spans="1:103" s="250" customFormat="1" x14ac:dyDescent="0.3">
      <c r="A185" s="249"/>
      <c r="B185" s="249"/>
      <c r="CY185" s="255"/>
    </row>
    <row r="186" spans="1:103" s="250" customFormat="1" x14ac:dyDescent="0.3">
      <c r="A186" s="249"/>
      <c r="B186" s="249"/>
      <c r="CY186" s="255"/>
    </row>
    <row r="187" spans="1:103" s="250" customFormat="1" x14ac:dyDescent="0.3">
      <c r="A187" s="249"/>
      <c r="B187" s="249"/>
      <c r="CY187" s="255"/>
    </row>
    <row r="188" spans="1:103" s="250" customFormat="1" x14ac:dyDescent="0.3">
      <c r="A188" s="249"/>
      <c r="B188" s="249"/>
      <c r="CY188" s="255"/>
    </row>
    <row r="189" spans="1:103" s="250" customFormat="1" x14ac:dyDescent="0.3">
      <c r="A189" s="249"/>
      <c r="B189" s="249"/>
      <c r="CY189" s="255"/>
    </row>
    <row r="190" spans="1:103" s="250" customFormat="1" x14ac:dyDescent="0.3">
      <c r="A190" s="249"/>
      <c r="B190" s="249"/>
      <c r="CY190" s="255"/>
    </row>
    <row r="191" spans="1:103" s="250" customFormat="1" x14ac:dyDescent="0.3">
      <c r="A191" s="249"/>
      <c r="B191" s="249"/>
      <c r="CY191" s="255"/>
    </row>
    <row r="192" spans="1:103" s="250" customFormat="1" x14ac:dyDescent="0.3">
      <c r="A192" s="249"/>
      <c r="B192" s="249"/>
      <c r="CY192" s="255"/>
    </row>
    <row r="193" spans="1:103" s="250" customFormat="1" x14ac:dyDescent="0.3">
      <c r="A193" s="249"/>
      <c r="B193" s="249"/>
      <c r="CY193" s="255"/>
    </row>
    <row r="194" spans="1:103" s="250" customFormat="1" x14ac:dyDescent="0.3">
      <c r="A194" s="249"/>
      <c r="B194" s="249"/>
      <c r="CY194" s="255"/>
    </row>
    <row r="195" spans="1:103" s="250" customFormat="1" x14ac:dyDescent="0.3">
      <c r="A195" s="249"/>
      <c r="B195" s="249"/>
      <c r="CY195" s="255"/>
    </row>
    <row r="196" spans="1:103" s="250" customFormat="1" x14ac:dyDescent="0.3">
      <c r="A196" s="249"/>
      <c r="B196" s="249"/>
      <c r="CY196" s="255"/>
    </row>
    <row r="197" spans="1:103" s="250" customFormat="1" x14ac:dyDescent="0.3">
      <c r="A197" s="249"/>
      <c r="B197" s="249"/>
      <c r="CY197" s="255"/>
    </row>
    <row r="198" spans="1:103" s="250" customFormat="1" x14ac:dyDescent="0.3">
      <c r="A198" s="249"/>
      <c r="B198" s="249"/>
      <c r="CY198" s="255"/>
    </row>
    <row r="199" spans="1:103" s="250" customFormat="1" x14ac:dyDescent="0.3">
      <c r="A199" s="249"/>
      <c r="B199" s="249"/>
      <c r="CY199" s="255"/>
    </row>
    <row r="200" spans="1:103" s="250" customFormat="1" x14ac:dyDescent="0.3">
      <c r="A200" s="249"/>
      <c r="B200" s="249"/>
      <c r="CY200" s="255"/>
    </row>
    <row r="201" spans="1:103" s="250" customFormat="1" x14ac:dyDescent="0.3">
      <c r="A201" s="249"/>
      <c r="B201" s="249"/>
      <c r="CY201" s="255"/>
    </row>
    <row r="202" spans="1:103" s="250" customFormat="1" x14ac:dyDescent="0.3">
      <c r="A202" s="249"/>
      <c r="B202" s="249"/>
      <c r="CY202" s="255"/>
    </row>
    <row r="203" spans="1:103" s="250" customFormat="1" x14ac:dyDescent="0.3">
      <c r="A203" s="249"/>
      <c r="B203" s="249"/>
      <c r="CY203" s="255"/>
    </row>
    <row r="204" spans="1:103" s="250" customFormat="1" x14ac:dyDescent="0.3">
      <c r="A204" s="249"/>
      <c r="B204" s="249"/>
      <c r="CY204" s="255"/>
    </row>
    <row r="205" spans="1:103" s="250" customFormat="1" x14ac:dyDescent="0.3">
      <c r="A205" s="249"/>
      <c r="B205" s="249"/>
      <c r="CY205" s="255"/>
    </row>
    <row r="206" spans="1:103" s="250" customFormat="1" x14ac:dyDescent="0.3">
      <c r="A206" s="249"/>
      <c r="B206" s="249"/>
      <c r="CY206" s="255"/>
    </row>
    <row r="207" spans="1:103" s="250" customFormat="1" x14ac:dyDescent="0.3">
      <c r="A207" s="249"/>
      <c r="B207" s="249"/>
      <c r="CY207" s="255"/>
    </row>
    <row r="208" spans="1:103" s="250" customFormat="1" x14ac:dyDescent="0.3">
      <c r="A208" s="249"/>
      <c r="B208" s="249"/>
      <c r="CY208" s="255"/>
    </row>
    <row r="209" spans="1:103" s="250" customFormat="1" x14ac:dyDescent="0.3">
      <c r="A209" s="249"/>
      <c r="B209" s="249"/>
      <c r="CY209" s="255"/>
    </row>
    <row r="210" spans="1:103" s="250" customFormat="1" x14ac:dyDescent="0.3">
      <c r="A210" s="249"/>
      <c r="B210" s="249"/>
      <c r="CY210" s="255"/>
    </row>
    <row r="211" spans="1:103" s="250" customFormat="1" x14ac:dyDescent="0.3">
      <c r="A211" s="249"/>
      <c r="B211" s="249"/>
      <c r="CY211" s="255"/>
    </row>
    <row r="212" spans="1:103" s="250" customFormat="1" x14ac:dyDescent="0.3">
      <c r="A212" s="249"/>
      <c r="B212" s="249"/>
      <c r="CY212" s="255"/>
    </row>
    <row r="213" spans="1:103" s="250" customFormat="1" x14ac:dyDescent="0.3">
      <c r="A213" s="249"/>
      <c r="B213" s="249"/>
      <c r="CY213" s="255"/>
    </row>
    <row r="214" spans="1:103" s="250" customFormat="1" x14ac:dyDescent="0.3">
      <c r="A214" s="249"/>
      <c r="B214" s="249"/>
      <c r="CY214" s="255"/>
    </row>
    <row r="215" spans="1:103" s="250" customFormat="1" x14ac:dyDescent="0.3">
      <c r="A215" s="249"/>
      <c r="B215" s="249"/>
      <c r="CY215" s="255"/>
    </row>
    <row r="216" spans="1:103" s="250" customFormat="1" x14ac:dyDescent="0.3">
      <c r="A216" s="249"/>
      <c r="B216" s="249"/>
      <c r="CY216" s="255"/>
    </row>
    <row r="217" spans="1:103" s="250" customFormat="1" x14ac:dyDescent="0.3">
      <c r="A217" s="249"/>
      <c r="B217" s="249"/>
      <c r="CY217" s="255"/>
    </row>
    <row r="218" spans="1:103" s="250" customFormat="1" x14ac:dyDescent="0.3">
      <c r="A218" s="249"/>
      <c r="B218" s="249"/>
      <c r="CY218" s="255"/>
    </row>
    <row r="219" spans="1:103" s="250" customFormat="1" x14ac:dyDescent="0.3">
      <c r="A219" s="249"/>
      <c r="B219" s="249"/>
      <c r="CY219" s="255"/>
    </row>
    <row r="220" spans="1:103" s="250" customFormat="1" x14ac:dyDescent="0.3">
      <c r="A220" s="249"/>
      <c r="B220" s="249"/>
      <c r="CY220" s="255"/>
    </row>
    <row r="221" spans="1:103" s="250" customFormat="1" x14ac:dyDescent="0.3">
      <c r="A221" s="249"/>
      <c r="B221" s="249"/>
      <c r="CY221" s="255"/>
    </row>
    <row r="222" spans="1:103" s="250" customFormat="1" x14ac:dyDescent="0.3">
      <c r="A222" s="249"/>
      <c r="B222" s="249"/>
      <c r="CY222" s="255"/>
    </row>
    <row r="223" spans="1:103" s="250" customFormat="1" x14ac:dyDescent="0.3">
      <c r="A223" s="249"/>
      <c r="B223" s="249"/>
      <c r="CY223" s="255"/>
    </row>
    <row r="224" spans="1:103" s="250" customFormat="1" x14ac:dyDescent="0.3">
      <c r="A224" s="249"/>
      <c r="B224" s="249"/>
      <c r="CY224" s="255"/>
    </row>
    <row r="225" spans="1:103" s="250" customFormat="1" x14ac:dyDescent="0.3">
      <c r="A225" s="249"/>
      <c r="B225" s="249"/>
      <c r="CY225" s="255"/>
    </row>
    <row r="226" spans="1:103" s="250" customFormat="1" x14ac:dyDescent="0.3">
      <c r="A226" s="249"/>
      <c r="B226" s="249"/>
      <c r="CY226" s="255"/>
    </row>
    <row r="227" spans="1:103" s="250" customFormat="1" x14ac:dyDescent="0.3">
      <c r="A227" s="249"/>
      <c r="B227" s="249"/>
      <c r="CY227" s="255"/>
    </row>
    <row r="228" spans="1:103" s="250" customFormat="1" x14ac:dyDescent="0.3">
      <c r="A228" s="249"/>
      <c r="B228" s="249"/>
      <c r="CY228" s="255"/>
    </row>
    <row r="229" spans="1:103" s="250" customFormat="1" x14ac:dyDescent="0.3">
      <c r="A229" s="249"/>
      <c r="B229" s="249"/>
      <c r="CY229" s="255"/>
    </row>
    <row r="230" spans="1:103" s="250" customFormat="1" x14ac:dyDescent="0.3">
      <c r="A230" s="249"/>
      <c r="B230" s="249"/>
      <c r="CY230" s="255"/>
    </row>
    <row r="231" spans="1:103" s="250" customFormat="1" x14ac:dyDescent="0.3">
      <c r="A231" s="249"/>
      <c r="B231" s="249"/>
      <c r="CY231" s="255"/>
    </row>
    <row r="232" spans="1:103" s="250" customFormat="1" x14ac:dyDescent="0.3">
      <c r="A232" s="249"/>
      <c r="B232" s="249"/>
      <c r="CY232" s="255"/>
    </row>
    <row r="233" spans="1:103" s="250" customFormat="1" x14ac:dyDescent="0.3">
      <c r="A233" s="249"/>
      <c r="B233" s="249"/>
      <c r="CY233" s="255"/>
    </row>
    <row r="234" spans="1:103" s="250" customFormat="1" x14ac:dyDescent="0.3">
      <c r="A234" s="249"/>
      <c r="B234" s="249"/>
      <c r="CY234" s="255"/>
    </row>
    <row r="235" spans="1:103" s="250" customFormat="1" x14ac:dyDescent="0.3">
      <c r="A235" s="249"/>
      <c r="B235" s="249"/>
      <c r="CY235" s="255"/>
    </row>
    <row r="236" spans="1:103" s="250" customFormat="1" x14ac:dyDescent="0.3">
      <c r="A236" s="249"/>
      <c r="B236" s="249"/>
      <c r="CY236" s="255"/>
    </row>
    <row r="237" spans="1:103" s="250" customFormat="1" x14ac:dyDescent="0.3">
      <c r="A237" s="249"/>
      <c r="B237" s="249"/>
      <c r="CY237" s="255"/>
    </row>
    <row r="238" spans="1:103" s="250" customFormat="1" x14ac:dyDescent="0.3">
      <c r="A238" s="249"/>
      <c r="B238" s="249"/>
      <c r="CY238" s="255"/>
    </row>
    <row r="239" spans="1:103" s="250" customFormat="1" x14ac:dyDescent="0.3">
      <c r="A239" s="249"/>
      <c r="B239" s="249"/>
      <c r="CY239" s="255"/>
    </row>
    <row r="240" spans="1:103" s="250" customFormat="1" x14ac:dyDescent="0.3">
      <c r="A240" s="249"/>
      <c r="B240" s="249"/>
      <c r="CY240" s="255"/>
    </row>
    <row r="241" spans="1:103" s="250" customFormat="1" x14ac:dyDescent="0.3">
      <c r="A241" s="249"/>
      <c r="B241" s="249"/>
      <c r="CY241" s="255"/>
    </row>
    <row r="242" spans="1:103" s="250" customFormat="1" x14ac:dyDescent="0.3">
      <c r="A242" s="249"/>
      <c r="B242" s="249"/>
      <c r="CY242" s="255"/>
    </row>
    <row r="243" spans="1:103" s="250" customFormat="1" x14ac:dyDescent="0.3">
      <c r="A243" s="249"/>
      <c r="B243" s="249"/>
      <c r="CY243" s="255"/>
    </row>
    <row r="244" spans="1:103" s="250" customFormat="1" x14ac:dyDescent="0.3">
      <c r="A244" s="249"/>
      <c r="B244" s="249"/>
      <c r="CY244" s="255"/>
    </row>
    <row r="245" spans="1:103" s="250" customFormat="1" x14ac:dyDescent="0.3">
      <c r="A245" s="249"/>
      <c r="B245" s="249"/>
      <c r="CY245" s="255"/>
    </row>
    <row r="246" spans="1:103" s="250" customFormat="1" x14ac:dyDescent="0.3">
      <c r="A246" s="249"/>
      <c r="B246" s="249"/>
      <c r="CY246" s="255"/>
    </row>
    <row r="247" spans="1:103" s="250" customFormat="1" x14ac:dyDescent="0.3">
      <c r="A247" s="249"/>
      <c r="B247" s="249"/>
      <c r="CY247" s="255"/>
    </row>
    <row r="248" spans="1:103" s="250" customFormat="1" x14ac:dyDescent="0.3">
      <c r="A248" s="249"/>
      <c r="B248" s="249"/>
      <c r="CY248" s="255"/>
    </row>
    <row r="249" spans="1:103" s="250" customFormat="1" x14ac:dyDescent="0.3">
      <c r="A249" s="249"/>
      <c r="B249" s="249"/>
      <c r="CY249" s="255"/>
    </row>
    <row r="250" spans="1:103" s="250" customFormat="1" x14ac:dyDescent="0.3">
      <c r="A250" s="249"/>
      <c r="B250" s="249"/>
      <c r="CY250" s="255"/>
    </row>
    <row r="251" spans="1:103" s="250" customFormat="1" x14ac:dyDescent="0.3">
      <c r="A251" s="249"/>
      <c r="B251" s="249"/>
      <c r="CY251" s="255"/>
    </row>
    <row r="252" spans="1:103" s="250" customFormat="1" x14ac:dyDescent="0.3">
      <c r="A252" s="249"/>
      <c r="B252" s="249"/>
      <c r="CY252" s="255"/>
    </row>
    <row r="253" spans="1:103" s="250" customFormat="1" x14ac:dyDescent="0.3">
      <c r="A253" s="249"/>
      <c r="B253" s="249"/>
      <c r="CY253" s="255"/>
    </row>
    <row r="254" spans="1:103" s="250" customFormat="1" x14ac:dyDescent="0.3">
      <c r="A254" s="249"/>
      <c r="B254" s="249"/>
      <c r="CY254" s="255"/>
    </row>
    <row r="255" spans="1:103" s="250" customFormat="1" x14ac:dyDescent="0.3">
      <c r="A255" s="249"/>
      <c r="B255" s="249"/>
      <c r="CY255" s="255"/>
    </row>
    <row r="256" spans="1:103" s="250" customFormat="1" x14ac:dyDescent="0.3">
      <c r="A256" s="249"/>
      <c r="B256" s="249"/>
      <c r="CY256" s="255"/>
    </row>
    <row r="257" spans="1:103" s="250" customFormat="1" x14ac:dyDescent="0.3">
      <c r="A257" s="249"/>
      <c r="B257" s="249"/>
      <c r="CY257" s="255"/>
    </row>
    <row r="258" spans="1:103" s="250" customFormat="1" x14ac:dyDescent="0.3">
      <c r="A258" s="249"/>
      <c r="B258" s="249"/>
      <c r="CY258" s="255"/>
    </row>
    <row r="259" spans="1:103" s="250" customFormat="1" x14ac:dyDescent="0.3">
      <c r="A259" s="249"/>
      <c r="B259" s="249"/>
      <c r="CY259" s="255"/>
    </row>
    <row r="260" spans="1:103" s="250" customFormat="1" x14ac:dyDescent="0.3">
      <c r="A260" s="249"/>
      <c r="B260" s="249"/>
      <c r="CY260" s="255"/>
    </row>
    <row r="261" spans="1:103" s="250" customFormat="1" x14ac:dyDescent="0.3">
      <c r="A261" s="249"/>
      <c r="B261" s="249"/>
      <c r="CY261" s="255"/>
    </row>
    <row r="262" spans="1:103" s="250" customFormat="1" x14ac:dyDescent="0.3">
      <c r="A262" s="249"/>
      <c r="B262" s="249"/>
      <c r="CY262" s="255"/>
    </row>
    <row r="263" spans="1:103" s="250" customFormat="1" x14ac:dyDescent="0.3">
      <c r="A263" s="249"/>
      <c r="B263" s="249"/>
      <c r="CY263" s="255"/>
    </row>
    <row r="264" spans="1:103" s="250" customFormat="1" x14ac:dyDescent="0.3">
      <c r="A264" s="249"/>
      <c r="B264" s="249"/>
      <c r="CY264" s="255"/>
    </row>
    <row r="265" spans="1:103" s="250" customFormat="1" x14ac:dyDescent="0.3">
      <c r="A265" s="249"/>
      <c r="B265" s="249"/>
      <c r="CY265" s="255"/>
    </row>
    <row r="266" spans="1:103" s="250" customFormat="1" x14ac:dyDescent="0.3">
      <c r="A266" s="249"/>
      <c r="B266" s="249"/>
      <c r="CY266" s="255"/>
    </row>
    <row r="267" spans="1:103" s="250" customFormat="1" x14ac:dyDescent="0.3">
      <c r="A267" s="249"/>
      <c r="B267" s="249"/>
      <c r="CY267" s="255"/>
    </row>
    <row r="268" spans="1:103" s="250" customFormat="1" x14ac:dyDescent="0.3">
      <c r="A268" s="249"/>
      <c r="B268" s="249"/>
      <c r="CY268" s="255"/>
    </row>
    <row r="269" spans="1:103" s="250" customFormat="1" x14ac:dyDescent="0.3">
      <c r="A269" s="249"/>
      <c r="B269" s="249"/>
      <c r="CY269" s="255"/>
    </row>
    <row r="270" spans="1:103" s="250" customFormat="1" x14ac:dyDescent="0.3">
      <c r="A270" s="249"/>
      <c r="B270" s="249"/>
      <c r="CY270" s="255"/>
    </row>
    <row r="271" spans="1:103" s="250" customFormat="1" x14ac:dyDescent="0.3">
      <c r="A271" s="249"/>
      <c r="B271" s="249"/>
      <c r="CY271" s="255"/>
    </row>
    <row r="272" spans="1:103" s="250" customFormat="1" x14ac:dyDescent="0.3">
      <c r="A272" s="249"/>
      <c r="B272" s="249"/>
      <c r="CY272" s="255"/>
    </row>
    <row r="273" spans="1:103" s="250" customFormat="1" x14ac:dyDescent="0.3">
      <c r="A273" s="249"/>
      <c r="B273" s="249"/>
      <c r="CY273" s="255"/>
    </row>
    <row r="274" spans="1:103" s="250" customFormat="1" x14ac:dyDescent="0.3">
      <c r="A274" s="249"/>
      <c r="B274" s="249"/>
      <c r="CY274" s="255"/>
    </row>
    <row r="275" spans="1:103" s="250" customFormat="1" x14ac:dyDescent="0.3">
      <c r="A275" s="249"/>
      <c r="B275" s="249"/>
      <c r="CY275" s="255"/>
    </row>
    <row r="276" spans="1:103" s="250" customFormat="1" x14ac:dyDescent="0.3">
      <c r="A276" s="249"/>
      <c r="B276" s="249"/>
      <c r="CY276" s="255"/>
    </row>
    <row r="277" spans="1:103" s="250" customFormat="1" x14ac:dyDescent="0.3">
      <c r="A277" s="249"/>
      <c r="B277" s="249"/>
      <c r="CY277" s="255"/>
    </row>
    <row r="278" spans="1:103" s="250" customFormat="1" x14ac:dyDescent="0.3">
      <c r="A278" s="249"/>
      <c r="B278" s="249"/>
      <c r="CY278" s="255"/>
    </row>
  </sheetData>
  <pageMargins left="0.7" right="0.7" top="0.75" bottom="0.75" header="0.3" footer="0.3"/>
  <pageSetup scale="41" orientation="landscape" horizontalDpi="90" verticalDpi="9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F3FB3-2758-4F8D-8850-2F47344A9227}">
  <sheetPr>
    <tabColor theme="3" tint="0.39997558519241921"/>
  </sheetPr>
  <dimension ref="B2:BV11"/>
  <sheetViews>
    <sheetView showGridLines="0" workbookViewId="0">
      <selection activeCell="G10" sqref="G10"/>
    </sheetView>
  </sheetViews>
  <sheetFormatPr defaultColWidth="9" defaultRowHeight="14.4" x14ac:dyDescent="0.3"/>
  <cols>
    <col min="1" max="1" width="4" customWidth="1"/>
    <col min="2" max="2" width="127" customWidth="1"/>
  </cols>
  <sheetData>
    <row r="2" spans="2:74" ht="18" x14ac:dyDescent="0.3">
      <c r="B2" s="389" t="s">
        <v>20</v>
      </c>
    </row>
    <row r="3" spans="2:74" ht="8.25" customHeight="1" x14ac:dyDescent="0.3">
      <c r="B3" s="1046"/>
    </row>
    <row r="4" spans="2:74" ht="31.2" x14ac:dyDescent="0.3">
      <c r="B4" s="1047" t="str">
        <f>'1-Cover'!B20 &amp; " hereby solicits proposals from qualified Suppliers to provide Food and Nutrition, and Non-Patient feeding at Grady Health locations."</f>
        <v>Grady Health System hereby solicits proposals from qualified Suppliers to provide Food and Nutrition, and Non-Patient feeding at Grady Health locations.</v>
      </c>
      <c r="C4" s="6"/>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row>
    <row r="5" spans="2:74" ht="6.75" customHeight="1" x14ac:dyDescent="0.3">
      <c r="B5" s="1047"/>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row>
    <row r="6" spans="2:74" ht="46.8" x14ac:dyDescent="0.3">
      <c r="B6" s="1048" t="str">
        <f>"Suppliers should not unlock, change the structure or change any formulas found in the pricing matrix tab.  " &amp; "Changes made to the format, structure or formulas in the" &amp; " pricing tab(s) will not be accepted.  If you have any questions about the template, please contact " &amp; '1-Cover'!O4 &amp; " at " &amp; '1-Cover'!O5 &amp; " for assistance."</f>
        <v>Suppliers should not unlock, change the structure or change any formulas found in the pricing matrix tab.  Changes made to the format, structure or formulas in the pricing tab(s) will not be accepted.  If you have any questions about the template, please contact Denise LeBlanc at denise.leblanc@vizientinc.com for assistance.</v>
      </c>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row>
    <row r="7" spans="2:74" ht="8.25" customHeight="1" x14ac:dyDescent="0.3">
      <c r="B7" s="1048"/>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row>
    <row r="8" spans="2:74" ht="124.8" x14ac:dyDescent="0.3">
      <c r="B8" s="1048" t="str">
        <f>"Written questions concerning this Request for Information (RFI) package should be addressed to " &amp; '1-Cover'!B20 &amp; " and " &amp;'1-Cover'!O4 &amp; " at " &amp; '1-Cover'!O5 &amp; " no later than " &amp; " 5PM Eastern Time on the indicated due date via email at " &amp; '1-Cover'!O5 &amp; ". Questions may be submitted to " &amp; '1-Cover'!B20 &amp; " and " &amp; '1-Cover'!O4 &amp;", via e-mail at " &amp; '1-Cover'!O5 &amp; ". No oral communication is binding on " &amp; '1-Cover'!B20 &amp; ".  All inquiries related to the Request For Information process should be directed to " &amp; '1-Cover'!B20 &amp; " and " &amp; '1-Cover'!O4 &amp; " via email at " &amp; '1-Cover'!O5 &amp; ". Incumbent suppliers should not engage in conversation related to the Request For Information " &amp; " with " &amp; '1-Cover'!B20 &amp; " during this process. Answers to the written questions submitted by Suppliers concerning the RFI will be provided in the form of a consolidated email by blinding supplier names " &amp; " to all parties invited to participate in this RFI. "</f>
        <v xml:space="preserve">Written questions concerning this Request for Information (RFI) package should be addressed to Grady Health System and Denise LeBlanc at denise.leblanc@vizientinc.com no later than  5PM Eastern Time on the indicated due date via email at denise.leblanc@vizientinc.com. Questions may be submitted to Grady Health System and Denise LeBlanc, via e-mail at denise.leblanc@vizientinc.com. No oral communication is binding on Grady Health System.  All inquiries related to the Request For Information process should be directed to Grady Health System and Denise LeBlanc via email at denise.leblanc@vizientinc.com. Incumbent suppliers should not engage in conversation related to the Request For Information  with Grady Health System during this process. Answers to the written questions submitted by Suppliers concerning the RFI will be provided in the form of a consolidated email by blinding supplier names  to all parties invited to participate in this RFI. </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row>
    <row r="9" spans="2:74" ht="9.75" customHeight="1" x14ac:dyDescent="0.3">
      <c r="B9" s="1048"/>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row>
    <row r="10" spans="2:74" ht="93.6" x14ac:dyDescent="0.3">
      <c r="B10" s="1048" t="str">
        <f>"Completed proposals, including one (1) electronic copy, using this spreadsheet to record your answers, of the completed and signed original Proposal in Adobe PDF format in the possession of " &amp; '1-Cover'!B20 &amp; " (Attn: " &amp; '1-Cover'!O4 &amp; " via email " &amp; '1-Cover'!O5 &amp; ") no later than 5PM Eastern Time on the indicated due date.  It is strongly" &amp; " suggested that the selected delivery method ensure receipt  before the deadline. Suppliers assume all risk associated with deliveries of proposals. Proposals received after" &amp; " the closing time and date, for any reason whatsoever, may be rejected, at the discretion of " &amp; '1-Cover'!B20 &amp; "."</f>
        <v>Completed proposals, including one (1) electronic copy, using this spreadsheet to record your answers, of the completed and signed original Proposal in Adobe PDF format in the possession of Grady Health System (Attn: Denise LeBlanc via email denise.leblanc@vizientinc.com) no later than 5PM Eastern Time on the indicated due date.  It is strongly suggested that the selected delivery method ensure receipt  before the deadline. Suppliers assume all risk associated with deliveries of proposals. Proposals received after the closing time and date, for any reason whatsoever, may be rejected, at the discretion of Grady Health System.</v>
      </c>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row>
    <row r="11" spans="2:74" ht="4.5" customHeight="1" x14ac:dyDescent="0.3">
      <c r="B11" s="70"/>
    </row>
  </sheetData>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193AD-77E2-4864-B52E-EF851D1E3E3A}">
  <sheetPr>
    <tabColor theme="8"/>
  </sheetPr>
  <dimension ref="A1:Z1137"/>
  <sheetViews>
    <sheetView showGridLines="0" zoomScale="85" zoomScaleNormal="85" zoomScaleSheetLayoutView="85" workbookViewId="0">
      <pane ySplit="4" topLeftCell="A5" activePane="bottomLeft" state="frozen"/>
      <selection activeCell="A20" sqref="A20"/>
      <selection pane="bottomLeft" activeCell="A5" sqref="A5:I5"/>
    </sheetView>
  </sheetViews>
  <sheetFormatPr defaultColWidth="9" defaultRowHeight="14.4" outlineLevelRow="2" x14ac:dyDescent="0.3"/>
  <cols>
    <col min="1" max="1" width="46" style="467" customWidth="1"/>
    <col min="2" max="8" width="16" style="467" customWidth="1"/>
    <col min="9" max="9" width="28" style="467" customWidth="1"/>
    <col min="10" max="11" width="7" style="464" customWidth="1"/>
    <col min="12" max="12" width="14.5546875" style="464" hidden="1" customWidth="1"/>
    <col min="13" max="13" width="12" style="464" hidden="1" customWidth="1"/>
    <col min="14" max="17" width="9" style="464" hidden="1" customWidth="1"/>
    <col min="18" max="18" width="68.44140625" style="464" bestFit="1" customWidth="1"/>
    <col min="19" max="25" width="16" style="464" customWidth="1"/>
    <col min="26" max="26" width="28" style="464" customWidth="1"/>
    <col min="27" max="1024" width="14.5546875" style="464" customWidth="1"/>
    <col min="1025" max="16384" width="9" style="464"/>
  </cols>
  <sheetData>
    <row r="1" spans="1:26" ht="18" x14ac:dyDescent="0.35">
      <c r="A1" s="1128" t="s">
        <v>2153</v>
      </c>
      <c r="B1" s="1128"/>
      <c r="C1" s="1128"/>
      <c r="D1" s="1128"/>
      <c r="E1" s="1128"/>
      <c r="F1" s="1128"/>
      <c r="G1" s="1128"/>
      <c r="H1" s="1128"/>
      <c r="I1" s="1129"/>
      <c r="J1" s="460"/>
      <c r="K1" s="461"/>
      <c r="L1" s="462"/>
      <c r="M1" s="463"/>
      <c r="N1" s="463"/>
      <c r="O1" s="463"/>
      <c r="R1" s="545" t="s">
        <v>2154</v>
      </c>
      <c r="S1" s="465"/>
      <c r="T1" s="465"/>
      <c r="U1" s="465"/>
      <c r="V1" s="465"/>
      <c r="W1" s="465"/>
      <c r="X1" s="465"/>
      <c r="Y1" s="465"/>
      <c r="Z1" s="465"/>
    </row>
    <row r="2" spans="1:26" ht="15.6" x14ac:dyDescent="0.3">
      <c r="A2" s="466" t="s">
        <v>2036</v>
      </c>
      <c r="R2" s="468"/>
      <c r="S2" s="469"/>
      <c r="T2" s="469"/>
      <c r="U2" s="469"/>
      <c r="V2" s="469"/>
      <c r="W2" s="469"/>
      <c r="X2" s="469"/>
      <c r="Y2" s="469"/>
      <c r="Z2" s="469"/>
    </row>
    <row r="3" spans="1:26" ht="15.6" x14ac:dyDescent="0.3">
      <c r="A3" s="466" t="s">
        <v>2037</v>
      </c>
      <c r="R3" s="468"/>
      <c r="S3" s="469"/>
      <c r="T3" s="469"/>
      <c r="U3" s="469"/>
      <c r="V3" s="469"/>
      <c r="W3" s="469"/>
      <c r="X3" s="469"/>
      <c r="Y3" s="469"/>
      <c r="Z3" s="469"/>
    </row>
    <row r="4" spans="1:26" ht="15.6" x14ac:dyDescent="0.3">
      <c r="A4" s="466" t="s">
        <v>2038</v>
      </c>
      <c r="R4" s="468"/>
      <c r="S4" s="469"/>
      <c r="T4" s="469"/>
      <c r="U4" s="469"/>
      <c r="V4" s="469"/>
      <c r="W4" s="469"/>
      <c r="X4" s="469"/>
      <c r="Y4" s="469"/>
      <c r="Z4" s="469"/>
    </row>
    <row r="5" spans="1:26" ht="18" x14ac:dyDescent="0.35">
      <c r="A5" s="1134" t="str">
        <f>'24a-EVS Pricing Matrix'!C2</f>
        <v>Test</v>
      </c>
      <c r="B5" s="1135"/>
      <c r="C5" s="1135"/>
      <c r="D5" s="1135"/>
      <c r="E5" s="1135"/>
      <c r="F5" s="1135"/>
      <c r="G5" s="1135"/>
      <c r="H5" s="1135"/>
      <c r="I5" s="1136"/>
      <c r="R5" s="1131" t="s">
        <v>2039</v>
      </c>
      <c r="S5" s="1132"/>
      <c r="T5" s="1132"/>
      <c r="U5" s="1132"/>
      <c r="V5" s="1132"/>
      <c r="W5" s="1132"/>
      <c r="X5" s="1132"/>
      <c r="Y5" s="1132"/>
      <c r="Z5" s="1133"/>
    </row>
    <row r="6" spans="1:26" ht="43.2" x14ac:dyDescent="0.3">
      <c r="A6" s="471" t="s">
        <v>2040</v>
      </c>
      <c r="B6" s="471" t="s">
        <v>2041</v>
      </c>
      <c r="C6" s="472" t="s">
        <v>2042</v>
      </c>
      <c r="D6" s="472" t="str">
        <f>"Productive FTEs ("&amp;B38*52&amp;")"</f>
        <v>Productive FTEs (2080)</v>
      </c>
      <c r="E6" s="472" t="str">
        <f>"Non-productive FTEs ("&amp;B38*52&amp;")"</f>
        <v>Non-productive FTEs (2080)</v>
      </c>
      <c r="F6" s="472" t="s">
        <v>2043</v>
      </c>
      <c r="G6" s="472" t="s">
        <v>2044</v>
      </c>
      <c r="H6" s="473" t="s">
        <v>2045</v>
      </c>
      <c r="I6" s="472" t="s">
        <v>1655</v>
      </c>
      <c r="R6" s="474" t="s">
        <v>2040</v>
      </c>
      <c r="S6" s="474" t="s">
        <v>2041</v>
      </c>
      <c r="T6" s="475" t="s">
        <v>2042</v>
      </c>
      <c r="U6" s="546" t="str">
        <f>"Productive FTEs ("&amp;S38*52&amp;")"</f>
        <v>Productive FTEs (0)</v>
      </c>
      <c r="V6" s="546" t="str">
        <f>"Non-productive FTEs ("&amp;S38*52&amp;")"</f>
        <v>Non-productive FTEs (0)</v>
      </c>
      <c r="W6" s="475" t="s">
        <v>2043</v>
      </c>
      <c r="X6" s="475" t="s">
        <v>2044</v>
      </c>
      <c r="Y6" s="476" t="s">
        <v>2045</v>
      </c>
      <c r="Z6" s="475" t="s">
        <v>1655</v>
      </c>
    </row>
    <row r="7" spans="1:26" x14ac:dyDescent="0.3">
      <c r="A7" s="547" t="s">
        <v>2046</v>
      </c>
      <c r="B7" s="479"/>
      <c r="C7" s="479"/>
      <c r="D7" s="480">
        <f>IF($B$254="","",B7/($B$254*52))</f>
        <v>0</v>
      </c>
      <c r="E7" s="480">
        <f>IF($B$254="","",C7/($B$254*52))</f>
        <v>0</v>
      </c>
      <c r="F7" s="536"/>
      <c r="G7" s="536"/>
      <c r="H7" s="479"/>
      <c r="I7" s="482"/>
      <c r="P7" s="483" t="s">
        <v>2047</v>
      </c>
      <c r="R7" s="548" t="str">
        <f>IF(ISBLANK(A7),"",A7)</f>
        <v>Hourly Staff</v>
      </c>
      <c r="S7" s="487"/>
      <c r="T7" s="487"/>
      <c r="U7" s="485">
        <f>IF($B$254="","",S7/($B$254*52))</f>
        <v>0</v>
      </c>
      <c r="V7" s="485">
        <f>IF($B$254="","",T7/($B$254*52))</f>
        <v>0</v>
      </c>
      <c r="W7" s="486"/>
      <c r="X7" s="486"/>
      <c r="Y7" s="487"/>
      <c r="Z7" s="488"/>
    </row>
    <row r="8" spans="1:26" x14ac:dyDescent="0.3">
      <c r="A8" s="549" t="s">
        <v>2046</v>
      </c>
      <c r="B8" s="491"/>
      <c r="C8" s="491"/>
      <c r="D8" s="492">
        <f t="shared" ref="D8:E14" si="0">IF($B$38="","",B8/($B$38*52))</f>
        <v>0</v>
      </c>
      <c r="E8" s="492">
        <f t="shared" si="0"/>
        <v>0</v>
      </c>
      <c r="F8" s="537"/>
      <c r="G8" s="537"/>
      <c r="H8" s="491"/>
      <c r="I8" s="494"/>
      <c r="P8" s="483" t="s">
        <v>2048</v>
      </c>
      <c r="R8" s="550" t="str">
        <f t="shared" ref="R8:R29" si="1">IF(ISBLANK(A8),"",A8)</f>
        <v>Hourly Staff</v>
      </c>
      <c r="S8" s="496">
        <f t="shared" ref="S8:S14" si="2">SUMIF($A$7:$A$1128,R8,$B$7:$B$1128)</f>
        <v>0</v>
      </c>
      <c r="T8" s="496">
        <f t="shared" ref="T8:T14" si="3">SUMIF($A$7:$A$1128,R8,$C$7:$C$1128)</f>
        <v>0</v>
      </c>
      <c r="U8" s="492">
        <f t="shared" ref="U8:V14" si="4">IF($B$38="","",S8/($B$38*52))</f>
        <v>0</v>
      </c>
      <c r="V8" s="492">
        <f t="shared" si="4"/>
        <v>0</v>
      </c>
      <c r="W8" s="497">
        <f t="shared" ref="W8:W14" si="5">SUMIF($A$7:$A$1128,R8,$F$7:$F$1128)</f>
        <v>0</v>
      </c>
      <c r="X8" s="497">
        <f t="shared" ref="X8:X14" si="6">SUMIF($A$7:$A$1128,R8,$G$7:$G$1128)</f>
        <v>0</v>
      </c>
      <c r="Y8" s="498"/>
      <c r="Z8" s="499"/>
    </row>
    <row r="9" spans="1:26" x14ac:dyDescent="0.3">
      <c r="A9" s="549" t="s">
        <v>2155</v>
      </c>
      <c r="B9" s="491"/>
      <c r="C9" s="491"/>
      <c r="D9" s="492">
        <f t="shared" si="0"/>
        <v>0</v>
      </c>
      <c r="E9" s="492">
        <f t="shared" si="0"/>
        <v>0</v>
      </c>
      <c r="F9" s="537"/>
      <c r="G9" s="537"/>
      <c r="H9" s="491"/>
      <c r="I9" s="494"/>
      <c r="R9" s="550" t="str">
        <f t="shared" si="1"/>
        <v>Housekeeper</v>
      </c>
      <c r="S9" s="496">
        <f t="shared" si="2"/>
        <v>0</v>
      </c>
      <c r="T9" s="496">
        <f t="shared" si="3"/>
        <v>0</v>
      </c>
      <c r="U9" s="492">
        <f t="shared" si="4"/>
        <v>0</v>
      </c>
      <c r="V9" s="492">
        <f t="shared" si="4"/>
        <v>0</v>
      </c>
      <c r="W9" s="497">
        <f t="shared" si="5"/>
        <v>0</v>
      </c>
      <c r="X9" s="497">
        <f t="shared" si="6"/>
        <v>0</v>
      </c>
      <c r="Y9" s="498"/>
      <c r="Z9" s="499"/>
    </row>
    <row r="10" spans="1:26" x14ac:dyDescent="0.3">
      <c r="A10" s="549" t="s">
        <v>2156</v>
      </c>
      <c r="B10" s="491"/>
      <c r="C10" s="491"/>
      <c r="D10" s="492">
        <f t="shared" si="0"/>
        <v>0</v>
      </c>
      <c r="E10" s="492">
        <f t="shared" si="0"/>
        <v>0</v>
      </c>
      <c r="F10" s="537"/>
      <c r="G10" s="537"/>
      <c r="H10" s="491"/>
      <c r="I10" s="494"/>
      <c r="P10" s="483" t="s">
        <v>171</v>
      </c>
      <c r="R10" s="550" t="str">
        <f t="shared" si="1"/>
        <v>Floor Technician</v>
      </c>
      <c r="S10" s="496">
        <f t="shared" si="2"/>
        <v>0</v>
      </c>
      <c r="T10" s="496">
        <f t="shared" si="3"/>
        <v>0</v>
      </c>
      <c r="U10" s="492">
        <f t="shared" si="4"/>
        <v>0</v>
      </c>
      <c r="V10" s="492">
        <f t="shared" si="4"/>
        <v>0</v>
      </c>
      <c r="W10" s="497">
        <f t="shared" si="5"/>
        <v>0</v>
      </c>
      <c r="X10" s="497">
        <f t="shared" si="6"/>
        <v>0</v>
      </c>
      <c r="Y10" s="498"/>
      <c r="Z10" s="499"/>
    </row>
    <row r="11" spans="1:26" x14ac:dyDescent="0.3">
      <c r="A11" s="549" t="s">
        <v>2157</v>
      </c>
      <c r="B11" s="491"/>
      <c r="C11" s="491"/>
      <c r="D11" s="492">
        <f t="shared" si="0"/>
        <v>0</v>
      </c>
      <c r="E11" s="492">
        <f t="shared" si="0"/>
        <v>0</v>
      </c>
      <c r="F11" s="537"/>
      <c r="G11" s="537"/>
      <c r="H11" s="491"/>
      <c r="I11" s="494"/>
      <c r="P11" s="483" t="s">
        <v>172</v>
      </c>
      <c r="R11" s="550" t="str">
        <f t="shared" si="1"/>
        <v>Trash Technician</v>
      </c>
      <c r="S11" s="496">
        <f t="shared" si="2"/>
        <v>0</v>
      </c>
      <c r="T11" s="496">
        <f t="shared" si="3"/>
        <v>0</v>
      </c>
      <c r="U11" s="492">
        <f t="shared" si="4"/>
        <v>0</v>
      </c>
      <c r="V11" s="492">
        <f t="shared" si="4"/>
        <v>0</v>
      </c>
      <c r="W11" s="497">
        <f t="shared" si="5"/>
        <v>0</v>
      </c>
      <c r="X11" s="497">
        <f t="shared" si="6"/>
        <v>0</v>
      </c>
      <c r="Y11" s="498"/>
      <c r="Z11" s="499"/>
    </row>
    <row r="12" spans="1:26" x14ac:dyDescent="0.3">
      <c r="A12" s="549" t="s">
        <v>2158</v>
      </c>
      <c r="B12" s="491"/>
      <c r="C12" s="491"/>
      <c r="D12" s="492">
        <f t="shared" si="0"/>
        <v>0</v>
      </c>
      <c r="E12" s="492">
        <f t="shared" si="0"/>
        <v>0</v>
      </c>
      <c r="F12" s="537"/>
      <c r="G12" s="537"/>
      <c r="H12" s="491"/>
      <c r="I12" s="494"/>
      <c r="P12" s="483"/>
      <c r="R12" s="550" t="str">
        <f t="shared" si="1"/>
        <v>Linen Technician</v>
      </c>
      <c r="S12" s="496">
        <f t="shared" si="2"/>
        <v>0</v>
      </c>
      <c r="T12" s="496">
        <f t="shared" si="3"/>
        <v>0</v>
      </c>
      <c r="U12" s="492">
        <f t="shared" si="4"/>
        <v>0</v>
      </c>
      <c r="V12" s="492">
        <f t="shared" si="4"/>
        <v>0</v>
      </c>
      <c r="W12" s="497">
        <f t="shared" si="5"/>
        <v>0</v>
      </c>
      <c r="X12" s="497">
        <f t="shared" si="6"/>
        <v>0</v>
      </c>
      <c r="Y12" s="498"/>
      <c r="Z12" s="499"/>
    </row>
    <row r="13" spans="1:26" x14ac:dyDescent="0.3">
      <c r="A13" s="549" t="s">
        <v>2159</v>
      </c>
      <c r="B13" s="491"/>
      <c r="C13" s="491"/>
      <c r="D13" s="492">
        <f t="shared" si="0"/>
        <v>0</v>
      </c>
      <c r="E13" s="492">
        <f t="shared" si="0"/>
        <v>0</v>
      </c>
      <c r="F13" s="537"/>
      <c r="G13" s="537"/>
      <c r="H13" s="491"/>
      <c r="I13" s="494"/>
      <c r="R13" s="550" t="str">
        <f t="shared" si="1"/>
        <v>Administrative Support</v>
      </c>
      <c r="S13" s="496">
        <f t="shared" si="2"/>
        <v>0</v>
      </c>
      <c r="T13" s="496">
        <f t="shared" si="3"/>
        <v>0</v>
      </c>
      <c r="U13" s="492">
        <f t="shared" si="4"/>
        <v>0</v>
      </c>
      <c r="V13" s="492">
        <f t="shared" si="4"/>
        <v>0</v>
      </c>
      <c r="W13" s="497">
        <f t="shared" si="5"/>
        <v>0</v>
      </c>
      <c r="X13" s="497">
        <f t="shared" si="6"/>
        <v>0</v>
      </c>
      <c r="Y13" s="498"/>
      <c r="Z13" s="499"/>
    </row>
    <row r="14" spans="1:26" x14ac:dyDescent="0.3">
      <c r="A14" s="549" t="s">
        <v>2160</v>
      </c>
      <c r="B14" s="491"/>
      <c r="C14" s="491"/>
      <c r="D14" s="492">
        <f t="shared" si="0"/>
        <v>0</v>
      </c>
      <c r="E14" s="492">
        <f t="shared" si="0"/>
        <v>0</v>
      </c>
      <c r="F14" s="537"/>
      <c r="G14" s="537"/>
      <c r="H14" s="491"/>
      <c r="I14" s="494"/>
      <c r="R14" s="550" t="str">
        <f t="shared" si="1"/>
        <v>Hourly Supervision</v>
      </c>
      <c r="S14" s="496">
        <f t="shared" si="2"/>
        <v>0</v>
      </c>
      <c r="T14" s="496">
        <f t="shared" si="3"/>
        <v>0</v>
      </c>
      <c r="U14" s="492">
        <f t="shared" si="4"/>
        <v>0</v>
      </c>
      <c r="V14" s="492">
        <f t="shared" si="4"/>
        <v>0</v>
      </c>
      <c r="W14" s="497">
        <f t="shared" si="5"/>
        <v>0</v>
      </c>
      <c r="X14" s="497">
        <f t="shared" si="6"/>
        <v>0</v>
      </c>
      <c r="Y14" s="498"/>
      <c r="Z14" s="499"/>
    </row>
    <row r="15" spans="1:26" x14ac:dyDescent="0.3">
      <c r="A15" s="547" t="s">
        <v>2052</v>
      </c>
      <c r="B15" s="479"/>
      <c r="C15" s="479"/>
      <c r="D15" s="485"/>
      <c r="E15" s="485"/>
      <c r="F15" s="536"/>
      <c r="G15" s="536"/>
      <c r="H15" s="479"/>
      <c r="I15" s="482"/>
      <c r="R15" s="548" t="str">
        <f t="shared" si="1"/>
        <v>Salaried Staff</v>
      </c>
      <c r="S15" s="551"/>
      <c r="T15" s="551"/>
      <c r="U15" s="485"/>
      <c r="V15" s="485"/>
      <c r="W15" s="552"/>
      <c r="X15" s="552"/>
      <c r="Y15" s="487"/>
      <c r="Z15" s="488"/>
    </row>
    <row r="16" spans="1:26" x14ac:dyDescent="0.3">
      <c r="A16" s="549" t="s">
        <v>2063</v>
      </c>
      <c r="B16" s="491"/>
      <c r="C16" s="491"/>
      <c r="D16" s="492">
        <f t="shared" ref="D16:E18" si="7">IF($B$38="","",B16/($B$38*52))</f>
        <v>0</v>
      </c>
      <c r="E16" s="492">
        <f t="shared" si="7"/>
        <v>0</v>
      </c>
      <c r="F16" s="537"/>
      <c r="G16" s="537"/>
      <c r="H16" s="491"/>
      <c r="I16" s="494"/>
      <c r="R16" s="550" t="str">
        <f t="shared" si="1"/>
        <v>Salaried Supervision</v>
      </c>
      <c r="S16" s="496">
        <f>SUMIF($A$7:$A$1128,R16,$B$7:$B$1128)</f>
        <v>0</v>
      </c>
      <c r="T16" s="496">
        <f>SUMIF($A$7:$A$1128,R16,$C$7:$C$1128)</f>
        <v>0</v>
      </c>
      <c r="U16" s="492">
        <f t="shared" ref="U16:V18" si="8">IF($B$38="","",S16/($B$38*52))</f>
        <v>0</v>
      </c>
      <c r="V16" s="492">
        <f t="shared" si="8"/>
        <v>0</v>
      </c>
      <c r="W16" s="497">
        <f>SUMIF($A$7:$A$1128,R16,$F$7:$F$1128)</f>
        <v>0</v>
      </c>
      <c r="X16" s="497">
        <f>SUMIF($A$7:$A$1128,R16,$G$7:$G$1128)</f>
        <v>0</v>
      </c>
      <c r="Y16" s="498"/>
      <c r="Z16" s="499"/>
    </row>
    <row r="17" spans="1:26" x14ac:dyDescent="0.3">
      <c r="A17" s="549" t="s">
        <v>2161</v>
      </c>
      <c r="B17" s="491"/>
      <c r="C17" s="491"/>
      <c r="D17" s="492">
        <f t="shared" si="7"/>
        <v>0</v>
      </c>
      <c r="E17" s="492">
        <f t="shared" si="7"/>
        <v>0</v>
      </c>
      <c r="F17" s="537"/>
      <c r="G17" s="537"/>
      <c r="H17" s="491"/>
      <c r="I17" s="494"/>
      <c r="R17" s="550" t="str">
        <f t="shared" si="1"/>
        <v>Managers</v>
      </c>
      <c r="S17" s="496">
        <f>SUMIF($A$7:$A$1128,R17,$B$7:$B$1128)</f>
        <v>0</v>
      </c>
      <c r="T17" s="496">
        <f>SUMIF($A$7:$A$1128,R17,$C$7:$C$1128)</f>
        <v>0</v>
      </c>
      <c r="U17" s="492">
        <f t="shared" si="8"/>
        <v>0</v>
      </c>
      <c r="V17" s="492">
        <f t="shared" si="8"/>
        <v>0</v>
      </c>
      <c r="W17" s="497">
        <f>SUMIF($A$7:$A$1128,R17,$F$7:$F$1128)</f>
        <v>0</v>
      </c>
      <c r="X17" s="497">
        <f>SUMIF($A$7:$A$1128,R17,$G$7:$G$1128)</f>
        <v>0</v>
      </c>
      <c r="Y17" s="498"/>
      <c r="Z17" s="499"/>
    </row>
    <row r="18" spans="1:26" x14ac:dyDescent="0.3">
      <c r="A18" s="549" t="s">
        <v>2053</v>
      </c>
      <c r="B18" s="491"/>
      <c r="C18" s="491"/>
      <c r="D18" s="492">
        <f t="shared" si="7"/>
        <v>0</v>
      </c>
      <c r="E18" s="492">
        <f t="shared" si="7"/>
        <v>0</v>
      </c>
      <c r="F18" s="537"/>
      <c r="G18" s="537"/>
      <c r="H18" s="491"/>
      <c r="I18" s="494"/>
      <c r="R18" s="550" t="str">
        <f t="shared" si="1"/>
        <v>Director</v>
      </c>
      <c r="S18" s="496">
        <f>SUMIF($A$7:$A$1128,R18,$B$7:$B$1128)</f>
        <v>0</v>
      </c>
      <c r="T18" s="496">
        <f>SUMIF($A$7:$A$1128,R18,$C$7:$C$1128)</f>
        <v>0</v>
      </c>
      <c r="U18" s="492">
        <f t="shared" si="8"/>
        <v>0</v>
      </c>
      <c r="V18" s="492">
        <f t="shared" si="8"/>
        <v>0</v>
      </c>
      <c r="W18" s="497">
        <f>SUMIF($A$7:$A$1128,R18,$F$7:$F$1128)</f>
        <v>0</v>
      </c>
      <c r="X18" s="497">
        <f>SUMIF($A$7:$A$1128,R18,$G$7:$G$1128)</f>
        <v>0</v>
      </c>
      <c r="Y18" s="498"/>
      <c r="Z18" s="499"/>
    </row>
    <row r="19" spans="1:26" x14ac:dyDescent="0.3">
      <c r="A19" s="547" t="s">
        <v>2064</v>
      </c>
      <c r="B19" s="479"/>
      <c r="C19" s="479"/>
      <c r="D19" s="485"/>
      <c r="E19" s="485"/>
      <c r="F19" s="536"/>
      <c r="G19" s="536"/>
      <c r="H19" s="479"/>
      <c r="I19" s="482"/>
      <c r="R19" s="548" t="str">
        <f t="shared" si="1"/>
        <v>Other Labor</v>
      </c>
      <c r="S19" s="551"/>
      <c r="T19" s="551"/>
      <c r="U19" s="485"/>
      <c r="V19" s="485"/>
      <c r="W19" s="552"/>
      <c r="X19" s="552"/>
      <c r="Y19" s="487"/>
      <c r="Z19" s="488"/>
    </row>
    <row r="20" spans="1:26" x14ac:dyDescent="0.3">
      <c r="A20" s="549" t="s">
        <v>2162</v>
      </c>
      <c r="B20" s="491"/>
      <c r="C20" s="491"/>
      <c r="D20" s="492">
        <f t="shared" ref="D20:E29" si="9">IF($B$38="","",B20/($B$38*52))</f>
        <v>0</v>
      </c>
      <c r="E20" s="492">
        <f t="shared" si="9"/>
        <v>0</v>
      </c>
      <c r="F20" s="537"/>
      <c r="G20" s="537"/>
      <c r="H20" s="491"/>
      <c r="I20" s="494"/>
      <c r="R20" s="550" t="str">
        <f t="shared" si="1"/>
        <v>Temp/ Agency Labor</v>
      </c>
      <c r="S20" s="496">
        <f t="shared" ref="S20:S29" si="10">SUMIF($A$7:$A$1128,R20,$B$7:$B$1128)</f>
        <v>0</v>
      </c>
      <c r="T20" s="496">
        <f t="shared" ref="T20:T29" si="11">SUMIF($A$7:$A$1128,R20,$C$7:$C$1128)</f>
        <v>0</v>
      </c>
      <c r="U20" s="492">
        <f t="shared" ref="U20:V29" si="12">IF($B$38="","",S20/($B$38*52))</f>
        <v>0</v>
      </c>
      <c r="V20" s="492">
        <f t="shared" si="12"/>
        <v>0</v>
      </c>
      <c r="W20" s="497">
        <f t="shared" ref="W20:W29" si="13">SUMIF($A$7:$A$1128,R20,$F$7:$F$1128)</f>
        <v>0</v>
      </c>
      <c r="X20" s="497">
        <f t="shared" ref="X20:X29" si="14">SUMIF($A$7:$A$1128,R20,$G$7:$G$1128)</f>
        <v>0</v>
      </c>
      <c r="Y20" s="498"/>
      <c r="Z20" s="499"/>
    </row>
    <row r="21" spans="1:26" x14ac:dyDescent="0.3">
      <c r="A21" s="549"/>
      <c r="B21" s="491"/>
      <c r="C21" s="491"/>
      <c r="D21" s="492">
        <f t="shared" si="9"/>
        <v>0</v>
      </c>
      <c r="E21" s="492">
        <f t="shared" si="9"/>
        <v>0</v>
      </c>
      <c r="F21" s="537"/>
      <c r="G21" s="537"/>
      <c r="H21" s="491"/>
      <c r="I21" s="494"/>
      <c r="R21" s="548" t="str">
        <f t="shared" si="1"/>
        <v/>
      </c>
      <c r="S21" s="496">
        <f t="shared" si="10"/>
        <v>0</v>
      </c>
      <c r="T21" s="496">
        <f t="shared" si="11"/>
        <v>0</v>
      </c>
      <c r="U21" s="492">
        <f t="shared" si="12"/>
        <v>0</v>
      </c>
      <c r="V21" s="492">
        <f t="shared" si="12"/>
        <v>0</v>
      </c>
      <c r="W21" s="497">
        <f t="shared" si="13"/>
        <v>0</v>
      </c>
      <c r="X21" s="497">
        <f t="shared" si="14"/>
        <v>0</v>
      </c>
      <c r="Y21" s="498"/>
      <c r="Z21" s="499"/>
    </row>
    <row r="22" spans="1:26" x14ac:dyDescent="0.3">
      <c r="A22" s="549"/>
      <c r="B22" s="491"/>
      <c r="C22" s="491"/>
      <c r="D22" s="492">
        <f t="shared" si="9"/>
        <v>0</v>
      </c>
      <c r="E22" s="492">
        <f t="shared" si="9"/>
        <v>0</v>
      </c>
      <c r="F22" s="537"/>
      <c r="G22" s="537"/>
      <c r="H22" s="491"/>
      <c r="I22" s="494"/>
      <c r="R22" s="548" t="str">
        <f t="shared" si="1"/>
        <v/>
      </c>
      <c r="S22" s="496">
        <f t="shared" si="10"/>
        <v>0</v>
      </c>
      <c r="T22" s="496">
        <f t="shared" si="11"/>
        <v>0</v>
      </c>
      <c r="U22" s="492">
        <f t="shared" si="12"/>
        <v>0</v>
      </c>
      <c r="V22" s="492">
        <f t="shared" si="12"/>
        <v>0</v>
      </c>
      <c r="W22" s="497">
        <f t="shared" si="13"/>
        <v>0</v>
      </c>
      <c r="X22" s="497">
        <f t="shared" si="14"/>
        <v>0</v>
      </c>
      <c r="Y22" s="498"/>
      <c r="Z22" s="499"/>
    </row>
    <row r="23" spans="1:26" x14ac:dyDescent="0.3">
      <c r="A23" s="549"/>
      <c r="B23" s="491"/>
      <c r="C23" s="491"/>
      <c r="D23" s="492">
        <f t="shared" si="9"/>
        <v>0</v>
      </c>
      <c r="E23" s="492">
        <f t="shared" si="9"/>
        <v>0</v>
      </c>
      <c r="F23" s="537"/>
      <c r="G23" s="537"/>
      <c r="H23" s="491"/>
      <c r="I23" s="494"/>
      <c r="R23" s="548" t="str">
        <f t="shared" si="1"/>
        <v/>
      </c>
      <c r="S23" s="496">
        <f t="shared" si="10"/>
        <v>0</v>
      </c>
      <c r="T23" s="496">
        <f t="shared" si="11"/>
        <v>0</v>
      </c>
      <c r="U23" s="492">
        <f t="shared" si="12"/>
        <v>0</v>
      </c>
      <c r="V23" s="492">
        <f t="shared" si="12"/>
        <v>0</v>
      </c>
      <c r="W23" s="497">
        <f t="shared" si="13"/>
        <v>0</v>
      </c>
      <c r="X23" s="497">
        <f t="shared" si="14"/>
        <v>0</v>
      </c>
      <c r="Y23" s="498"/>
      <c r="Z23" s="499"/>
    </row>
    <row r="24" spans="1:26" x14ac:dyDescent="0.3">
      <c r="A24" s="549"/>
      <c r="B24" s="491"/>
      <c r="C24" s="491"/>
      <c r="D24" s="492">
        <f t="shared" si="9"/>
        <v>0</v>
      </c>
      <c r="E24" s="492">
        <f t="shared" si="9"/>
        <v>0</v>
      </c>
      <c r="F24" s="537"/>
      <c r="G24" s="537"/>
      <c r="H24" s="491"/>
      <c r="I24" s="494"/>
      <c r="R24" s="548" t="str">
        <f t="shared" si="1"/>
        <v/>
      </c>
      <c r="S24" s="496">
        <f t="shared" si="10"/>
        <v>0</v>
      </c>
      <c r="T24" s="496">
        <f t="shared" si="11"/>
        <v>0</v>
      </c>
      <c r="U24" s="492">
        <f t="shared" si="12"/>
        <v>0</v>
      </c>
      <c r="V24" s="492">
        <f t="shared" si="12"/>
        <v>0</v>
      </c>
      <c r="W24" s="497">
        <f t="shared" si="13"/>
        <v>0</v>
      </c>
      <c r="X24" s="497">
        <f t="shared" si="14"/>
        <v>0</v>
      </c>
      <c r="Y24" s="498"/>
      <c r="Z24" s="499"/>
    </row>
    <row r="25" spans="1:26" x14ac:dyDescent="0.3">
      <c r="A25" s="549"/>
      <c r="B25" s="491"/>
      <c r="C25" s="491"/>
      <c r="D25" s="492">
        <f t="shared" si="9"/>
        <v>0</v>
      </c>
      <c r="E25" s="492">
        <f t="shared" si="9"/>
        <v>0</v>
      </c>
      <c r="F25" s="537"/>
      <c r="G25" s="537"/>
      <c r="H25" s="491"/>
      <c r="I25" s="494"/>
      <c r="R25" s="548" t="str">
        <f t="shared" si="1"/>
        <v/>
      </c>
      <c r="S25" s="496">
        <f t="shared" si="10"/>
        <v>0</v>
      </c>
      <c r="T25" s="496">
        <f t="shared" si="11"/>
        <v>0</v>
      </c>
      <c r="U25" s="492">
        <f t="shared" si="12"/>
        <v>0</v>
      </c>
      <c r="V25" s="492">
        <f t="shared" si="12"/>
        <v>0</v>
      </c>
      <c r="W25" s="497">
        <f t="shared" si="13"/>
        <v>0</v>
      </c>
      <c r="X25" s="497">
        <f t="shared" si="14"/>
        <v>0</v>
      </c>
      <c r="Y25" s="498"/>
      <c r="Z25" s="499"/>
    </row>
    <row r="26" spans="1:26" x14ac:dyDescent="0.3">
      <c r="A26" s="549"/>
      <c r="B26" s="553"/>
      <c r="C26" s="491"/>
      <c r="D26" s="492">
        <f t="shared" si="9"/>
        <v>0</v>
      </c>
      <c r="E26" s="492">
        <f t="shared" si="9"/>
        <v>0</v>
      </c>
      <c r="F26" s="537"/>
      <c r="G26" s="537"/>
      <c r="H26" s="491"/>
      <c r="I26" s="494"/>
      <c r="R26" s="548" t="str">
        <f t="shared" si="1"/>
        <v/>
      </c>
      <c r="S26" s="496">
        <f t="shared" si="10"/>
        <v>0</v>
      </c>
      <c r="T26" s="496">
        <f t="shared" si="11"/>
        <v>0</v>
      </c>
      <c r="U26" s="492">
        <f t="shared" si="12"/>
        <v>0</v>
      </c>
      <c r="V26" s="492">
        <f t="shared" si="12"/>
        <v>0</v>
      </c>
      <c r="W26" s="497">
        <f t="shared" si="13"/>
        <v>0</v>
      </c>
      <c r="X26" s="497">
        <f t="shared" si="14"/>
        <v>0</v>
      </c>
      <c r="Y26" s="498"/>
      <c r="Z26" s="499"/>
    </row>
    <row r="27" spans="1:26" x14ac:dyDescent="0.3">
      <c r="A27" s="549"/>
      <c r="B27" s="491"/>
      <c r="C27" s="491"/>
      <c r="D27" s="492">
        <f t="shared" si="9"/>
        <v>0</v>
      </c>
      <c r="E27" s="492">
        <f t="shared" si="9"/>
        <v>0</v>
      </c>
      <c r="F27" s="537"/>
      <c r="G27" s="537"/>
      <c r="H27" s="491"/>
      <c r="I27" s="494"/>
      <c r="R27" s="548" t="str">
        <f t="shared" si="1"/>
        <v/>
      </c>
      <c r="S27" s="496">
        <f t="shared" si="10"/>
        <v>0</v>
      </c>
      <c r="T27" s="496">
        <f t="shared" si="11"/>
        <v>0</v>
      </c>
      <c r="U27" s="492">
        <f t="shared" si="12"/>
        <v>0</v>
      </c>
      <c r="V27" s="492">
        <f t="shared" si="12"/>
        <v>0</v>
      </c>
      <c r="W27" s="497">
        <f t="shared" si="13"/>
        <v>0</v>
      </c>
      <c r="X27" s="497">
        <f t="shared" si="14"/>
        <v>0</v>
      </c>
      <c r="Y27" s="498"/>
      <c r="Z27" s="499"/>
    </row>
    <row r="28" spans="1:26" x14ac:dyDescent="0.3">
      <c r="A28" s="549"/>
      <c r="B28" s="491"/>
      <c r="C28" s="491"/>
      <c r="D28" s="492">
        <f t="shared" si="9"/>
        <v>0</v>
      </c>
      <c r="E28" s="492">
        <f t="shared" si="9"/>
        <v>0</v>
      </c>
      <c r="F28" s="537"/>
      <c r="G28" s="537"/>
      <c r="H28" s="491"/>
      <c r="I28" s="494"/>
      <c r="R28" s="548" t="str">
        <f t="shared" si="1"/>
        <v/>
      </c>
      <c r="S28" s="496">
        <f t="shared" si="10"/>
        <v>0</v>
      </c>
      <c r="T28" s="496">
        <f t="shared" si="11"/>
        <v>0</v>
      </c>
      <c r="U28" s="492">
        <f t="shared" si="12"/>
        <v>0</v>
      </c>
      <c r="V28" s="492">
        <f t="shared" si="12"/>
        <v>0</v>
      </c>
      <c r="W28" s="497">
        <f t="shared" si="13"/>
        <v>0</v>
      </c>
      <c r="X28" s="497">
        <f t="shared" si="14"/>
        <v>0</v>
      </c>
      <c r="Y28" s="498"/>
      <c r="Z28" s="499"/>
    </row>
    <row r="29" spans="1:26" x14ac:dyDescent="0.3">
      <c r="A29" s="494"/>
      <c r="B29" s="514"/>
      <c r="C29" s="514"/>
      <c r="D29" s="492">
        <f t="shared" si="9"/>
        <v>0</v>
      </c>
      <c r="E29" s="492">
        <f t="shared" si="9"/>
        <v>0</v>
      </c>
      <c r="F29" s="539"/>
      <c r="G29" s="539"/>
      <c r="H29" s="491"/>
      <c r="I29" s="494"/>
      <c r="R29" s="548" t="str">
        <f t="shared" si="1"/>
        <v/>
      </c>
      <c r="S29" s="496">
        <f t="shared" si="10"/>
        <v>0</v>
      </c>
      <c r="T29" s="496">
        <f t="shared" si="11"/>
        <v>0</v>
      </c>
      <c r="U29" s="492">
        <f t="shared" si="12"/>
        <v>0</v>
      </c>
      <c r="V29" s="492">
        <f t="shared" si="12"/>
        <v>0</v>
      </c>
      <c r="W29" s="497">
        <f t="shared" si="13"/>
        <v>0</v>
      </c>
      <c r="X29" s="497">
        <f t="shared" si="14"/>
        <v>0</v>
      </c>
      <c r="Y29" s="498"/>
      <c r="Z29" s="499"/>
    </row>
    <row r="30" spans="1:26" x14ac:dyDescent="0.3">
      <c r="A30" s="547" t="s">
        <v>2065</v>
      </c>
      <c r="B30" s="517">
        <f t="shared" ref="B30:G30" si="15">SUM(B7:B29)</f>
        <v>0</v>
      </c>
      <c r="C30" s="517">
        <f t="shared" si="15"/>
        <v>0</v>
      </c>
      <c r="D30" s="492">
        <f t="shared" si="15"/>
        <v>0</v>
      </c>
      <c r="E30" s="492">
        <f t="shared" si="15"/>
        <v>0</v>
      </c>
      <c r="F30" s="518">
        <f t="shared" si="15"/>
        <v>0</v>
      </c>
      <c r="G30" s="518">
        <f t="shared" si="15"/>
        <v>0</v>
      </c>
      <c r="H30" s="491"/>
      <c r="I30" s="519"/>
      <c r="R30" s="548" t="s">
        <v>2065</v>
      </c>
      <c r="S30" s="517">
        <f t="shared" ref="S30:X30" si="16">SUM(S7:S29)</f>
        <v>0</v>
      </c>
      <c r="T30" s="517">
        <f t="shared" si="16"/>
        <v>0</v>
      </c>
      <c r="U30" s="492">
        <f t="shared" si="16"/>
        <v>0</v>
      </c>
      <c r="V30" s="492">
        <f t="shared" si="16"/>
        <v>0</v>
      </c>
      <c r="W30" s="554">
        <f t="shared" si="16"/>
        <v>0</v>
      </c>
      <c r="X30" s="554">
        <f t="shared" si="16"/>
        <v>0</v>
      </c>
      <c r="Y30" s="498"/>
      <c r="Z30" s="555"/>
    </row>
    <row r="31" spans="1:26" ht="18" x14ac:dyDescent="0.35">
      <c r="A31" s="526" t="s">
        <v>2066</v>
      </c>
      <c r="B31" s="527"/>
      <c r="C31" s="1124" t="s">
        <v>1655</v>
      </c>
      <c r="D31" s="1124"/>
      <c r="E31" s="1124"/>
      <c r="F31" s="1124"/>
      <c r="G31" s="1125"/>
      <c r="H31" s="528"/>
      <c r="I31" s="529"/>
    </row>
    <row r="32" spans="1:26" ht="46.8" outlineLevel="1" x14ac:dyDescent="0.3">
      <c r="A32" s="530" t="s">
        <v>2163</v>
      </c>
      <c r="B32" s="531"/>
      <c r="C32" s="1121"/>
      <c r="D32" s="1121"/>
      <c r="E32" s="1121"/>
      <c r="F32" s="1121"/>
      <c r="G32" s="1121"/>
    </row>
    <row r="33" spans="1:9" ht="15.6" outlineLevel="1" x14ac:dyDescent="0.3">
      <c r="A33" s="532" t="s">
        <v>2068</v>
      </c>
      <c r="B33" s="531"/>
      <c r="C33" s="1121"/>
      <c r="D33" s="1121"/>
      <c r="E33" s="1121"/>
      <c r="F33" s="1121"/>
      <c r="G33" s="1121"/>
    </row>
    <row r="34" spans="1:9" ht="15.6" outlineLevel="1" x14ac:dyDescent="0.3">
      <c r="A34" s="532" t="s">
        <v>2069</v>
      </c>
      <c r="B34" s="531"/>
      <c r="C34" s="1121"/>
      <c r="D34" s="1121"/>
      <c r="E34" s="1121"/>
      <c r="F34" s="1121"/>
      <c r="G34" s="1121"/>
    </row>
    <row r="35" spans="1:9" ht="15.6" outlineLevel="1" x14ac:dyDescent="0.3">
      <c r="A35" s="532" t="s">
        <v>2070</v>
      </c>
      <c r="B35" s="531"/>
      <c r="C35" s="1121"/>
      <c r="D35" s="1121"/>
      <c r="E35" s="1121"/>
      <c r="F35" s="1121"/>
      <c r="G35" s="1121"/>
    </row>
    <row r="36" spans="1:9" ht="15.6" outlineLevel="1" x14ac:dyDescent="0.3">
      <c r="A36" s="532" t="s">
        <v>2071</v>
      </c>
      <c r="B36" s="531"/>
      <c r="C36" s="1121"/>
      <c r="D36" s="1121"/>
      <c r="E36" s="1121"/>
      <c r="F36" s="1121"/>
      <c r="G36" s="1121"/>
    </row>
    <row r="37" spans="1:9" ht="15.6" outlineLevel="1" x14ac:dyDescent="0.3">
      <c r="A37" s="532" t="s">
        <v>2072</v>
      </c>
      <c r="B37" s="531"/>
      <c r="C37" s="1121"/>
      <c r="D37" s="1121"/>
      <c r="E37" s="1121"/>
      <c r="F37" s="1121"/>
      <c r="G37" s="1121"/>
    </row>
    <row r="38" spans="1:9" ht="15.6" x14ac:dyDescent="0.3">
      <c r="A38" s="533" t="s">
        <v>1496</v>
      </c>
      <c r="B38" s="534">
        <v>40</v>
      </c>
      <c r="C38" s="1122" t="s">
        <v>2073</v>
      </c>
      <c r="D38" s="1122"/>
      <c r="E38" s="1122"/>
      <c r="F38" s="1122"/>
      <c r="G38" s="1122"/>
    </row>
    <row r="39" spans="1:9" ht="15.6" hidden="1" x14ac:dyDescent="0.3">
      <c r="A39" s="533" t="s">
        <v>2074</v>
      </c>
      <c r="B39" s="535"/>
      <c r="C39" s="1123"/>
      <c r="D39" s="1123"/>
      <c r="E39" s="1123"/>
      <c r="F39" s="1123"/>
      <c r="G39" s="1123"/>
    </row>
    <row r="41" spans="1:9" ht="18" x14ac:dyDescent="0.35">
      <c r="A41" s="1134" t="str">
        <f>'24a-EVS Pricing Matrix'!D2</f>
        <v>FACILITY2</v>
      </c>
      <c r="B41" s="1135"/>
      <c r="C41" s="1135"/>
      <c r="D41" s="1135"/>
      <c r="E41" s="1135"/>
      <c r="F41" s="1135"/>
      <c r="G41" s="1135"/>
      <c r="H41" s="1135"/>
      <c r="I41" s="1136"/>
    </row>
    <row r="42" spans="1:9" ht="43.2" x14ac:dyDescent="0.3">
      <c r="A42" s="471" t="s">
        <v>2040</v>
      </c>
      <c r="B42" s="471" t="s">
        <v>2041</v>
      </c>
      <c r="C42" s="472" t="s">
        <v>2042</v>
      </c>
      <c r="D42" s="546" t="str">
        <f>"Productive FTEs ("&amp;B74*52&amp;")"</f>
        <v>Productive FTEs (2080)</v>
      </c>
      <c r="E42" s="546" t="str">
        <f>"Non-productive FTEs ("&amp;B74*52&amp;")"</f>
        <v>Non-productive FTEs (2080)</v>
      </c>
      <c r="F42" s="472" t="s">
        <v>2043</v>
      </c>
      <c r="G42" s="472" t="s">
        <v>2044</v>
      </c>
      <c r="H42" s="473" t="s">
        <v>2045</v>
      </c>
      <c r="I42" s="472" t="s">
        <v>1655</v>
      </c>
    </row>
    <row r="43" spans="1:9" x14ac:dyDescent="0.3">
      <c r="A43" s="547" t="str">
        <f>IF(ISBLANK($A$7),"",$A$7)</f>
        <v>Hourly Staff</v>
      </c>
      <c r="B43" s="479"/>
      <c r="C43" s="479"/>
      <c r="D43" s="485">
        <f>IF($B$254="","",B43/($B$254*52))</f>
        <v>0</v>
      </c>
      <c r="E43" s="485">
        <f>IF($B$254="","",C43/($B$254*52))</f>
        <v>0</v>
      </c>
      <c r="F43" s="536"/>
      <c r="G43" s="536"/>
      <c r="H43" s="479"/>
      <c r="I43" s="482"/>
    </row>
    <row r="44" spans="1:9" x14ac:dyDescent="0.3">
      <c r="A44" s="549" t="str">
        <f>IF(ISBLANK($A$8),"",$A$8)</f>
        <v>Hourly Staff</v>
      </c>
      <c r="B44" s="491"/>
      <c r="C44" s="491"/>
      <c r="D44" s="492">
        <f t="shared" ref="D44:E50" si="17">IF($B$74="","",B44/($B$74*52))</f>
        <v>0</v>
      </c>
      <c r="E44" s="492">
        <f t="shared" si="17"/>
        <v>0</v>
      </c>
      <c r="F44" s="537"/>
      <c r="G44" s="537"/>
      <c r="H44" s="491"/>
      <c r="I44" s="494"/>
    </row>
    <row r="45" spans="1:9" x14ac:dyDescent="0.3">
      <c r="A45" s="549" t="str">
        <f>IF(ISBLANK($A$9),"",$A$9)</f>
        <v>Housekeeper</v>
      </c>
      <c r="B45" s="491"/>
      <c r="C45" s="491"/>
      <c r="D45" s="492">
        <f t="shared" si="17"/>
        <v>0</v>
      </c>
      <c r="E45" s="492">
        <f t="shared" si="17"/>
        <v>0</v>
      </c>
      <c r="F45" s="537"/>
      <c r="G45" s="537"/>
      <c r="H45" s="491"/>
      <c r="I45" s="494"/>
    </row>
    <row r="46" spans="1:9" x14ac:dyDescent="0.3">
      <c r="A46" s="549" t="str">
        <f>IF(ISBLANK($A$10),"",$A$10)</f>
        <v>Floor Technician</v>
      </c>
      <c r="B46" s="491"/>
      <c r="C46" s="491"/>
      <c r="D46" s="492">
        <f t="shared" si="17"/>
        <v>0</v>
      </c>
      <c r="E46" s="492">
        <f t="shared" si="17"/>
        <v>0</v>
      </c>
      <c r="F46" s="537"/>
      <c r="G46" s="537"/>
      <c r="H46" s="491"/>
      <c r="I46" s="494"/>
    </row>
    <row r="47" spans="1:9" x14ac:dyDescent="0.3">
      <c r="A47" s="549" t="str">
        <f>IF(ISBLANK($A$11),"",$A$11)</f>
        <v>Trash Technician</v>
      </c>
      <c r="B47" s="491"/>
      <c r="C47" s="491"/>
      <c r="D47" s="492">
        <f t="shared" si="17"/>
        <v>0</v>
      </c>
      <c r="E47" s="492">
        <f t="shared" si="17"/>
        <v>0</v>
      </c>
      <c r="F47" s="537"/>
      <c r="G47" s="537"/>
      <c r="H47" s="491"/>
      <c r="I47" s="494"/>
    </row>
    <row r="48" spans="1:9" x14ac:dyDescent="0.3">
      <c r="A48" s="549" t="str">
        <f>IF(ISBLANK($A$12),"",$A$12)</f>
        <v>Linen Technician</v>
      </c>
      <c r="B48" s="491"/>
      <c r="C48" s="491"/>
      <c r="D48" s="492">
        <f t="shared" si="17"/>
        <v>0</v>
      </c>
      <c r="E48" s="492">
        <f t="shared" si="17"/>
        <v>0</v>
      </c>
      <c r="F48" s="537"/>
      <c r="G48" s="537"/>
      <c r="H48" s="491"/>
      <c r="I48" s="494"/>
    </row>
    <row r="49" spans="1:9" x14ac:dyDescent="0.3">
      <c r="A49" s="549" t="str">
        <f>IF(ISBLANK($A$13),"",$A$13)</f>
        <v>Administrative Support</v>
      </c>
      <c r="B49" s="491"/>
      <c r="C49" s="491"/>
      <c r="D49" s="492">
        <f t="shared" si="17"/>
        <v>0</v>
      </c>
      <c r="E49" s="492">
        <f t="shared" si="17"/>
        <v>0</v>
      </c>
      <c r="F49" s="537"/>
      <c r="G49" s="537"/>
      <c r="H49" s="491"/>
      <c r="I49" s="494"/>
    </row>
    <row r="50" spans="1:9" x14ac:dyDescent="0.3">
      <c r="A50" s="549" t="str">
        <f>IF(ISBLANK($A$14),"",$A$14)</f>
        <v>Hourly Supervision</v>
      </c>
      <c r="B50" s="491"/>
      <c r="C50" s="491"/>
      <c r="D50" s="492">
        <f t="shared" si="17"/>
        <v>0</v>
      </c>
      <c r="E50" s="492">
        <f t="shared" si="17"/>
        <v>0</v>
      </c>
      <c r="F50" s="537"/>
      <c r="G50" s="537"/>
      <c r="H50" s="491"/>
      <c r="I50" s="494"/>
    </row>
    <row r="51" spans="1:9" x14ac:dyDescent="0.3">
      <c r="A51" s="547" t="str">
        <f>IF(ISBLANK($A$15),"",$A$15)</f>
        <v>Salaried Staff</v>
      </c>
      <c r="B51" s="479"/>
      <c r="C51" s="479"/>
      <c r="D51" s="551"/>
      <c r="E51" s="551"/>
      <c r="F51" s="536"/>
      <c r="G51" s="536"/>
      <c r="H51" s="479"/>
      <c r="I51" s="482"/>
    </row>
    <row r="52" spans="1:9" x14ac:dyDescent="0.3">
      <c r="A52" s="549" t="str">
        <f>IF(ISBLANK($A$16),"",$A$16)</f>
        <v>Salaried Supervision</v>
      </c>
      <c r="B52" s="491"/>
      <c r="C52" s="491"/>
      <c r="D52" s="492">
        <f t="shared" ref="D52:E54" si="18">IF($B$74="","",B52/($B$74*52))</f>
        <v>0</v>
      </c>
      <c r="E52" s="492">
        <f t="shared" si="18"/>
        <v>0</v>
      </c>
      <c r="F52" s="537"/>
      <c r="G52" s="537"/>
      <c r="H52" s="491"/>
      <c r="I52" s="494"/>
    </row>
    <row r="53" spans="1:9" x14ac:dyDescent="0.3">
      <c r="A53" s="549" t="str">
        <f>IF(ISBLANK($A$17),"",$A$17)</f>
        <v>Managers</v>
      </c>
      <c r="B53" s="491"/>
      <c r="C53" s="491"/>
      <c r="D53" s="492">
        <f t="shared" si="18"/>
        <v>0</v>
      </c>
      <c r="E53" s="492">
        <f t="shared" si="18"/>
        <v>0</v>
      </c>
      <c r="F53" s="537"/>
      <c r="G53" s="537"/>
      <c r="H53" s="491"/>
      <c r="I53" s="494"/>
    </row>
    <row r="54" spans="1:9" x14ac:dyDescent="0.3">
      <c r="A54" s="549" t="str">
        <f t="shared" ref="A54" si="19">IF(ISBLANK(A18),"",A18)</f>
        <v>Director</v>
      </c>
      <c r="B54" s="491"/>
      <c r="C54" s="491"/>
      <c r="D54" s="492">
        <f t="shared" si="18"/>
        <v>0</v>
      </c>
      <c r="E54" s="492">
        <f t="shared" si="18"/>
        <v>0</v>
      </c>
      <c r="F54" s="537"/>
      <c r="G54" s="537"/>
      <c r="H54" s="491"/>
      <c r="I54" s="494"/>
    </row>
    <row r="55" spans="1:9" x14ac:dyDescent="0.3">
      <c r="A55" s="547" t="str">
        <f>IF(ISBLANK($A$19),"",$A$19)</f>
        <v>Other Labor</v>
      </c>
      <c r="B55" s="479"/>
      <c r="C55" s="479"/>
      <c r="D55" s="551"/>
      <c r="E55" s="551"/>
      <c r="F55" s="536"/>
      <c r="G55" s="536"/>
      <c r="H55" s="479"/>
      <c r="I55" s="482"/>
    </row>
    <row r="56" spans="1:9" x14ac:dyDescent="0.3">
      <c r="A56" s="549" t="str">
        <f>IF(ISBLANK($A$20),"",$A$20)</f>
        <v>Temp/ Agency Labor</v>
      </c>
      <c r="B56" s="491"/>
      <c r="C56" s="491"/>
      <c r="D56" s="492">
        <f t="shared" ref="D56:E65" si="20">IF($B$74="","",B56/($B$74*52))</f>
        <v>0</v>
      </c>
      <c r="E56" s="492">
        <f t="shared" si="20"/>
        <v>0</v>
      </c>
      <c r="F56" s="537"/>
      <c r="G56" s="537"/>
      <c r="H56" s="491"/>
      <c r="I56" s="494"/>
    </row>
    <row r="57" spans="1:9" x14ac:dyDescent="0.3">
      <c r="A57" s="547" t="str">
        <f>IF(ISBLANK($A$21),"",$A$21)</f>
        <v/>
      </c>
      <c r="B57" s="491"/>
      <c r="C57" s="491"/>
      <c r="D57" s="492">
        <f t="shared" si="20"/>
        <v>0</v>
      </c>
      <c r="E57" s="492">
        <f t="shared" si="20"/>
        <v>0</v>
      </c>
      <c r="F57" s="537"/>
      <c r="G57" s="537"/>
      <c r="H57" s="491"/>
      <c r="I57" s="494"/>
    </row>
    <row r="58" spans="1:9" x14ac:dyDescent="0.3">
      <c r="A58" s="547" t="str">
        <f>IF(ISBLANK($A$22),"",$A$22)</f>
        <v/>
      </c>
      <c r="B58" s="491"/>
      <c r="C58" s="491"/>
      <c r="D58" s="492">
        <f t="shared" si="20"/>
        <v>0</v>
      </c>
      <c r="E58" s="492">
        <f t="shared" si="20"/>
        <v>0</v>
      </c>
      <c r="F58" s="537"/>
      <c r="G58" s="537"/>
      <c r="H58" s="491"/>
      <c r="I58" s="494"/>
    </row>
    <row r="59" spans="1:9" x14ac:dyDescent="0.3">
      <c r="A59" s="547" t="str">
        <f>IF(ISBLANK($A$23),"",$A$23)</f>
        <v/>
      </c>
      <c r="B59" s="491"/>
      <c r="C59" s="491"/>
      <c r="D59" s="492">
        <f t="shared" si="20"/>
        <v>0</v>
      </c>
      <c r="E59" s="492">
        <f t="shared" si="20"/>
        <v>0</v>
      </c>
      <c r="F59" s="537"/>
      <c r="G59" s="537"/>
      <c r="H59" s="491"/>
      <c r="I59" s="494"/>
    </row>
    <row r="60" spans="1:9" x14ac:dyDescent="0.3">
      <c r="A60" s="547" t="str">
        <f>IF(ISBLANK($A$24),"",$A$24)</f>
        <v/>
      </c>
      <c r="B60" s="491"/>
      <c r="C60" s="491"/>
      <c r="D60" s="492">
        <f t="shared" si="20"/>
        <v>0</v>
      </c>
      <c r="E60" s="492">
        <f t="shared" si="20"/>
        <v>0</v>
      </c>
      <c r="F60" s="537"/>
      <c r="G60" s="537"/>
      <c r="H60" s="491"/>
      <c r="I60" s="494"/>
    </row>
    <row r="61" spans="1:9" x14ac:dyDescent="0.3">
      <c r="A61" s="547" t="str">
        <f>IF(ISBLANK($A$25),"",$A$25)</f>
        <v/>
      </c>
      <c r="B61" s="491"/>
      <c r="C61" s="491"/>
      <c r="D61" s="492">
        <f t="shared" si="20"/>
        <v>0</v>
      </c>
      <c r="E61" s="492">
        <f t="shared" si="20"/>
        <v>0</v>
      </c>
      <c r="F61" s="537"/>
      <c r="G61" s="537"/>
      <c r="H61" s="491"/>
      <c r="I61" s="494"/>
    </row>
    <row r="62" spans="1:9" x14ac:dyDescent="0.3">
      <c r="A62" s="547" t="str">
        <f>IF(ISBLANK($A$26),"",$A$26)</f>
        <v/>
      </c>
      <c r="B62" s="491"/>
      <c r="C62" s="491"/>
      <c r="D62" s="492">
        <f t="shared" si="20"/>
        <v>0</v>
      </c>
      <c r="E62" s="492">
        <f t="shared" si="20"/>
        <v>0</v>
      </c>
      <c r="F62" s="537"/>
      <c r="G62" s="537"/>
      <c r="H62" s="491"/>
      <c r="I62" s="494"/>
    </row>
    <row r="63" spans="1:9" x14ac:dyDescent="0.3">
      <c r="A63" s="547" t="str">
        <f>IF(ISBLANK($A$27),"",$A$27)</f>
        <v/>
      </c>
      <c r="B63" s="491"/>
      <c r="C63" s="491"/>
      <c r="D63" s="492">
        <f t="shared" si="20"/>
        <v>0</v>
      </c>
      <c r="E63" s="492">
        <f t="shared" si="20"/>
        <v>0</v>
      </c>
      <c r="F63" s="537"/>
      <c r="G63" s="537"/>
      <c r="H63" s="491"/>
      <c r="I63" s="494"/>
    </row>
    <row r="64" spans="1:9" x14ac:dyDescent="0.3">
      <c r="A64" s="547" t="str">
        <f>IF(ISBLANK($A$28),"",$A$28)</f>
        <v/>
      </c>
      <c r="B64" s="491"/>
      <c r="C64" s="491"/>
      <c r="D64" s="492">
        <f t="shared" si="20"/>
        <v>0</v>
      </c>
      <c r="E64" s="492">
        <f t="shared" si="20"/>
        <v>0</v>
      </c>
      <c r="F64" s="537"/>
      <c r="G64" s="537"/>
      <c r="H64" s="491"/>
      <c r="I64" s="494"/>
    </row>
    <row r="65" spans="1:9" x14ac:dyDescent="0.3">
      <c r="A65" s="547" t="str">
        <f>IF(ISBLANK($A$29),"",$A$29)</f>
        <v/>
      </c>
      <c r="B65" s="514"/>
      <c r="C65" s="514"/>
      <c r="D65" s="492">
        <f t="shared" si="20"/>
        <v>0</v>
      </c>
      <c r="E65" s="492">
        <f t="shared" si="20"/>
        <v>0</v>
      </c>
      <c r="F65" s="539"/>
      <c r="G65" s="539"/>
      <c r="H65" s="491"/>
      <c r="I65" s="494"/>
    </row>
    <row r="66" spans="1:9" x14ac:dyDescent="0.3">
      <c r="A66" s="547" t="s">
        <v>2065</v>
      </c>
      <c r="B66" s="517">
        <f t="shared" ref="B66:G66" si="21">SUM(B43:B65)</f>
        <v>0</v>
      </c>
      <c r="C66" s="517">
        <f t="shared" si="21"/>
        <v>0</v>
      </c>
      <c r="D66" s="492">
        <f t="shared" si="21"/>
        <v>0</v>
      </c>
      <c r="E66" s="492">
        <f t="shared" si="21"/>
        <v>0</v>
      </c>
      <c r="F66" s="556">
        <f t="shared" si="21"/>
        <v>0</v>
      </c>
      <c r="G66" s="556">
        <f t="shared" si="21"/>
        <v>0</v>
      </c>
      <c r="H66" s="491"/>
      <c r="I66" s="519"/>
    </row>
    <row r="67" spans="1:9" ht="18" x14ac:dyDescent="0.3">
      <c r="A67" s="557" t="s">
        <v>2066</v>
      </c>
      <c r="B67" s="558"/>
      <c r="C67" s="1124" t="s">
        <v>1655</v>
      </c>
      <c r="D67" s="1124"/>
      <c r="E67" s="1124"/>
      <c r="F67" s="1124"/>
      <c r="G67" s="1125"/>
    </row>
    <row r="68" spans="1:9" ht="46.8" hidden="1" outlineLevel="1" x14ac:dyDescent="0.3">
      <c r="A68" s="530" t="s">
        <v>2163</v>
      </c>
      <c r="B68" s="531"/>
      <c r="C68" s="1121"/>
      <c r="D68" s="1121"/>
      <c r="E68" s="1121"/>
      <c r="F68" s="1121"/>
      <c r="G68" s="1121"/>
    </row>
    <row r="69" spans="1:9" ht="15.6" hidden="1" outlineLevel="1" x14ac:dyDescent="0.3">
      <c r="A69" s="532" t="s">
        <v>2068</v>
      </c>
      <c r="B69" s="531"/>
      <c r="C69" s="1121"/>
      <c r="D69" s="1121"/>
      <c r="E69" s="1121"/>
      <c r="F69" s="1121"/>
      <c r="G69" s="1121"/>
    </row>
    <row r="70" spans="1:9" ht="15.6" hidden="1" outlineLevel="1" x14ac:dyDescent="0.3">
      <c r="A70" s="532" t="s">
        <v>2069</v>
      </c>
      <c r="B70" s="531"/>
      <c r="C70" s="1121"/>
      <c r="D70" s="1121"/>
      <c r="E70" s="1121"/>
      <c r="F70" s="1121"/>
      <c r="G70" s="1121"/>
    </row>
    <row r="71" spans="1:9" ht="15.6" hidden="1" outlineLevel="1" x14ac:dyDescent="0.3">
      <c r="A71" s="532" t="s">
        <v>2070</v>
      </c>
      <c r="B71" s="531"/>
      <c r="C71" s="1121"/>
      <c r="D71" s="1121"/>
      <c r="E71" s="1121"/>
      <c r="F71" s="1121"/>
      <c r="G71" s="1121"/>
    </row>
    <row r="72" spans="1:9" ht="15.6" hidden="1" outlineLevel="1" x14ac:dyDescent="0.3">
      <c r="A72" s="532" t="s">
        <v>2071</v>
      </c>
      <c r="B72" s="531"/>
      <c r="C72" s="1121"/>
      <c r="D72" s="1121"/>
      <c r="E72" s="1121"/>
      <c r="F72" s="1121"/>
      <c r="G72" s="1121"/>
    </row>
    <row r="73" spans="1:9" ht="15.6" hidden="1" outlineLevel="1" x14ac:dyDescent="0.3">
      <c r="A73" s="532" t="s">
        <v>2072</v>
      </c>
      <c r="B73" s="531"/>
      <c r="C73" s="1121"/>
      <c r="D73" s="1121"/>
      <c r="E73" s="1121"/>
      <c r="F73" s="1121"/>
      <c r="G73" s="1121"/>
    </row>
    <row r="74" spans="1:9" ht="15.6" collapsed="1" x14ac:dyDescent="0.3">
      <c r="A74" s="533" t="s">
        <v>1496</v>
      </c>
      <c r="B74" s="534">
        <v>40</v>
      </c>
      <c r="C74" s="1122" t="s">
        <v>2073</v>
      </c>
      <c r="D74" s="1122"/>
      <c r="E74" s="1122"/>
      <c r="F74" s="1122"/>
      <c r="G74" s="1122"/>
    </row>
    <row r="75" spans="1:9" ht="15.6" hidden="1" x14ac:dyDescent="0.3">
      <c r="A75" s="533" t="s">
        <v>2074</v>
      </c>
      <c r="B75" s="535"/>
      <c r="C75" s="1123"/>
      <c r="D75" s="1123"/>
      <c r="E75" s="1123"/>
      <c r="F75" s="1123"/>
      <c r="G75" s="1123"/>
    </row>
    <row r="77" spans="1:9" ht="18" x14ac:dyDescent="0.35">
      <c r="A77" s="1134" t="str">
        <f>'24a-EVS Pricing Matrix'!E2</f>
        <v>FACILITY3</v>
      </c>
      <c r="B77" s="1135"/>
      <c r="C77" s="1135"/>
      <c r="D77" s="1135"/>
      <c r="E77" s="1135"/>
      <c r="F77" s="1135"/>
      <c r="G77" s="1135"/>
      <c r="H77" s="1135"/>
      <c r="I77" s="1136"/>
    </row>
    <row r="78" spans="1:9" ht="43.2" x14ac:dyDescent="0.3">
      <c r="A78" s="471" t="s">
        <v>2040</v>
      </c>
      <c r="B78" s="471" t="s">
        <v>2041</v>
      </c>
      <c r="C78" s="472" t="s">
        <v>2042</v>
      </c>
      <c r="D78" s="546" t="str">
        <f>"Productive FTEs ("&amp;B110*52&amp;")"</f>
        <v>Productive FTEs (2080)</v>
      </c>
      <c r="E78" s="546" t="str">
        <f>"Non-productive FTEs ("&amp;B110*52&amp;")"</f>
        <v>Non-productive FTEs (2080)</v>
      </c>
      <c r="F78" s="472" t="s">
        <v>2043</v>
      </c>
      <c r="G78" s="472" t="s">
        <v>2044</v>
      </c>
      <c r="H78" s="473" t="s">
        <v>2045</v>
      </c>
      <c r="I78" s="472" t="s">
        <v>1655</v>
      </c>
    </row>
    <row r="79" spans="1:9" x14ac:dyDescent="0.3">
      <c r="A79" s="547" t="str">
        <f>IF(ISBLANK($A$7),"",$A$7)</f>
        <v>Hourly Staff</v>
      </c>
      <c r="B79" s="479"/>
      <c r="C79" s="479"/>
      <c r="D79" s="485">
        <f>IF($B$254="","",B79/($B$254*52))</f>
        <v>0</v>
      </c>
      <c r="E79" s="485">
        <f>IF($B$254="","",C79/($B$254*52))</f>
        <v>0</v>
      </c>
      <c r="F79" s="536"/>
      <c r="G79" s="536"/>
      <c r="H79" s="479"/>
      <c r="I79" s="482"/>
    </row>
    <row r="80" spans="1:9" x14ac:dyDescent="0.3">
      <c r="A80" s="549" t="str">
        <f>IF(ISBLANK($A$8),"",$A$8)</f>
        <v>Hourly Staff</v>
      </c>
      <c r="B80" s="491"/>
      <c r="C80" s="491"/>
      <c r="D80" s="492">
        <f t="shared" ref="D80:E86" si="22">IF($B$110="","",B80/($B$110*52))</f>
        <v>0</v>
      </c>
      <c r="E80" s="492">
        <f t="shared" si="22"/>
        <v>0</v>
      </c>
      <c r="F80" s="537"/>
      <c r="G80" s="537"/>
      <c r="H80" s="491"/>
      <c r="I80" s="494"/>
    </row>
    <row r="81" spans="1:9" x14ac:dyDescent="0.3">
      <c r="A81" s="549" t="str">
        <f>IF(ISBLANK($A$9),"",$A$9)</f>
        <v>Housekeeper</v>
      </c>
      <c r="B81" s="491"/>
      <c r="C81" s="491"/>
      <c r="D81" s="492">
        <f t="shared" si="22"/>
        <v>0</v>
      </c>
      <c r="E81" s="492">
        <f t="shared" si="22"/>
        <v>0</v>
      </c>
      <c r="F81" s="537"/>
      <c r="G81" s="537"/>
      <c r="H81" s="491"/>
      <c r="I81" s="494"/>
    </row>
    <row r="82" spans="1:9" x14ac:dyDescent="0.3">
      <c r="A82" s="549" t="str">
        <f>IF(ISBLANK($A$10),"",$A$10)</f>
        <v>Floor Technician</v>
      </c>
      <c r="B82" s="491"/>
      <c r="C82" s="491"/>
      <c r="D82" s="492">
        <f t="shared" si="22"/>
        <v>0</v>
      </c>
      <c r="E82" s="492">
        <f t="shared" si="22"/>
        <v>0</v>
      </c>
      <c r="F82" s="537"/>
      <c r="G82" s="537"/>
      <c r="H82" s="491"/>
      <c r="I82" s="494"/>
    </row>
    <row r="83" spans="1:9" x14ac:dyDescent="0.3">
      <c r="A83" s="549" t="str">
        <f>IF(ISBLANK($A$11),"",$A$11)</f>
        <v>Trash Technician</v>
      </c>
      <c r="B83" s="491"/>
      <c r="C83" s="491"/>
      <c r="D83" s="492">
        <f t="shared" si="22"/>
        <v>0</v>
      </c>
      <c r="E83" s="492">
        <f t="shared" si="22"/>
        <v>0</v>
      </c>
      <c r="F83" s="537"/>
      <c r="G83" s="537"/>
      <c r="H83" s="491"/>
      <c r="I83" s="494"/>
    </row>
    <row r="84" spans="1:9" x14ac:dyDescent="0.3">
      <c r="A84" s="549" t="str">
        <f>IF(ISBLANK($A$12),"",$A$12)</f>
        <v>Linen Technician</v>
      </c>
      <c r="B84" s="491"/>
      <c r="C84" s="491"/>
      <c r="D84" s="492">
        <f t="shared" si="22"/>
        <v>0</v>
      </c>
      <c r="E84" s="492">
        <f t="shared" si="22"/>
        <v>0</v>
      </c>
      <c r="F84" s="537"/>
      <c r="G84" s="537"/>
      <c r="H84" s="491"/>
      <c r="I84" s="494"/>
    </row>
    <row r="85" spans="1:9" x14ac:dyDescent="0.3">
      <c r="A85" s="549" t="str">
        <f>IF(ISBLANK($A$13),"",$A$13)</f>
        <v>Administrative Support</v>
      </c>
      <c r="B85" s="491"/>
      <c r="C85" s="491"/>
      <c r="D85" s="492">
        <f t="shared" si="22"/>
        <v>0</v>
      </c>
      <c r="E85" s="492">
        <f t="shared" si="22"/>
        <v>0</v>
      </c>
      <c r="F85" s="537"/>
      <c r="G85" s="537"/>
      <c r="H85" s="491"/>
      <c r="I85" s="494"/>
    </row>
    <row r="86" spans="1:9" x14ac:dyDescent="0.3">
      <c r="A86" s="549" t="str">
        <f>IF(ISBLANK($A$14),"",$A$14)</f>
        <v>Hourly Supervision</v>
      </c>
      <c r="B86" s="491"/>
      <c r="C86" s="491"/>
      <c r="D86" s="492">
        <f t="shared" si="22"/>
        <v>0</v>
      </c>
      <c r="E86" s="492">
        <f t="shared" si="22"/>
        <v>0</v>
      </c>
      <c r="F86" s="537"/>
      <c r="G86" s="537"/>
      <c r="H86" s="491"/>
      <c r="I86" s="494"/>
    </row>
    <row r="87" spans="1:9" x14ac:dyDescent="0.3">
      <c r="A87" s="547" t="str">
        <f>IF(ISBLANK($A$15),"",$A$15)</f>
        <v>Salaried Staff</v>
      </c>
      <c r="B87" s="479"/>
      <c r="C87" s="479"/>
      <c r="D87" s="485"/>
      <c r="E87" s="485"/>
      <c r="F87" s="536"/>
      <c r="G87" s="536"/>
      <c r="H87" s="479"/>
      <c r="I87" s="482"/>
    </row>
    <row r="88" spans="1:9" x14ac:dyDescent="0.3">
      <c r="A88" s="549" t="str">
        <f>IF(ISBLANK($A$16),"",$A$16)</f>
        <v>Salaried Supervision</v>
      </c>
      <c r="B88" s="491"/>
      <c r="C88" s="491"/>
      <c r="D88" s="492">
        <f t="shared" ref="D88:E90" si="23">IF($B$110="","",B88/($B$110*52))</f>
        <v>0</v>
      </c>
      <c r="E88" s="492">
        <f t="shared" si="23"/>
        <v>0</v>
      </c>
      <c r="F88" s="537"/>
      <c r="G88" s="537"/>
      <c r="H88" s="491"/>
      <c r="I88" s="494"/>
    </row>
    <row r="89" spans="1:9" x14ac:dyDescent="0.3">
      <c r="A89" s="549" t="str">
        <f>IF(ISBLANK($A$17),"",$A$17)</f>
        <v>Managers</v>
      </c>
      <c r="B89" s="491"/>
      <c r="C89" s="491"/>
      <c r="D89" s="492">
        <f t="shared" si="23"/>
        <v>0</v>
      </c>
      <c r="E89" s="492">
        <f t="shared" si="23"/>
        <v>0</v>
      </c>
      <c r="F89" s="537"/>
      <c r="G89" s="537"/>
      <c r="H89" s="491"/>
      <c r="I89" s="494"/>
    </row>
    <row r="90" spans="1:9" x14ac:dyDescent="0.3">
      <c r="A90" s="549" t="str">
        <f t="shared" ref="A90" si="24">IF(ISBLANK(A54),"",A54)</f>
        <v>Director</v>
      </c>
      <c r="B90" s="491"/>
      <c r="C90" s="491"/>
      <c r="D90" s="492">
        <f t="shared" si="23"/>
        <v>0</v>
      </c>
      <c r="E90" s="492">
        <f t="shared" si="23"/>
        <v>0</v>
      </c>
      <c r="F90" s="537"/>
      <c r="G90" s="537"/>
      <c r="H90" s="491"/>
      <c r="I90" s="494"/>
    </row>
    <row r="91" spans="1:9" x14ac:dyDescent="0.3">
      <c r="A91" s="547" t="str">
        <f>IF(ISBLANK($A$19),"",$A$19)</f>
        <v>Other Labor</v>
      </c>
      <c r="B91" s="479"/>
      <c r="C91" s="479"/>
      <c r="D91" s="485"/>
      <c r="E91" s="485"/>
      <c r="F91" s="536"/>
      <c r="G91" s="536"/>
      <c r="H91" s="479"/>
      <c r="I91" s="482"/>
    </row>
    <row r="92" spans="1:9" x14ac:dyDescent="0.3">
      <c r="A92" s="549" t="str">
        <f>IF(ISBLANK($A$20),"",$A$20)</f>
        <v>Temp/ Agency Labor</v>
      </c>
      <c r="B92" s="491"/>
      <c r="C92" s="491"/>
      <c r="D92" s="492">
        <f t="shared" ref="D92:E101" si="25">IF($B$110="","",B92/($B$110*52))</f>
        <v>0</v>
      </c>
      <c r="E92" s="492">
        <f t="shared" si="25"/>
        <v>0</v>
      </c>
      <c r="F92" s="537"/>
      <c r="G92" s="537"/>
      <c r="H92" s="491"/>
      <c r="I92" s="494"/>
    </row>
    <row r="93" spans="1:9" x14ac:dyDescent="0.3">
      <c r="A93" s="547" t="str">
        <f>IF(ISBLANK($A$21),"",$A$21)</f>
        <v/>
      </c>
      <c r="B93" s="491"/>
      <c r="C93" s="491"/>
      <c r="D93" s="492">
        <f t="shared" si="25"/>
        <v>0</v>
      </c>
      <c r="E93" s="492">
        <f t="shared" si="25"/>
        <v>0</v>
      </c>
      <c r="F93" s="537"/>
      <c r="G93" s="537"/>
      <c r="H93" s="491"/>
      <c r="I93" s="494"/>
    </row>
    <row r="94" spans="1:9" x14ac:dyDescent="0.3">
      <c r="A94" s="547" t="str">
        <f>IF(ISBLANK($A$22),"",$A$22)</f>
        <v/>
      </c>
      <c r="B94" s="491"/>
      <c r="C94" s="491"/>
      <c r="D94" s="492">
        <f t="shared" si="25"/>
        <v>0</v>
      </c>
      <c r="E94" s="492">
        <f t="shared" si="25"/>
        <v>0</v>
      </c>
      <c r="F94" s="537"/>
      <c r="G94" s="537"/>
      <c r="H94" s="491"/>
      <c r="I94" s="494"/>
    </row>
    <row r="95" spans="1:9" x14ac:dyDescent="0.3">
      <c r="A95" s="547" t="str">
        <f>IF(ISBLANK($A$23),"",$A$23)</f>
        <v/>
      </c>
      <c r="B95" s="491"/>
      <c r="C95" s="491"/>
      <c r="D95" s="492">
        <f t="shared" si="25"/>
        <v>0</v>
      </c>
      <c r="E95" s="492">
        <f t="shared" si="25"/>
        <v>0</v>
      </c>
      <c r="F95" s="537"/>
      <c r="G95" s="537"/>
      <c r="H95" s="491"/>
      <c r="I95" s="494"/>
    </row>
    <row r="96" spans="1:9" x14ac:dyDescent="0.3">
      <c r="A96" s="547" t="str">
        <f>IF(ISBLANK($A$24),"",$A$24)</f>
        <v/>
      </c>
      <c r="B96" s="491"/>
      <c r="C96" s="491"/>
      <c r="D96" s="492">
        <f t="shared" si="25"/>
        <v>0</v>
      </c>
      <c r="E96" s="492">
        <f t="shared" si="25"/>
        <v>0</v>
      </c>
      <c r="F96" s="537"/>
      <c r="G96" s="537"/>
      <c r="H96" s="491"/>
      <c r="I96" s="494"/>
    </row>
    <row r="97" spans="1:9" x14ac:dyDescent="0.3">
      <c r="A97" s="547" t="str">
        <f>IF(ISBLANK($A$25),"",$A$25)</f>
        <v/>
      </c>
      <c r="B97" s="491"/>
      <c r="C97" s="491"/>
      <c r="D97" s="492">
        <f t="shared" si="25"/>
        <v>0</v>
      </c>
      <c r="E97" s="492">
        <f t="shared" si="25"/>
        <v>0</v>
      </c>
      <c r="F97" s="537"/>
      <c r="G97" s="537"/>
      <c r="H97" s="491"/>
      <c r="I97" s="494"/>
    </row>
    <row r="98" spans="1:9" x14ac:dyDescent="0.3">
      <c r="A98" s="547" t="str">
        <f>IF(ISBLANK($A$26),"",$A$26)</f>
        <v/>
      </c>
      <c r="B98" s="491"/>
      <c r="C98" s="491"/>
      <c r="D98" s="492">
        <f t="shared" si="25"/>
        <v>0</v>
      </c>
      <c r="E98" s="492">
        <f t="shared" si="25"/>
        <v>0</v>
      </c>
      <c r="F98" s="537"/>
      <c r="G98" s="537"/>
      <c r="H98" s="491"/>
      <c r="I98" s="494"/>
    </row>
    <row r="99" spans="1:9" x14ac:dyDescent="0.3">
      <c r="A99" s="547" t="str">
        <f>IF(ISBLANK($A$27),"",$A$27)</f>
        <v/>
      </c>
      <c r="B99" s="491"/>
      <c r="C99" s="491"/>
      <c r="D99" s="492">
        <f t="shared" si="25"/>
        <v>0</v>
      </c>
      <c r="E99" s="492">
        <f t="shared" si="25"/>
        <v>0</v>
      </c>
      <c r="F99" s="537"/>
      <c r="G99" s="537"/>
      <c r="H99" s="491"/>
      <c r="I99" s="494"/>
    </row>
    <row r="100" spans="1:9" x14ac:dyDescent="0.3">
      <c r="A100" s="547" t="str">
        <f>IF(ISBLANK($A$28),"",$A$28)</f>
        <v/>
      </c>
      <c r="B100" s="491"/>
      <c r="C100" s="491"/>
      <c r="D100" s="492">
        <f t="shared" si="25"/>
        <v>0</v>
      </c>
      <c r="E100" s="492">
        <f t="shared" si="25"/>
        <v>0</v>
      </c>
      <c r="F100" s="537"/>
      <c r="G100" s="537"/>
      <c r="H100" s="491"/>
      <c r="I100" s="494"/>
    </row>
    <row r="101" spans="1:9" x14ac:dyDescent="0.3">
      <c r="A101" s="547" t="str">
        <f>IF(ISBLANK($A$29),"",$A$29)</f>
        <v/>
      </c>
      <c r="B101" s="514"/>
      <c r="C101" s="514"/>
      <c r="D101" s="492">
        <f t="shared" si="25"/>
        <v>0</v>
      </c>
      <c r="E101" s="492">
        <f t="shared" si="25"/>
        <v>0</v>
      </c>
      <c r="F101" s="539"/>
      <c r="G101" s="539"/>
      <c r="H101" s="491"/>
      <c r="I101" s="494"/>
    </row>
    <row r="102" spans="1:9" x14ac:dyDescent="0.3">
      <c r="A102" s="547" t="s">
        <v>2065</v>
      </c>
      <c r="B102" s="517">
        <f t="shared" ref="B102:G102" si="26">SUM(B79:B101)</f>
        <v>0</v>
      </c>
      <c r="C102" s="517">
        <f t="shared" si="26"/>
        <v>0</v>
      </c>
      <c r="D102" s="492">
        <f t="shared" si="26"/>
        <v>0</v>
      </c>
      <c r="E102" s="492">
        <f t="shared" si="26"/>
        <v>0</v>
      </c>
      <c r="F102" s="556">
        <f t="shared" si="26"/>
        <v>0</v>
      </c>
      <c r="G102" s="556">
        <f t="shared" si="26"/>
        <v>0</v>
      </c>
      <c r="H102" s="491"/>
      <c r="I102" s="519"/>
    </row>
    <row r="103" spans="1:9" ht="18" x14ac:dyDescent="0.3">
      <c r="A103" s="557" t="s">
        <v>2066</v>
      </c>
      <c r="B103" s="558"/>
      <c r="C103" s="1124" t="s">
        <v>1655</v>
      </c>
      <c r="D103" s="1124"/>
      <c r="E103" s="1124"/>
      <c r="F103" s="1124"/>
      <c r="G103" s="1125"/>
    </row>
    <row r="104" spans="1:9" ht="46.8" hidden="1" outlineLevel="1" x14ac:dyDescent="0.3">
      <c r="A104" s="530" t="s">
        <v>2163</v>
      </c>
      <c r="B104" s="531"/>
      <c r="C104" s="1121"/>
      <c r="D104" s="1121"/>
      <c r="E104" s="1121"/>
      <c r="F104" s="1121"/>
      <c r="G104" s="1121"/>
    </row>
    <row r="105" spans="1:9" ht="15.6" hidden="1" outlineLevel="1" x14ac:dyDescent="0.3">
      <c r="A105" s="532" t="s">
        <v>2068</v>
      </c>
      <c r="B105" s="531"/>
      <c r="C105" s="1121"/>
      <c r="D105" s="1121"/>
      <c r="E105" s="1121"/>
      <c r="F105" s="1121"/>
      <c r="G105" s="1121"/>
    </row>
    <row r="106" spans="1:9" ht="15.6" hidden="1" outlineLevel="1" x14ac:dyDescent="0.3">
      <c r="A106" s="532" t="s">
        <v>2069</v>
      </c>
      <c r="B106" s="531"/>
      <c r="C106" s="1121"/>
      <c r="D106" s="1121"/>
      <c r="E106" s="1121"/>
      <c r="F106" s="1121"/>
      <c r="G106" s="1121"/>
    </row>
    <row r="107" spans="1:9" ht="15.6" hidden="1" outlineLevel="1" x14ac:dyDescent="0.3">
      <c r="A107" s="532" t="s">
        <v>2070</v>
      </c>
      <c r="B107" s="531"/>
      <c r="C107" s="1121"/>
      <c r="D107" s="1121"/>
      <c r="E107" s="1121"/>
      <c r="F107" s="1121"/>
      <c r="G107" s="1121"/>
    </row>
    <row r="108" spans="1:9" ht="15.6" hidden="1" outlineLevel="1" x14ac:dyDescent="0.3">
      <c r="A108" s="532" t="s">
        <v>2071</v>
      </c>
      <c r="B108" s="531"/>
      <c r="C108" s="1121"/>
      <c r="D108" s="1121"/>
      <c r="E108" s="1121"/>
      <c r="F108" s="1121"/>
      <c r="G108" s="1121"/>
    </row>
    <row r="109" spans="1:9" ht="15.6" hidden="1" outlineLevel="1" x14ac:dyDescent="0.3">
      <c r="A109" s="532" t="s">
        <v>2072</v>
      </c>
      <c r="B109" s="531"/>
      <c r="C109" s="1121"/>
      <c r="D109" s="1121"/>
      <c r="E109" s="1121"/>
      <c r="F109" s="1121"/>
      <c r="G109" s="1121"/>
    </row>
    <row r="110" spans="1:9" ht="15.6" collapsed="1" x14ac:dyDescent="0.3">
      <c r="A110" s="533" t="s">
        <v>1496</v>
      </c>
      <c r="B110" s="534">
        <v>40</v>
      </c>
      <c r="C110" s="1122" t="s">
        <v>2073</v>
      </c>
      <c r="D110" s="1122"/>
      <c r="E110" s="1122"/>
      <c r="F110" s="1122"/>
      <c r="G110" s="1122"/>
    </row>
    <row r="111" spans="1:9" ht="15.6" hidden="1" x14ac:dyDescent="0.3">
      <c r="A111" s="533" t="s">
        <v>2074</v>
      </c>
      <c r="B111" s="535" t="s">
        <v>1003</v>
      </c>
      <c r="C111" s="1123"/>
      <c r="D111" s="1123"/>
      <c r="E111" s="1123"/>
      <c r="F111" s="1123"/>
      <c r="G111" s="1123"/>
    </row>
    <row r="113" spans="1:9" ht="18" x14ac:dyDescent="0.35">
      <c r="A113" s="1134" t="str">
        <f>'24a-EVS Pricing Matrix'!F2</f>
        <v>FACILITY4</v>
      </c>
      <c r="B113" s="1135"/>
      <c r="C113" s="1135"/>
      <c r="D113" s="1135"/>
      <c r="E113" s="1135"/>
      <c r="F113" s="1135"/>
      <c r="G113" s="1135"/>
      <c r="H113" s="1135"/>
      <c r="I113" s="1136"/>
    </row>
    <row r="114" spans="1:9" ht="43.2" x14ac:dyDescent="0.3">
      <c r="A114" s="471" t="s">
        <v>2040</v>
      </c>
      <c r="B114" s="471" t="s">
        <v>2041</v>
      </c>
      <c r="C114" s="472" t="s">
        <v>2042</v>
      </c>
      <c r="D114" s="546" t="str">
        <f>"Productive FTEs ("&amp;B146*52&amp;")"</f>
        <v>Productive FTEs (2080)</v>
      </c>
      <c r="E114" s="546" t="str">
        <f>"Non-productive FTEs ("&amp;B146*52&amp;")"</f>
        <v>Non-productive FTEs (2080)</v>
      </c>
      <c r="F114" s="472" t="s">
        <v>2043</v>
      </c>
      <c r="G114" s="472" t="s">
        <v>2044</v>
      </c>
      <c r="H114" s="473" t="s">
        <v>2045</v>
      </c>
      <c r="I114" s="472" t="s">
        <v>1655</v>
      </c>
    </row>
    <row r="115" spans="1:9" x14ac:dyDescent="0.3">
      <c r="A115" s="547" t="str">
        <f>IF(ISBLANK($A$7),"",$A$7)</f>
        <v>Hourly Staff</v>
      </c>
      <c r="B115" s="479"/>
      <c r="C115" s="479"/>
      <c r="D115" s="485"/>
      <c r="E115" s="485"/>
      <c r="F115" s="536"/>
      <c r="G115" s="536"/>
      <c r="H115" s="479"/>
      <c r="I115" s="482"/>
    </row>
    <row r="116" spans="1:9" x14ac:dyDescent="0.3">
      <c r="A116" s="549" t="str">
        <f>IF(ISBLANK($A$8),"",$A$8)</f>
        <v>Hourly Staff</v>
      </c>
      <c r="B116" s="491"/>
      <c r="C116" s="491"/>
      <c r="D116" s="492">
        <f t="shared" ref="D116:E122" si="27">IF($B$146="","",B116/($B$146*52))</f>
        <v>0</v>
      </c>
      <c r="E116" s="492">
        <f t="shared" si="27"/>
        <v>0</v>
      </c>
      <c r="F116" s="537"/>
      <c r="G116" s="537"/>
      <c r="H116" s="491"/>
      <c r="I116" s="494"/>
    </row>
    <row r="117" spans="1:9" x14ac:dyDescent="0.3">
      <c r="A117" s="549" t="str">
        <f>IF(ISBLANK($A$9),"",$A$9)</f>
        <v>Housekeeper</v>
      </c>
      <c r="B117" s="491"/>
      <c r="C117" s="491"/>
      <c r="D117" s="492">
        <f t="shared" si="27"/>
        <v>0</v>
      </c>
      <c r="E117" s="492">
        <f t="shared" si="27"/>
        <v>0</v>
      </c>
      <c r="F117" s="537"/>
      <c r="G117" s="537"/>
      <c r="H117" s="491"/>
      <c r="I117" s="494"/>
    </row>
    <row r="118" spans="1:9" x14ac:dyDescent="0.3">
      <c r="A118" s="549" t="str">
        <f>IF(ISBLANK($A$10),"",$A$10)</f>
        <v>Floor Technician</v>
      </c>
      <c r="B118" s="491"/>
      <c r="C118" s="491"/>
      <c r="D118" s="492">
        <f t="shared" si="27"/>
        <v>0</v>
      </c>
      <c r="E118" s="492">
        <f t="shared" si="27"/>
        <v>0</v>
      </c>
      <c r="F118" s="537"/>
      <c r="G118" s="537"/>
      <c r="H118" s="491"/>
      <c r="I118" s="494"/>
    </row>
    <row r="119" spans="1:9" x14ac:dyDescent="0.3">
      <c r="A119" s="549" t="str">
        <f>IF(ISBLANK($A$11),"",$A$11)</f>
        <v>Trash Technician</v>
      </c>
      <c r="B119" s="491"/>
      <c r="C119" s="491"/>
      <c r="D119" s="492">
        <f t="shared" si="27"/>
        <v>0</v>
      </c>
      <c r="E119" s="492">
        <f t="shared" si="27"/>
        <v>0</v>
      </c>
      <c r="F119" s="537"/>
      <c r="G119" s="537"/>
      <c r="H119" s="491"/>
      <c r="I119" s="494"/>
    </row>
    <row r="120" spans="1:9" x14ac:dyDescent="0.3">
      <c r="A120" s="549" t="str">
        <f>IF(ISBLANK($A$12),"",$A$12)</f>
        <v>Linen Technician</v>
      </c>
      <c r="B120" s="491"/>
      <c r="C120" s="491"/>
      <c r="D120" s="492">
        <f t="shared" si="27"/>
        <v>0</v>
      </c>
      <c r="E120" s="492">
        <f t="shared" si="27"/>
        <v>0</v>
      </c>
      <c r="F120" s="537"/>
      <c r="G120" s="537"/>
      <c r="H120" s="491"/>
      <c r="I120" s="494"/>
    </row>
    <row r="121" spans="1:9" x14ac:dyDescent="0.3">
      <c r="A121" s="549" t="str">
        <f>IF(ISBLANK($A$13),"",$A$13)</f>
        <v>Administrative Support</v>
      </c>
      <c r="B121" s="491"/>
      <c r="C121" s="491"/>
      <c r="D121" s="492">
        <f t="shared" si="27"/>
        <v>0</v>
      </c>
      <c r="E121" s="492">
        <f t="shared" si="27"/>
        <v>0</v>
      </c>
      <c r="F121" s="537"/>
      <c r="G121" s="537"/>
      <c r="H121" s="491"/>
      <c r="I121" s="494"/>
    </row>
    <row r="122" spans="1:9" x14ac:dyDescent="0.3">
      <c r="A122" s="549" t="str">
        <f>IF(ISBLANK($A$14),"",$A$14)</f>
        <v>Hourly Supervision</v>
      </c>
      <c r="B122" s="491"/>
      <c r="C122" s="491"/>
      <c r="D122" s="492">
        <f t="shared" si="27"/>
        <v>0</v>
      </c>
      <c r="E122" s="492">
        <f t="shared" si="27"/>
        <v>0</v>
      </c>
      <c r="F122" s="537"/>
      <c r="G122" s="537"/>
      <c r="H122" s="491"/>
      <c r="I122" s="494"/>
    </row>
    <row r="123" spans="1:9" x14ac:dyDescent="0.3">
      <c r="A123" s="547" t="str">
        <f>IF(ISBLANK($A$15),"",$A$15)</f>
        <v>Salaried Staff</v>
      </c>
      <c r="B123" s="479"/>
      <c r="C123" s="479"/>
      <c r="D123" s="485"/>
      <c r="E123" s="485"/>
      <c r="F123" s="536"/>
      <c r="G123" s="536"/>
      <c r="H123" s="479"/>
      <c r="I123" s="482"/>
    </row>
    <row r="124" spans="1:9" x14ac:dyDescent="0.3">
      <c r="A124" s="549" t="str">
        <f>IF(ISBLANK($A$16),"",$A$16)</f>
        <v>Salaried Supervision</v>
      </c>
      <c r="B124" s="491"/>
      <c r="C124" s="491"/>
      <c r="D124" s="492">
        <f t="shared" ref="D124:E126" si="28">IF($B$146="","",B124/($B$146*52))</f>
        <v>0</v>
      </c>
      <c r="E124" s="492">
        <f t="shared" si="28"/>
        <v>0</v>
      </c>
      <c r="F124" s="537"/>
      <c r="G124" s="537"/>
      <c r="H124" s="491"/>
      <c r="I124" s="494"/>
    </row>
    <row r="125" spans="1:9" x14ac:dyDescent="0.3">
      <c r="A125" s="549" t="str">
        <f>IF(ISBLANK($A$17),"",$A$17)</f>
        <v>Managers</v>
      </c>
      <c r="B125" s="491"/>
      <c r="C125" s="491"/>
      <c r="D125" s="492">
        <f t="shared" si="28"/>
        <v>0</v>
      </c>
      <c r="E125" s="492">
        <f t="shared" si="28"/>
        <v>0</v>
      </c>
      <c r="F125" s="537"/>
      <c r="G125" s="537"/>
      <c r="H125" s="491"/>
      <c r="I125" s="494"/>
    </row>
    <row r="126" spans="1:9" x14ac:dyDescent="0.3">
      <c r="A126" s="549" t="str">
        <f t="shared" ref="A126" si="29">IF(ISBLANK(A90),"",A90)</f>
        <v>Director</v>
      </c>
      <c r="B126" s="491"/>
      <c r="C126" s="491"/>
      <c r="D126" s="492">
        <f t="shared" si="28"/>
        <v>0</v>
      </c>
      <c r="E126" s="492">
        <f t="shared" si="28"/>
        <v>0</v>
      </c>
      <c r="F126" s="537"/>
      <c r="G126" s="537"/>
      <c r="H126" s="491"/>
      <c r="I126" s="494"/>
    </row>
    <row r="127" spans="1:9" x14ac:dyDescent="0.3">
      <c r="A127" s="547" t="str">
        <f>IF(ISBLANK($A$19),"",$A$19)</f>
        <v>Other Labor</v>
      </c>
      <c r="B127" s="479"/>
      <c r="C127" s="479"/>
      <c r="D127" s="485"/>
      <c r="E127" s="485"/>
      <c r="F127" s="536"/>
      <c r="G127" s="536"/>
      <c r="H127" s="479"/>
      <c r="I127" s="482"/>
    </row>
    <row r="128" spans="1:9" x14ac:dyDescent="0.3">
      <c r="A128" s="549" t="str">
        <f>IF(ISBLANK($A$20),"",$A$20)</f>
        <v>Temp/ Agency Labor</v>
      </c>
      <c r="B128" s="491"/>
      <c r="C128" s="491"/>
      <c r="D128" s="492">
        <f t="shared" ref="D128:E137" si="30">IF($B$146="","",B128/($B$146*52))</f>
        <v>0</v>
      </c>
      <c r="E128" s="492">
        <f t="shared" si="30"/>
        <v>0</v>
      </c>
      <c r="F128" s="537"/>
      <c r="G128" s="537"/>
      <c r="H128" s="491"/>
      <c r="I128" s="494"/>
    </row>
    <row r="129" spans="1:9" x14ac:dyDescent="0.3">
      <c r="A129" s="547" t="str">
        <f>IF(ISBLANK($A$21),"",$A$21)</f>
        <v/>
      </c>
      <c r="B129" s="491"/>
      <c r="C129" s="491"/>
      <c r="D129" s="492">
        <f t="shared" si="30"/>
        <v>0</v>
      </c>
      <c r="E129" s="492">
        <f t="shared" si="30"/>
        <v>0</v>
      </c>
      <c r="F129" s="537"/>
      <c r="G129" s="537"/>
      <c r="H129" s="491"/>
      <c r="I129" s="494"/>
    </row>
    <row r="130" spans="1:9" x14ac:dyDescent="0.3">
      <c r="A130" s="547" t="str">
        <f>IF(ISBLANK($A$22),"",$A$22)</f>
        <v/>
      </c>
      <c r="B130" s="491"/>
      <c r="C130" s="491"/>
      <c r="D130" s="492">
        <f t="shared" si="30"/>
        <v>0</v>
      </c>
      <c r="E130" s="492">
        <f t="shared" si="30"/>
        <v>0</v>
      </c>
      <c r="F130" s="537"/>
      <c r="G130" s="537"/>
      <c r="H130" s="491"/>
      <c r="I130" s="494"/>
    </row>
    <row r="131" spans="1:9" x14ac:dyDescent="0.3">
      <c r="A131" s="547" t="str">
        <f>IF(ISBLANK($A$23),"",$A$23)</f>
        <v/>
      </c>
      <c r="B131" s="491"/>
      <c r="C131" s="491"/>
      <c r="D131" s="492">
        <f t="shared" si="30"/>
        <v>0</v>
      </c>
      <c r="E131" s="492">
        <f t="shared" si="30"/>
        <v>0</v>
      </c>
      <c r="F131" s="537"/>
      <c r="G131" s="537"/>
      <c r="H131" s="491"/>
      <c r="I131" s="494"/>
    </row>
    <row r="132" spans="1:9" x14ac:dyDescent="0.3">
      <c r="A132" s="547" t="str">
        <f>IF(ISBLANK($A$24),"",$A$24)</f>
        <v/>
      </c>
      <c r="B132" s="491"/>
      <c r="C132" s="491"/>
      <c r="D132" s="492">
        <f t="shared" si="30"/>
        <v>0</v>
      </c>
      <c r="E132" s="492">
        <f t="shared" si="30"/>
        <v>0</v>
      </c>
      <c r="F132" s="537"/>
      <c r="G132" s="537"/>
      <c r="H132" s="491"/>
      <c r="I132" s="494"/>
    </row>
    <row r="133" spans="1:9" x14ac:dyDescent="0.3">
      <c r="A133" s="547" t="str">
        <f>IF(ISBLANK($A$25),"",$A$25)</f>
        <v/>
      </c>
      <c r="B133" s="491"/>
      <c r="C133" s="491"/>
      <c r="D133" s="492">
        <f t="shared" si="30"/>
        <v>0</v>
      </c>
      <c r="E133" s="492">
        <f t="shared" si="30"/>
        <v>0</v>
      </c>
      <c r="F133" s="537"/>
      <c r="G133" s="537"/>
      <c r="H133" s="491"/>
      <c r="I133" s="494"/>
    </row>
    <row r="134" spans="1:9" x14ac:dyDescent="0.3">
      <c r="A134" s="547" t="str">
        <f>IF(ISBLANK($A$26),"",$A$26)</f>
        <v/>
      </c>
      <c r="B134" s="491"/>
      <c r="C134" s="491"/>
      <c r="D134" s="492">
        <f t="shared" si="30"/>
        <v>0</v>
      </c>
      <c r="E134" s="492">
        <f t="shared" si="30"/>
        <v>0</v>
      </c>
      <c r="F134" s="537"/>
      <c r="G134" s="537"/>
      <c r="H134" s="491"/>
      <c r="I134" s="494"/>
    </row>
    <row r="135" spans="1:9" x14ac:dyDescent="0.3">
      <c r="A135" s="547" t="str">
        <f>IF(ISBLANK($A$27),"",$A$27)</f>
        <v/>
      </c>
      <c r="B135" s="491"/>
      <c r="C135" s="491"/>
      <c r="D135" s="492">
        <f t="shared" si="30"/>
        <v>0</v>
      </c>
      <c r="E135" s="492">
        <f t="shared" si="30"/>
        <v>0</v>
      </c>
      <c r="F135" s="537"/>
      <c r="G135" s="537"/>
      <c r="H135" s="491"/>
      <c r="I135" s="494"/>
    </row>
    <row r="136" spans="1:9" x14ac:dyDescent="0.3">
      <c r="A136" s="547" t="str">
        <f>IF(ISBLANK($A$28),"",$A$28)</f>
        <v/>
      </c>
      <c r="B136" s="491"/>
      <c r="C136" s="491"/>
      <c r="D136" s="492">
        <f t="shared" si="30"/>
        <v>0</v>
      </c>
      <c r="E136" s="492">
        <f t="shared" si="30"/>
        <v>0</v>
      </c>
      <c r="F136" s="537"/>
      <c r="G136" s="537"/>
      <c r="H136" s="491"/>
      <c r="I136" s="494"/>
    </row>
    <row r="137" spans="1:9" x14ac:dyDescent="0.3">
      <c r="A137" s="547" t="str">
        <f>IF(ISBLANK($A$29),"",$A$29)</f>
        <v/>
      </c>
      <c r="B137" s="514"/>
      <c r="C137" s="514"/>
      <c r="D137" s="492">
        <f t="shared" si="30"/>
        <v>0</v>
      </c>
      <c r="E137" s="492">
        <f t="shared" si="30"/>
        <v>0</v>
      </c>
      <c r="F137" s="539"/>
      <c r="G137" s="539"/>
      <c r="H137" s="491"/>
      <c r="I137" s="494"/>
    </row>
    <row r="138" spans="1:9" x14ac:dyDescent="0.3">
      <c r="A138" s="547" t="s">
        <v>2065</v>
      </c>
      <c r="B138" s="517">
        <f t="shared" ref="B138:G138" si="31">SUM(B115:B137)</f>
        <v>0</v>
      </c>
      <c r="C138" s="517">
        <f t="shared" si="31"/>
        <v>0</v>
      </c>
      <c r="D138" s="492">
        <f t="shared" si="31"/>
        <v>0</v>
      </c>
      <c r="E138" s="492">
        <f t="shared" si="31"/>
        <v>0</v>
      </c>
      <c r="F138" s="556">
        <f t="shared" si="31"/>
        <v>0</v>
      </c>
      <c r="G138" s="556">
        <f t="shared" si="31"/>
        <v>0</v>
      </c>
      <c r="H138" s="491"/>
      <c r="I138" s="519"/>
    </row>
    <row r="139" spans="1:9" ht="18" x14ac:dyDescent="0.3">
      <c r="A139" s="557" t="s">
        <v>2066</v>
      </c>
      <c r="B139" s="558"/>
      <c r="C139" s="1124" t="s">
        <v>1655</v>
      </c>
      <c r="D139" s="1124"/>
      <c r="E139" s="1124"/>
      <c r="F139" s="1124"/>
      <c r="G139" s="1125"/>
    </row>
    <row r="140" spans="1:9" ht="46.8" hidden="1" outlineLevel="1" x14ac:dyDescent="0.3">
      <c r="A140" s="530" t="s">
        <v>2163</v>
      </c>
      <c r="B140" s="531"/>
      <c r="C140" s="1121"/>
      <c r="D140" s="1121"/>
      <c r="E140" s="1121"/>
      <c r="F140" s="1121"/>
      <c r="G140" s="1121"/>
    </row>
    <row r="141" spans="1:9" ht="15.6" hidden="1" outlineLevel="1" x14ac:dyDescent="0.3">
      <c r="A141" s="532" t="s">
        <v>2068</v>
      </c>
      <c r="B141" s="531"/>
      <c r="C141" s="1121"/>
      <c r="D141" s="1121"/>
      <c r="E141" s="1121"/>
      <c r="F141" s="1121"/>
      <c r="G141" s="1121"/>
    </row>
    <row r="142" spans="1:9" ht="15.6" hidden="1" outlineLevel="1" x14ac:dyDescent="0.3">
      <c r="A142" s="532" t="s">
        <v>2069</v>
      </c>
      <c r="B142" s="531"/>
      <c r="C142" s="1121"/>
      <c r="D142" s="1121"/>
      <c r="E142" s="1121"/>
      <c r="F142" s="1121"/>
      <c r="G142" s="1121"/>
    </row>
    <row r="143" spans="1:9" ht="15.6" hidden="1" outlineLevel="1" x14ac:dyDescent="0.3">
      <c r="A143" s="532" t="s">
        <v>2070</v>
      </c>
      <c r="B143" s="531"/>
      <c r="C143" s="1121"/>
      <c r="D143" s="1121"/>
      <c r="E143" s="1121"/>
      <c r="F143" s="1121"/>
      <c r="G143" s="1121"/>
    </row>
    <row r="144" spans="1:9" ht="15.6" hidden="1" outlineLevel="1" x14ac:dyDescent="0.3">
      <c r="A144" s="532" t="s">
        <v>2071</v>
      </c>
      <c r="B144" s="531"/>
      <c r="C144" s="1121"/>
      <c r="D144" s="1121"/>
      <c r="E144" s="1121"/>
      <c r="F144" s="1121"/>
      <c r="G144" s="1121"/>
    </row>
    <row r="145" spans="1:9" ht="15.6" hidden="1" outlineLevel="1" x14ac:dyDescent="0.3">
      <c r="A145" s="532" t="s">
        <v>2072</v>
      </c>
      <c r="B145" s="531"/>
      <c r="C145" s="1121"/>
      <c r="D145" s="1121"/>
      <c r="E145" s="1121"/>
      <c r="F145" s="1121"/>
      <c r="G145" s="1121"/>
    </row>
    <row r="146" spans="1:9" ht="15.6" collapsed="1" x14ac:dyDescent="0.3">
      <c r="A146" s="533" t="s">
        <v>1496</v>
      </c>
      <c r="B146" s="534">
        <v>40</v>
      </c>
      <c r="C146" s="1122" t="s">
        <v>2073</v>
      </c>
      <c r="D146" s="1122"/>
      <c r="E146" s="1122"/>
      <c r="F146" s="1122"/>
      <c r="G146" s="1122"/>
    </row>
    <row r="147" spans="1:9" ht="15.6" hidden="1" x14ac:dyDescent="0.3">
      <c r="A147" s="533" t="s">
        <v>2074</v>
      </c>
      <c r="B147" s="535"/>
      <c r="C147" s="1123"/>
      <c r="D147" s="1123"/>
      <c r="E147" s="1123"/>
      <c r="F147" s="1123"/>
      <c r="G147" s="1123"/>
    </row>
    <row r="149" spans="1:9" ht="18" x14ac:dyDescent="0.35">
      <c r="A149" s="1134" t="str">
        <f>'24a-EVS Pricing Matrix'!G2</f>
        <v>FACILITY5</v>
      </c>
      <c r="B149" s="1135"/>
      <c r="C149" s="1135"/>
      <c r="D149" s="1135"/>
      <c r="E149" s="1135"/>
      <c r="F149" s="1135"/>
      <c r="G149" s="1135"/>
      <c r="H149" s="1135"/>
      <c r="I149" s="1136"/>
    </row>
    <row r="150" spans="1:9" ht="43.2" x14ac:dyDescent="0.3">
      <c r="A150" s="471" t="s">
        <v>2040</v>
      </c>
      <c r="B150" s="471" t="s">
        <v>2041</v>
      </c>
      <c r="C150" s="472" t="s">
        <v>2042</v>
      </c>
      <c r="D150" s="546" t="str">
        <f>"Productive FTEs ("&amp;B182*52&amp;")"</f>
        <v>Productive FTEs (2080)</v>
      </c>
      <c r="E150" s="546" t="str">
        <f>"Non-productive FTEs ("&amp;B182*52&amp;")"</f>
        <v>Non-productive FTEs (2080)</v>
      </c>
      <c r="F150" s="472" t="s">
        <v>2043</v>
      </c>
      <c r="G150" s="472" t="s">
        <v>2044</v>
      </c>
      <c r="H150" s="473" t="s">
        <v>2045</v>
      </c>
      <c r="I150" s="472" t="s">
        <v>1655</v>
      </c>
    </row>
    <row r="151" spans="1:9" x14ac:dyDescent="0.3">
      <c r="A151" s="547" t="str">
        <f>IF(ISBLANK($A$7),"",$A$7)</f>
        <v>Hourly Staff</v>
      </c>
      <c r="B151" s="479"/>
      <c r="C151" s="479"/>
      <c r="D151" s="485">
        <f>IF($B$254="","",B151/($B$254*52))</f>
        <v>0</v>
      </c>
      <c r="E151" s="485">
        <f>IF($B$254="","",C151/($B$254*52))</f>
        <v>0</v>
      </c>
      <c r="F151" s="536"/>
      <c r="G151" s="536"/>
      <c r="H151" s="479"/>
      <c r="I151" s="482"/>
    </row>
    <row r="152" spans="1:9" x14ac:dyDescent="0.3">
      <c r="A152" s="549" t="str">
        <f>IF(ISBLANK($A$8),"",$A$8)</f>
        <v>Hourly Staff</v>
      </c>
      <c r="B152" s="491"/>
      <c r="C152" s="491"/>
      <c r="D152" s="492">
        <f t="shared" ref="D152:E158" si="32">IF($B$182="","",B152/($B$182*52))</f>
        <v>0</v>
      </c>
      <c r="E152" s="492">
        <f t="shared" si="32"/>
        <v>0</v>
      </c>
      <c r="F152" s="537"/>
      <c r="G152" s="537"/>
      <c r="H152" s="491"/>
      <c r="I152" s="494"/>
    </row>
    <row r="153" spans="1:9" x14ac:dyDescent="0.3">
      <c r="A153" s="549" t="str">
        <f>IF(ISBLANK($A$9),"",$A$9)</f>
        <v>Housekeeper</v>
      </c>
      <c r="B153" s="491"/>
      <c r="C153" s="491"/>
      <c r="D153" s="492">
        <f t="shared" si="32"/>
        <v>0</v>
      </c>
      <c r="E153" s="492">
        <f t="shared" si="32"/>
        <v>0</v>
      </c>
      <c r="F153" s="537"/>
      <c r="G153" s="537"/>
      <c r="H153" s="491"/>
      <c r="I153" s="494"/>
    </row>
    <row r="154" spans="1:9" x14ac:dyDescent="0.3">
      <c r="A154" s="549" t="str">
        <f>IF(ISBLANK($A$10),"",$A$10)</f>
        <v>Floor Technician</v>
      </c>
      <c r="B154" s="491"/>
      <c r="C154" s="491"/>
      <c r="D154" s="492">
        <f t="shared" si="32"/>
        <v>0</v>
      </c>
      <c r="E154" s="492">
        <f t="shared" si="32"/>
        <v>0</v>
      </c>
      <c r="F154" s="537"/>
      <c r="G154" s="537"/>
      <c r="H154" s="491"/>
      <c r="I154" s="494"/>
    </row>
    <row r="155" spans="1:9" x14ac:dyDescent="0.3">
      <c r="A155" s="549" t="str">
        <f>IF(ISBLANK($A$11),"",$A$11)</f>
        <v>Trash Technician</v>
      </c>
      <c r="B155" s="491"/>
      <c r="C155" s="491"/>
      <c r="D155" s="492">
        <f t="shared" si="32"/>
        <v>0</v>
      </c>
      <c r="E155" s="492">
        <f t="shared" si="32"/>
        <v>0</v>
      </c>
      <c r="F155" s="537"/>
      <c r="G155" s="537"/>
      <c r="H155" s="491"/>
      <c r="I155" s="494"/>
    </row>
    <row r="156" spans="1:9" x14ac:dyDescent="0.3">
      <c r="A156" s="549" t="str">
        <f>IF(ISBLANK($A$12),"",$A$12)</f>
        <v>Linen Technician</v>
      </c>
      <c r="B156" s="491"/>
      <c r="C156" s="491"/>
      <c r="D156" s="492">
        <f t="shared" si="32"/>
        <v>0</v>
      </c>
      <c r="E156" s="492">
        <f t="shared" si="32"/>
        <v>0</v>
      </c>
      <c r="F156" s="537"/>
      <c r="G156" s="537"/>
      <c r="H156" s="491"/>
      <c r="I156" s="494"/>
    </row>
    <row r="157" spans="1:9" x14ac:dyDescent="0.3">
      <c r="A157" s="549" t="str">
        <f>IF(ISBLANK($A$13),"",$A$13)</f>
        <v>Administrative Support</v>
      </c>
      <c r="B157" s="491"/>
      <c r="C157" s="491"/>
      <c r="D157" s="492">
        <f t="shared" si="32"/>
        <v>0</v>
      </c>
      <c r="E157" s="492">
        <f t="shared" si="32"/>
        <v>0</v>
      </c>
      <c r="F157" s="537"/>
      <c r="G157" s="537"/>
      <c r="H157" s="491"/>
      <c r="I157" s="494"/>
    </row>
    <row r="158" spans="1:9" x14ac:dyDescent="0.3">
      <c r="A158" s="549" t="str">
        <f>IF(ISBLANK($A$14),"",$A$14)</f>
        <v>Hourly Supervision</v>
      </c>
      <c r="B158" s="491"/>
      <c r="C158" s="491"/>
      <c r="D158" s="492">
        <f t="shared" si="32"/>
        <v>0</v>
      </c>
      <c r="E158" s="492">
        <f t="shared" si="32"/>
        <v>0</v>
      </c>
      <c r="F158" s="537"/>
      <c r="G158" s="537"/>
      <c r="H158" s="491"/>
      <c r="I158" s="494"/>
    </row>
    <row r="159" spans="1:9" x14ac:dyDescent="0.3">
      <c r="A159" s="547" t="str">
        <f>IF(ISBLANK($A$15),"",$A$15)</f>
        <v>Salaried Staff</v>
      </c>
      <c r="B159" s="479"/>
      <c r="C159" s="479"/>
      <c r="D159" s="485"/>
      <c r="E159" s="485"/>
      <c r="F159" s="536"/>
      <c r="G159" s="536"/>
      <c r="H159" s="479"/>
      <c r="I159" s="482"/>
    </row>
    <row r="160" spans="1:9" x14ac:dyDescent="0.3">
      <c r="A160" s="549" t="str">
        <f>IF(ISBLANK($A$16),"",$A$16)</f>
        <v>Salaried Supervision</v>
      </c>
      <c r="B160" s="491"/>
      <c r="C160" s="491"/>
      <c r="D160" s="492">
        <f t="shared" ref="D160:E162" si="33">IF($B$182="","",B160/($B$182*52))</f>
        <v>0</v>
      </c>
      <c r="E160" s="492">
        <f t="shared" si="33"/>
        <v>0</v>
      </c>
      <c r="F160" s="537"/>
      <c r="G160" s="537"/>
      <c r="H160" s="491"/>
      <c r="I160" s="494"/>
    </row>
    <row r="161" spans="1:9" x14ac:dyDescent="0.3">
      <c r="A161" s="549" t="str">
        <f>IF(ISBLANK($A$17),"",$A$17)</f>
        <v>Managers</v>
      </c>
      <c r="B161" s="491"/>
      <c r="C161" s="491"/>
      <c r="D161" s="492">
        <f t="shared" si="33"/>
        <v>0</v>
      </c>
      <c r="E161" s="492">
        <f t="shared" si="33"/>
        <v>0</v>
      </c>
      <c r="F161" s="537"/>
      <c r="G161" s="537"/>
      <c r="H161" s="491"/>
      <c r="I161" s="494"/>
    </row>
    <row r="162" spans="1:9" x14ac:dyDescent="0.3">
      <c r="A162" s="549" t="str">
        <f t="shared" ref="A162" si="34">IF(ISBLANK(A126),"",A126)</f>
        <v>Director</v>
      </c>
      <c r="B162" s="491"/>
      <c r="C162" s="491"/>
      <c r="D162" s="492">
        <f t="shared" si="33"/>
        <v>0</v>
      </c>
      <c r="E162" s="492">
        <f t="shared" si="33"/>
        <v>0</v>
      </c>
      <c r="F162" s="537"/>
      <c r="G162" s="537"/>
      <c r="H162" s="491"/>
      <c r="I162" s="494"/>
    </row>
    <row r="163" spans="1:9" x14ac:dyDescent="0.3">
      <c r="A163" s="547" t="str">
        <f>IF(ISBLANK($A$19),"",$A$19)</f>
        <v>Other Labor</v>
      </c>
      <c r="B163" s="479"/>
      <c r="C163" s="479"/>
      <c r="D163" s="485"/>
      <c r="E163" s="485"/>
      <c r="F163" s="536"/>
      <c r="G163" s="536"/>
      <c r="H163" s="479"/>
      <c r="I163" s="482"/>
    </row>
    <row r="164" spans="1:9" x14ac:dyDescent="0.3">
      <c r="A164" s="549" t="str">
        <f>IF(ISBLANK($A$20),"",$A$20)</f>
        <v>Temp/ Agency Labor</v>
      </c>
      <c r="B164" s="491"/>
      <c r="C164" s="491"/>
      <c r="D164" s="492">
        <f t="shared" ref="D164:E173" si="35">IF($B$182="","",B164/($B$182*52))</f>
        <v>0</v>
      </c>
      <c r="E164" s="492">
        <f t="shared" si="35"/>
        <v>0</v>
      </c>
      <c r="F164" s="537"/>
      <c r="G164" s="537"/>
      <c r="H164" s="491"/>
      <c r="I164" s="494"/>
    </row>
    <row r="165" spans="1:9" x14ac:dyDescent="0.3">
      <c r="A165" s="547" t="str">
        <f>IF(ISBLANK($A$21),"",$A$21)</f>
        <v/>
      </c>
      <c r="B165" s="491"/>
      <c r="C165" s="491"/>
      <c r="D165" s="492">
        <f t="shared" si="35"/>
        <v>0</v>
      </c>
      <c r="E165" s="492">
        <f t="shared" si="35"/>
        <v>0</v>
      </c>
      <c r="F165" s="537"/>
      <c r="G165" s="537"/>
      <c r="H165" s="491"/>
      <c r="I165" s="494"/>
    </row>
    <row r="166" spans="1:9" x14ac:dyDescent="0.3">
      <c r="A166" s="547" t="str">
        <f>IF(ISBLANK($A$22),"",$A$22)</f>
        <v/>
      </c>
      <c r="B166" s="491"/>
      <c r="C166" s="491"/>
      <c r="D166" s="492">
        <f t="shared" si="35"/>
        <v>0</v>
      </c>
      <c r="E166" s="492">
        <f t="shared" si="35"/>
        <v>0</v>
      </c>
      <c r="F166" s="537"/>
      <c r="G166" s="537"/>
      <c r="H166" s="491"/>
      <c r="I166" s="494"/>
    </row>
    <row r="167" spans="1:9" x14ac:dyDescent="0.3">
      <c r="A167" s="547" t="str">
        <f>IF(ISBLANK($A$23),"",$A$23)</f>
        <v/>
      </c>
      <c r="B167" s="491"/>
      <c r="C167" s="491"/>
      <c r="D167" s="492">
        <f t="shared" si="35"/>
        <v>0</v>
      </c>
      <c r="E167" s="492">
        <f t="shared" si="35"/>
        <v>0</v>
      </c>
      <c r="F167" s="537"/>
      <c r="G167" s="537"/>
      <c r="H167" s="491"/>
      <c r="I167" s="494"/>
    </row>
    <row r="168" spans="1:9" x14ac:dyDescent="0.3">
      <c r="A168" s="547" t="str">
        <f>IF(ISBLANK($A$24),"",$A$24)</f>
        <v/>
      </c>
      <c r="B168" s="491"/>
      <c r="C168" s="491"/>
      <c r="D168" s="492">
        <f t="shared" si="35"/>
        <v>0</v>
      </c>
      <c r="E168" s="492">
        <f t="shared" si="35"/>
        <v>0</v>
      </c>
      <c r="F168" s="537"/>
      <c r="G168" s="537"/>
      <c r="H168" s="491"/>
      <c r="I168" s="494"/>
    </row>
    <row r="169" spans="1:9" x14ac:dyDescent="0.3">
      <c r="A169" s="547" t="str">
        <f>IF(ISBLANK($A$25),"",$A$25)</f>
        <v/>
      </c>
      <c r="B169" s="491"/>
      <c r="C169" s="491"/>
      <c r="D169" s="492">
        <f t="shared" si="35"/>
        <v>0</v>
      </c>
      <c r="E169" s="492">
        <f t="shared" si="35"/>
        <v>0</v>
      </c>
      <c r="F169" s="537"/>
      <c r="G169" s="537"/>
      <c r="H169" s="491"/>
      <c r="I169" s="494"/>
    </row>
    <row r="170" spans="1:9" x14ac:dyDescent="0.3">
      <c r="A170" s="547" t="str">
        <f>IF(ISBLANK($A$26),"",$A$26)</f>
        <v/>
      </c>
      <c r="B170" s="491"/>
      <c r="C170" s="491"/>
      <c r="D170" s="492">
        <f t="shared" si="35"/>
        <v>0</v>
      </c>
      <c r="E170" s="492">
        <f t="shared" si="35"/>
        <v>0</v>
      </c>
      <c r="F170" s="537"/>
      <c r="G170" s="537"/>
      <c r="H170" s="491"/>
      <c r="I170" s="494"/>
    </row>
    <row r="171" spans="1:9" x14ac:dyDescent="0.3">
      <c r="A171" s="547" t="str">
        <f>IF(ISBLANK($A$27),"",$A$27)</f>
        <v/>
      </c>
      <c r="B171" s="491"/>
      <c r="C171" s="491"/>
      <c r="D171" s="492">
        <f t="shared" si="35"/>
        <v>0</v>
      </c>
      <c r="E171" s="492">
        <f t="shared" si="35"/>
        <v>0</v>
      </c>
      <c r="F171" s="537"/>
      <c r="G171" s="537"/>
      <c r="H171" s="491"/>
      <c r="I171" s="494"/>
    </row>
    <row r="172" spans="1:9" x14ac:dyDescent="0.3">
      <c r="A172" s="547" t="str">
        <f>IF(ISBLANK($A$28),"",$A$28)</f>
        <v/>
      </c>
      <c r="B172" s="491"/>
      <c r="C172" s="491"/>
      <c r="D172" s="492">
        <f t="shared" si="35"/>
        <v>0</v>
      </c>
      <c r="E172" s="492">
        <f t="shared" si="35"/>
        <v>0</v>
      </c>
      <c r="F172" s="537"/>
      <c r="G172" s="537"/>
      <c r="H172" s="491"/>
      <c r="I172" s="494"/>
    </row>
    <row r="173" spans="1:9" x14ac:dyDescent="0.3">
      <c r="A173" s="547" t="str">
        <f>IF(ISBLANK($A$29),"",$A$29)</f>
        <v/>
      </c>
      <c r="B173" s="514"/>
      <c r="C173" s="514"/>
      <c r="D173" s="492">
        <f t="shared" si="35"/>
        <v>0</v>
      </c>
      <c r="E173" s="492">
        <f t="shared" si="35"/>
        <v>0</v>
      </c>
      <c r="F173" s="539"/>
      <c r="G173" s="539"/>
      <c r="H173" s="491"/>
      <c r="I173" s="494"/>
    </row>
    <row r="174" spans="1:9" x14ac:dyDescent="0.3">
      <c r="A174" s="547" t="s">
        <v>2065</v>
      </c>
      <c r="B174" s="517">
        <f t="shared" ref="B174:G174" si="36">SUM(B151:B173)</f>
        <v>0</v>
      </c>
      <c r="C174" s="517">
        <f t="shared" si="36"/>
        <v>0</v>
      </c>
      <c r="D174" s="492">
        <f t="shared" si="36"/>
        <v>0</v>
      </c>
      <c r="E174" s="492">
        <f t="shared" si="36"/>
        <v>0</v>
      </c>
      <c r="F174" s="556">
        <f t="shared" si="36"/>
        <v>0</v>
      </c>
      <c r="G174" s="556">
        <f t="shared" si="36"/>
        <v>0</v>
      </c>
      <c r="H174" s="491"/>
      <c r="I174" s="519"/>
    </row>
    <row r="175" spans="1:9" ht="18" x14ac:dyDescent="0.3">
      <c r="A175" s="557" t="s">
        <v>2066</v>
      </c>
      <c r="B175" s="558"/>
      <c r="C175" s="1124" t="s">
        <v>1655</v>
      </c>
      <c r="D175" s="1124"/>
      <c r="E175" s="1124"/>
      <c r="F175" s="1124"/>
      <c r="G175" s="1125"/>
    </row>
    <row r="176" spans="1:9" ht="46.8" hidden="1" outlineLevel="1" x14ac:dyDescent="0.3">
      <c r="A176" s="530" t="s">
        <v>2163</v>
      </c>
      <c r="B176" s="531"/>
      <c r="C176" s="1121"/>
      <c r="D176" s="1121"/>
      <c r="E176" s="1121"/>
      <c r="F176" s="1121"/>
      <c r="G176" s="1121"/>
    </row>
    <row r="177" spans="1:9" ht="15.6" hidden="1" outlineLevel="1" x14ac:dyDescent="0.3">
      <c r="A177" s="532" t="s">
        <v>2068</v>
      </c>
      <c r="B177" s="531"/>
      <c r="C177" s="1121"/>
      <c r="D177" s="1121"/>
      <c r="E177" s="1121"/>
      <c r="F177" s="1121"/>
      <c r="G177" s="1121"/>
    </row>
    <row r="178" spans="1:9" ht="15.6" hidden="1" outlineLevel="1" x14ac:dyDescent="0.3">
      <c r="A178" s="532" t="s">
        <v>2069</v>
      </c>
      <c r="B178" s="531"/>
      <c r="C178" s="1121"/>
      <c r="D178" s="1121"/>
      <c r="E178" s="1121"/>
      <c r="F178" s="1121"/>
      <c r="G178" s="1121"/>
    </row>
    <row r="179" spans="1:9" ht="15.6" hidden="1" outlineLevel="1" x14ac:dyDescent="0.3">
      <c r="A179" s="532" t="s">
        <v>2070</v>
      </c>
      <c r="B179" s="531"/>
      <c r="C179" s="1121"/>
      <c r="D179" s="1121"/>
      <c r="E179" s="1121"/>
      <c r="F179" s="1121"/>
      <c r="G179" s="1121"/>
    </row>
    <row r="180" spans="1:9" ht="15.6" hidden="1" outlineLevel="1" x14ac:dyDescent="0.3">
      <c r="A180" s="532" t="s">
        <v>2071</v>
      </c>
      <c r="B180" s="531"/>
      <c r="C180" s="1121"/>
      <c r="D180" s="1121"/>
      <c r="E180" s="1121"/>
      <c r="F180" s="1121"/>
      <c r="G180" s="1121"/>
    </row>
    <row r="181" spans="1:9" ht="15.6" hidden="1" outlineLevel="1" x14ac:dyDescent="0.3">
      <c r="A181" s="532" t="s">
        <v>2072</v>
      </c>
      <c r="B181" s="531"/>
      <c r="C181" s="1121"/>
      <c r="D181" s="1121"/>
      <c r="E181" s="1121"/>
      <c r="F181" s="1121"/>
      <c r="G181" s="1121"/>
    </row>
    <row r="182" spans="1:9" ht="15.6" collapsed="1" x14ac:dyDescent="0.3">
      <c r="A182" s="532" t="s">
        <v>1496</v>
      </c>
      <c r="B182" s="534">
        <v>40</v>
      </c>
      <c r="C182" s="1122" t="s">
        <v>2073</v>
      </c>
      <c r="D182" s="1122"/>
      <c r="E182" s="1122"/>
      <c r="F182" s="1122"/>
      <c r="G182" s="1122"/>
    </row>
    <row r="183" spans="1:9" ht="15.6" hidden="1" x14ac:dyDescent="0.3">
      <c r="A183" s="533" t="s">
        <v>2074</v>
      </c>
      <c r="B183" s="535" t="s">
        <v>1003</v>
      </c>
      <c r="C183" s="1123"/>
      <c r="D183" s="1123"/>
      <c r="E183" s="1123"/>
      <c r="F183" s="1123"/>
      <c r="G183" s="1123"/>
    </row>
    <row r="185" spans="1:9" ht="18" x14ac:dyDescent="0.35">
      <c r="A185" s="1134" t="str">
        <f>'24a-EVS Pricing Matrix'!H2</f>
        <v>FACILITY6</v>
      </c>
      <c r="B185" s="1135"/>
      <c r="C185" s="1135"/>
      <c r="D185" s="1135"/>
      <c r="E185" s="1135"/>
      <c r="F185" s="1135"/>
      <c r="G185" s="1135"/>
      <c r="H185" s="1135"/>
      <c r="I185" s="1136"/>
    </row>
    <row r="186" spans="1:9" ht="43.2" x14ac:dyDescent="0.3">
      <c r="A186" s="471" t="s">
        <v>2040</v>
      </c>
      <c r="B186" s="471" t="s">
        <v>2041</v>
      </c>
      <c r="C186" s="472" t="s">
        <v>2042</v>
      </c>
      <c r="D186" s="546" t="str">
        <f>"Productive FTEs ("&amp;B218*52&amp;")"</f>
        <v>Productive FTEs (2080)</v>
      </c>
      <c r="E186" s="546" t="str">
        <f>"Non-productive FTEs ("&amp;B218*52&amp;")"</f>
        <v>Non-productive FTEs (2080)</v>
      </c>
      <c r="F186" s="472" t="s">
        <v>2043</v>
      </c>
      <c r="G186" s="472" t="s">
        <v>2044</v>
      </c>
      <c r="H186" s="473" t="s">
        <v>2045</v>
      </c>
      <c r="I186" s="472" t="s">
        <v>1655</v>
      </c>
    </row>
    <row r="187" spans="1:9" x14ac:dyDescent="0.3">
      <c r="A187" s="547" t="str">
        <f>IF(ISBLANK($A$7),"",$A$7)</f>
        <v>Hourly Staff</v>
      </c>
      <c r="B187" s="479"/>
      <c r="C187" s="479"/>
      <c r="D187" s="485">
        <f>IF($B$254="","",B187/($B$254*52))</f>
        <v>0</v>
      </c>
      <c r="E187" s="485">
        <f>IF($B$254="","",C187/($B$254*52))</f>
        <v>0</v>
      </c>
      <c r="F187" s="536"/>
      <c r="G187" s="536"/>
      <c r="H187" s="479"/>
      <c r="I187" s="482"/>
    </row>
    <row r="188" spans="1:9" x14ac:dyDescent="0.3">
      <c r="A188" s="549" t="str">
        <f>IF(ISBLANK($A$8),"",$A$8)</f>
        <v>Hourly Staff</v>
      </c>
      <c r="B188" s="491"/>
      <c r="C188" s="491"/>
      <c r="D188" s="492">
        <f t="shared" ref="D188:E194" si="37">IF($B$218="","",B188/($B$218*52))</f>
        <v>0</v>
      </c>
      <c r="E188" s="492">
        <f t="shared" si="37"/>
        <v>0</v>
      </c>
      <c r="F188" s="537"/>
      <c r="G188" s="537"/>
      <c r="H188" s="491"/>
      <c r="I188" s="494"/>
    </row>
    <row r="189" spans="1:9" x14ac:dyDescent="0.3">
      <c r="A189" s="549" t="str">
        <f>IF(ISBLANK($A$9),"",$A$9)</f>
        <v>Housekeeper</v>
      </c>
      <c r="B189" s="491"/>
      <c r="C189" s="491"/>
      <c r="D189" s="492">
        <f t="shared" si="37"/>
        <v>0</v>
      </c>
      <c r="E189" s="492">
        <f t="shared" si="37"/>
        <v>0</v>
      </c>
      <c r="F189" s="537"/>
      <c r="G189" s="537"/>
      <c r="H189" s="491"/>
      <c r="I189" s="494"/>
    </row>
    <row r="190" spans="1:9" x14ac:dyDescent="0.3">
      <c r="A190" s="549" t="str">
        <f>IF(ISBLANK($A$10),"",$A$10)</f>
        <v>Floor Technician</v>
      </c>
      <c r="B190" s="491"/>
      <c r="C190" s="491"/>
      <c r="D190" s="492">
        <f t="shared" si="37"/>
        <v>0</v>
      </c>
      <c r="E190" s="492">
        <f t="shared" si="37"/>
        <v>0</v>
      </c>
      <c r="F190" s="537"/>
      <c r="G190" s="537"/>
      <c r="H190" s="491"/>
      <c r="I190" s="494"/>
    </row>
    <row r="191" spans="1:9" x14ac:dyDescent="0.3">
      <c r="A191" s="549" t="str">
        <f>IF(ISBLANK($A$11),"",$A$11)</f>
        <v>Trash Technician</v>
      </c>
      <c r="B191" s="491"/>
      <c r="C191" s="491"/>
      <c r="D191" s="492">
        <f t="shared" si="37"/>
        <v>0</v>
      </c>
      <c r="E191" s="492">
        <f t="shared" si="37"/>
        <v>0</v>
      </c>
      <c r="F191" s="537"/>
      <c r="G191" s="537"/>
      <c r="H191" s="491"/>
      <c r="I191" s="494"/>
    </row>
    <row r="192" spans="1:9" x14ac:dyDescent="0.3">
      <c r="A192" s="549" t="str">
        <f>IF(ISBLANK($A$12),"",$A$12)</f>
        <v>Linen Technician</v>
      </c>
      <c r="B192" s="491"/>
      <c r="C192" s="491"/>
      <c r="D192" s="492">
        <f t="shared" si="37"/>
        <v>0</v>
      </c>
      <c r="E192" s="492">
        <f t="shared" si="37"/>
        <v>0</v>
      </c>
      <c r="F192" s="537"/>
      <c r="G192" s="537"/>
      <c r="H192" s="491"/>
      <c r="I192" s="494"/>
    </row>
    <row r="193" spans="1:9" x14ac:dyDescent="0.3">
      <c r="A193" s="549" t="str">
        <f>IF(ISBLANK($A$13),"",$A$13)</f>
        <v>Administrative Support</v>
      </c>
      <c r="B193" s="491"/>
      <c r="C193" s="491"/>
      <c r="D193" s="492">
        <f t="shared" si="37"/>
        <v>0</v>
      </c>
      <c r="E193" s="492">
        <f t="shared" si="37"/>
        <v>0</v>
      </c>
      <c r="F193" s="537"/>
      <c r="G193" s="537"/>
      <c r="H193" s="491"/>
      <c r="I193" s="494"/>
    </row>
    <row r="194" spans="1:9" x14ac:dyDescent="0.3">
      <c r="A194" s="549" t="str">
        <f>IF(ISBLANK($A$14),"",$A$14)</f>
        <v>Hourly Supervision</v>
      </c>
      <c r="B194" s="491"/>
      <c r="C194" s="491"/>
      <c r="D194" s="492">
        <f t="shared" si="37"/>
        <v>0</v>
      </c>
      <c r="E194" s="492">
        <f t="shared" si="37"/>
        <v>0</v>
      </c>
      <c r="F194" s="537"/>
      <c r="G194" s="537"/>
      <c r="H194" s="491"/>
      <c r="I194" s="494"/>
    </row>
    <row r="195" spans="1:9" x14ac:dyDescent="0.3">
      <c r="A195" s="547" t="str">
        <f>IF(ISBLANK($A$15),"",$A$15)</f>
        <v>Salaried Staff</v>
      </c>
      <c r="B195" s="479"/>
      <c r="C195" s="479"/>
      <c r="D195" s="485"/>
      <c r="E195" s="485"/>
      <c r="F195" s="536"/>
      <c r="G195" s="536"/>
      <c r="H195" s="479"/>
      <c r="I195" s="482"/>
    </row>
    <row r="196" spans="1:9" x14ac:dyDescent="0.3">
      <c r="A196" s="549" t="str">
        <f>IF(ISBLANK($A$16),"",$A$16)</f>
        <v>Salaried Supervision</v>
      </c>
      <c r="B196" s="491"/>
      <c r="C196" s="491"/>
      <c r="D196" s="492">
        <f t="shared" ref="D196:E198" si="38">IF($B$218="","",B196/($B$218*52))</f>
        <v>0</v>
      </c>
      <c r="E196" s="492">
        <f t="shared" si="38"/>
        <v>0</v>
      </c>
      <c r="F196" s="537"/>
      <c r="G196" s="537"/>
      <c r="H196" s="491"/>
      <c r="I196" s="494"/>
    </row>
    <row r="197" spans="1:9" x14ac:dyDescent="0.3">
      <c r="A197" s="549" t="str">
        <f>IF(ISBLANK($A$17),"",$A$17)</f>
        <v>Managers</v>
      </c>
      <c r="B197" s="491"/>
      <c r="C197" s="491"/>
      <c r="D197" s="492">
        <f t="shared" si="38"/>
        <v>0</v>
      </c>
      <c r="E197" s="492">
        <f t="shared" si="38"/>
        <v>0</v>
      </c>
      <c r="F197" s="537"/>
      <c r="G197" s="537"/>
      <c r="H197" s="491"/>
      <c r="I197" s="494"/>
    </row>
    <row r="198" spans="1:9" x14ac:dyDescent="0.3">
      <c r="A198" s="549" t="str">
        <f t="shared" ref="A198" si="39">IF(ISBLANK(A162),"",A162)</f>
        <v>Director</v>
      </c>
      <c r="B198" s="491"/>
      <c r="C198" s="491"/>
      <c r="D198" s="492">
        <f t="shared" si="38"/>
        <v>0</v>
      </c>
      <c r="E198" s="492">
        <f t="shared" si="38"/>
        <v>0</v>
      </c>
      <c r="F198" s="537"/>
      <c r="G198" s="537"/>
      <c r="H198" s="491"/>
      <c r="I198" s="494"/>
    </row>
    <row r="199" spans="1:9" x14ac:dyDescent="0.3">
      <c r="A199" s="547" t="str">
        <f>IF(ISBLANK($A$19),"",$A$19)</f>
        <v>Other Labor</v>
      </c>
      <c r="B199" s="479"/>
      <c r="C199" s="479"/>
      <c r="D199" s="485">
        <f>IF($B$254="","",B199/($B$254*52))</f>
        <v>0</v>
      </c>
      <c r="E199" s="485">
        <f>IF($B$254="","",C199/($B$254*52))</f>
        <v>0</v>
      </c>
      <c r="F199" s="536"/>
      <c r="G199" s="536"/>
      <c r="H199" s="479"/>
      <c r="I199" s="482"/>
    </row>
    <row r="200" spans="1:9" x14ac:dyDescent="0.3">
      <c r="A200" s="549" t="str">
        <f>IF(ISBLANK($A$20),"",$A$20)</f>
        <v>Temp/ Agency Labor</v>
      </c>
      <c r="B200" s="491"/>
      <c r="C200" s="491"/>
      <c r="D200" s="492">
        <f t="shared" ref="D200:E209" si="40">IF($B$218="","",B200/($B$218*52))</f>
        <v>0</v>
      </c>
      <c r="E200" s="492">
        <f t="shared" si="40"/>
        <v>0</v>
      </c>
      <c r="F200" s="537"/>
      <c r="G200" s="537"/>
      <c r="H200" s="491"/>
      <c r="I200" s="494"/>
    </row>
    <row r="201" spans="1:9" x14ac:dyDescent="0.3">
      <c r="A201" s="547" t="str">
        <f>IF(ISBLANK($A$21),"",$A$21)</f>
        <v/>
      </c>
      <c r="B201" s="491"/>
      <c r="C201" s="491"/>
      <c r="D201" s="492">
        <f t="shared" si="40"/>
        <v>0</v>
      </c>
      <c r="E201" s="492">
        <f t="shared" si="40"/>
        <v>0</v>
      </c>
      <c r="F201" s="537"/>
      <c r="G201" s="537"/>
      <c r="H201" s="491"/>
      <c r="I201" s="494"/>
    </row>
    <row r="202" spans="1:9" x14ac:dyDescent="0.3">
      <c r="A202" s="547" t="str">
        <f>IF(ISBLANK($A$22),"",$A$22)</f>
        <v/>
      </c>
      <c r="B202" s="491"/>
      <c r="C202" s="491"/>
      <c r="D202" s="492">
        <f t="shared" si="40"/>
        <v>0</v>
      </c>
      <c r="E202" s="492">
        <f t="shared" si="40"/>
        <v>0</v>
      </c>
      <c r="F202" s="537"/>
      <c r="G202" s="537"/>
      <c r="H202" s="491"/>
      <c r="I202" s="494"/>
    </row>
    <row r="203" spans="1:9" x14ac:dyDescent="0.3">
      <c r="A203" s="547" t="str">
        <f>IF(ISBLANK($A$23),"",$A$23)</f>
        <v/>
      </c>
      <c r="B203" s="491"/>
      <c r="C203" s="491"/>
      <c r="D203" s="492">
        <f t="shared" si="40"/>
        <v>0</v>
      </c>
      <c r="E203" s="492">
        <f t="shared" si="40"/>
        <v>0</v>
      </c>
      <c r="F203" s="537"/>
      <c r="G203" s="537"/>
      <c r="H203" s="491"/>
      <c r="I203" s="494"/>
    </row>
    <row r="204" spans="1:9" x14ac:dyDescent="0.3">
      <c r="A204" s="547" t="str">
        <f>IF(ISBLANK($A$24),"",$A$24)</f>
        <v/>
      </c>
      <c r="B204" s="491"/>
      <c r="C204" s="491"/>
      <c r="D204" s="492">
        <f t="shared" si="40"/>
        <v>0</v>
      </c>
      <c r="E204" s="492">
        <f t="shared" si="40"/>
        <v>0</v>
      </c>
      <c r="F204" s="537"/>
      <c r="G204" s="537"/>
      <c r="H204" s="491"/>
      <c r="I204" s="494"/>
    </row>
    <row r="205" spans="1:9" x14ac:dyDescent="0.3">
      <c r="A205" s="547" t="str">
        <f>IF(ISBLANK($A$25),"",$A$25)</f>
        <v/>
      </c>
      <c r="B205" s="491"/>
      <c r="C205" s="491"/>
      <c r="D205" s="492">
        <f t="shared" si="40"/>
        <v>0</v>
      </c>
      <c r="E205" s="492">
        <f t="shared" si="40"/>
        <v>0</v>
      </c>
      <c r="F205" s="537"/>
      <c r="G205" s="537"/>
      <c r="H205" s="491"/>
      <c r="I205" s="494"/>
    </row>
    <row r="206" spans="1:9" x14ac:dyDescent="0.3">
      <c r="A206" s="547" t="str">
        <f>IF(ISBLANK($A$26),"",$A$26)</f>
        <v/>
      </c>
      <c r="B206" s="491"/>
      <c r="C206" s="491"/>
      <c r="D206" s="492">
        <f t="shared" si="40"/>
        <v>0</v>
      </c>
      <c r="E206" s="492">
        <f t="shared" si="40"/>
        <v>0</v>
      </c>
      <c r="F206" s="537"/>
      <c r="G206" s="537"/>
      <c r="H206" s="491"/>
      <c r="I206" s="494"/>
    </row>
    <row r="207" spans="1:9" x14ac:dyDescent="0.3">
      <c r="A207" s="547" t="str">
        <f>IF(ISBLANK($A$27),"",$A$27)</f>
        <v/>
      </c>
      <c r="B207" s="491"/>
      <c r="C207" s="491"/>
      <c r="D207" s="492">
        <f t="shared" si="40"/>
        <v>0</v>
      </c>
      <c r="E207" s="492">
        <f t="shared" si="40"/>
        <v>0</v>
      </c>
      <c r="F207" s="537"/>
      <c r="G207" s="537"/>
      <c r="H207" s="491"/>
      <c r="I207" s="494"/>
    </row>
    <row r="208" spans="1:9" x14ac:dyDescent="0.3">
      <c r="A208" s="547" t="str">
        <f>IF(ISBLANK($A$28),"",$A$28)</f>
        <v/>
      </c>
      <c r="B208" s="491"/>
      <c r="C208" s="491"/>
      <c r="D208" s="492">
        <f t="shared" si="40"/>
        <v>0</v>
      </c>
      <c r="E208" s="492">
        <f t="shared" si="40"/>
        <v>0</v>
      </c>
      <c r="F208" s="537"/>
      <c r="G208" s="537"/>
      <c r="H208" s="491"/>
      <c r="I208" s="494"/>
    </row>
    <row r="209" spans="1:9" x14ac:dyDescent="0.3">
      <c r="A209" s="547" t="str">
        <f>IF(ISBLANK($A$29),"",$A$29)</f>
        <v/>
      </c>
      <c r="B209" s="514"/>
      <c r="C209" s="514"/>
      <c r="D209" s="492">
        <f t="shared" si="40"/>
        <v>0</v>
      </c>
      <c r="E209" s="492">
        <f t="shared" si="40"/>
        <v>0</v>
      </c>
      <c r="F209" s="539"/>
      <c r="G209" s="539"/>
      <c r="H209" s="491"/>
      <c r="I209" s="494"/>
    </row>
    <row r="210" spans="1:9" x14ac:dyDescent="0.3">
      <c r="A210" s="547" t="s">
        <v>2065</v>
      </c>
      <c r="B210" s="517">
        <f t="shared" ref="B210:G210" si="41">SUM(B187:B209)</f>
        <v>0</v>
      </c>
      <c r="C210" s="517">
        <f t="shared" si="41"/>
        <v>0</v>
      </c>
      <c r="D210" s="492">
        <f t="shared" si="41"/>
        <v>0</v>
      </c>
      <c r="E210" s="492">
        <f t="shared" si="41"/>
        <v>0</v>
      </c>
      <c r="F210" s="556">
        <f t="shared" si="41"/>
        <v>0</v>
      </c>
      <c r="G210" s="556">
        <f t="shared" si="41"/>
        <v>0</v>
      </c>
      <c r="H210" s="491"/>
      <c r="I210" s="519"/>
    </row>
    <row r="211" spans="1:9" ht="18" x14ac:dyDescent="0.3">
      <c r="A211" s="557" t="s">
        <v>2066</v>
      </c>
      <c r="B211" s="558"/>
      <c r="C211" s="1124" t="s">
        <v>1655</v>
      </c>
      <c r="D211" s="1124"/>
      <c r="E211" s="1124"/>
      <c r="F211" s="1124"/>
      <c r="G211" s="1125"/>
    </row>
    <row r="212" spans="1:9" ht="46.8" hidden="1" outlineLevel="1" x14ac:dyDescent="0.3">
      <c r="A212" s="530" t="s">
        <v>2163</v>
      </c>
      <c r="B212" s="531"/>
      <c r="C212" s="1121"/>
      <c r="D212" s="1121"/>
      <c r="E212" s="1121"/>
      <c r="F212" s="1121"/>
      <c r="G212" s="1121"/>
    </row>
    <row r="213" spans="1:9" ht="15.6" hidden="1" outlineLevel="1" x14ac:dyDescent="0.3">
      <c r="A213" s="532" t="s">
        <v>2068</v>
      </c>
      <c r="B213" s="531"/>
      <c r="C213" s="1121"/>
      <c r="D213" s="1121"/>
      <c r="E213" s="1121"/>
      <c r="F213" s="1121"/>
      <c r="G213" s="1121"/>
    </row>
    <row r="214" spans="1:9" ht="15.6" hidden="1" outlineLevel="1" x14ac:dyDescent="0.3">
      <c r="A214" s="532" t="s">
        <v>2069</v>
      </c>
      <c r="B214" s="531"/>
      <c r="C214" s="1121"/>
      <c r="D214" s="1121"/>
      <c r="E214" s="1121"/>
      <c r="F214" s="1121"/>
      <c r="G214" s="1121"/>
    </row>
    <row r="215" spans="1:9" ht="15.6" hidden="1" outlineLevel="1" x14ac:dyDescent="0.3">
      <c r="A215" s="532" t="s">
        <v>2070</v>
      </c>
      <c r="B215" s="531"/>
      <c r="C215" s="1121"/>
      <c r="D215" s="1121"/>
      <c r="E215" s="1121"/>
      <c r="F215" s="1121"/>
      <c r="G215" s="1121"/>
    </row>
    <row r="216" spans="1:9" ht="15.6" hidden="1" outlineLevel="1" x14ac:dyDescent="0.3">
      <c r="A216" s="532" t="s">
        <v>2071</v>
      </c>
      <c r="B216" s="531"/>
      <c r="C216" s="1121"/>
      <c r="D216" s="1121"/>
      <c r="E216" s="1121"/>
      <c r="F216" s="1121"/>
      <c r="G216" s="1121"/>
    </row>
    <row r="217" spans="1:9" ht="15.6" hidden="1" outlineLevel="1" x14ac:dyDescent="0.3">
      <c r="A217" s="532" t="s">
        <v>2072</v>
      </c>
      <c r="B217" s="531"/>
      <c r="C217" s="1121"/>
      <c r="D217" s="1121"/>
      <c r="E217" s="1121"/>
      <c r="F217" s="1121"/>
      <c r="G217" s="1121"/>
    </row>
    <row r="218" spans="1:9" ht="15.6" collapsed="1" x14ac:dyDescent="0.3">
      <c r="A218" s="532" t="s">
        <v>1496</v>
      </c>
      <c r="B218" s="534">
        <v>40</v>
      </c>
      <c r="C218" s="1122" t="s">
        <v>2073</v>
      </c>
      <c r="D218" s="1122"/>
      <c r="E218" s="1122"/>
      <c r="F218" s="1122"/>
      <c r="G218" s="1122"/>
    </row>
    <row r="219" spans="1:9" ht="15.6" hidden="1" x14ac:dyDescent="0.3">
      <c r="A219" s="533" t="s">
        <v>2074</v>
      </c>
      <c r="B219" s="535" t="s">
        <v>1003</v>
      </c>
      <c r="C219" s="1123"/>
      <c r="D219" s="1123"/>
      <c r="E219" s="1123"/>
      <c r="F219" s="1123"/>
      <c r="G219" s="1123"/>
    </row>
    <row r="221" spans="1:9" ht="18" customHeight="1" x14ac:dyDescent="0.35">
      <c r="A221" s="1134" t="str">
        <f>'24a-EVS Pricing Matrix'!I2</f>
        <v>FACILITY7</v>
      </c>
      <c r="B221" s="1135"/>
      <c r="C221" s="1135"/>
      <c r="D221" s="1135"/>
      <c r="E221" s="1135"/>
      <c r="F221" s="1135"/>
      <c r="G221" s="1135"/>
      <c r="H221" s="1135"/>
      <c r="I221" s="1136"/>
    </row>
    <row r="222" spans="1:9" ht="43.2" x14ac:dyDescent="0.3">
      <c r="A222" s="471" t="s">
        <v>2040</v>
      </c>
      <c r="B222" s="471" t="s">
        <v>2041</v>
      </c>
      <c r="C222" s="472" t="s">
        <v>2042</v>
      </c>
      <c r="D222" s="546" t="str">
        <f>"Productive FTEs ("&amp;B254*52&amp;")"</f>
        <v>Productive FTEs (2080)</v>
      </c>
      <c r="E222" s="546" t="str">
        <f>"Non-productive FTEs ("&amp;B254*52&amp;")"</f>
        <v>Non-productive FTEs (2080)</v>
      </c>
      <c r="F222" s="472" t="s">
        <v>2043</v>
      </c>
      <c r="G222" s="472" t="s">
        <v>2044</v>
      </c>
      <c r="H222" s="473" t="s">
        <v>2045</v>
      </c>
      <c r="I222" s="472" t="s">
        <v>1655</v>
      </c>
    </row>
    <row r="223" spans="1:9" x14ac:dyDescent="0.3">
      <c r="A223" s="547" t="str">
        <f>IF(ISBLANK($A$7),"",$A$7)</f>
        <v>Hourly Staff</v>
      </c>
      <c r="B223" s="479"/>
      <c r="C223" s="479"/>
      <c r="D223" s="485">
        <f t="shared" ref="D223:E230" si="42">IF($B$254="","",B223/($B$254*52))</f>
        <v>0</v>
      </c>
      <c r="E223" s="485">
        <f t="shared" si="42"/>
        <v>0</v>
      </c>
      <c r="F223" s="536"/>
      <c r="G223" s="536"/>
      <c r="H223" s="479"/>
      <c r="I223" s="482"/>
    </row>
    <row r="224" spans="1:9" x14ac:dyDescent="0.3">
      <c r="A224" s="549" t="str">
        <f>IF(ISBLANK($A$8),"",$A$8)</f>
        <v>Hourly Staff</v>
      </c>
      <c r="B224" s="491"/>
      <c r="C224" s="491"/>
      <c r="D224" s="492">
        <f t="shared" si="42"/>
        <v>0</v>
      </c>
      <c r="E224" s="492">
        <f t="shared" si="42"/>
        <v>0</v>
      </c>
      <c r="F224" s="537"/>
      <c r="G224" s="537"/>
      <c r="H224" s="491"/>
      <c r="I224" s="494"/>
    </row>
    <row r="225" spans="1:9" x14ac:dyDescent="0.3">
      <c r="A225" s="549" t="str">
        <f>IF(ISBLANK($A$9),"",$A$9)</f>
        <v>Housekeeper</v>
      </c>
      <c r="B225" s="491"/>
      <c r="C225" s="491"/>
      <c r="D225" s="492">
        <f t="shared" si="42"/>
        <v>0</v>
      </c>
      <c r="E225" s="492">
        <f t="shared" si="42"/>
        <v>0</v>
      </c>
      <c r="F225" s="537"/>
      <c r="G225" s="537"/>
      <c r="H225" s="491"/>
      <c r="I225" s="494"/>
    </row>
    <row r="226" spans="1:9" x14ac:dyDescent="0.3">
      <c r="A226" s="549" t="str">
        <f>IF(ISBLANK($A$10),"",$A$10)</f>
        <v>Floor Technician</v>
      </c>
      <c r="B226" s="491"/>
      <c r="C226" s="491"/>
      <c r="D226" s="492">
        <f t="shared" si="42"/>
        <v>0</v>
      </c>
      <c r="E226" s="492">
        <f t="shared" si="42"/>
        <v>0</v>
      </c>
      <c r="F226" s="537"/>
      <c r="G226" s="537"/>
      <c r="H226" s="491"/>
      <c r="I226" s="494"/>
    </row>
    <row r="227" spans="1:9" x14ac:dyDescent="0.3">
      <c r="A227" s="549" t="str">
        <f>IF(ISBLANK($A$11),"",$A$11)</f>
        <v>Trash Technician</v>
      </c>
      <c r="B227" s="491"/>
      <c r="C227" s="491"/>
      <c r="D227" s="492">
        <f t="shared" si="42"/>
        <v>0</v>
      </c>
      <c r="E227" s="492">
        <f t="shared" si="42"/>
        <v>0</v>
      </c>
      <c r="F227" s="537"/>
      <c r="G227" s="537"/>
      <c r="H227" s="491"/>
      <c r="I227" s="494"/>
    </row>
    <row r="228" spans="1:9" x14ac:dyDescent="0.3">
      <c r="A228" s="549" t="str">
        <f>IF(ISBLANK($A$12),"",$A$12)</f>
        <v>Linen Technician</v>
      </c>
      <c r="B228" s="491"/>
      <c r="C228" s="491"/>
      <c r="D228" s="492">
        <f t="shared" si="42"/>
        <v>0</v>
      </c>
      <c r="E228" s="492">
        <f t="shared" si="42"/>
        <v>0</v>
      </c>
      <c r="F228" s="537"/>
      <c r="G228" s="537"/>
      <c r="H228" s="491"/>
      <c r="I228" s="494"/>
    </row>
    <row r="229" spans="1:9" x14ac:dyDescent="0.3">
      <c r="A229" s="549" t="str">
        <f>IF(ISBLANK($A$13),"",$A$13)</f>
        <v>Administrative Support</v>
      </c>
      <c r="B229" s="491"/>
      <c r="C229" s="491"/>
      <c r="D229" s="492">
        <f t="shared" si="42"/>
        <v>0</v>
      </c>
      <c r="E229" s="492">
        <f t="shared" si="42"/>
        <v>0</v>
      </c>
      <c r="F229" s="537"/>
      <c r="G229" s="537"/>
      <c r="H229" s="491"/>
      <c r="I229" s="494"/>
    </row>
    <row r="230" spans="1:9" x14ac:dyDescent="0.3">
      <c r="A230" s="549" t="str">
        <f>IF(ISBLANK($A$14),"",$A$14)</f>
        <v>Hourly Supervision</v>
      </c>
      <c r="B230" s="491"/>
      <c r="C230" s="491"/>
      <c r="D230" s="492">
        <f t="shared" si="42"/>
        <v>0</v>
      </c>
      <c r="E230" s="492">
        <f t="shared" si="42"/>
        <v>0</v>
      </c>
      <c r="F230" s="537"/>
      <c r="G230" s="537"/>
      <c r="H230" s="491"/>
      <c r="I230" s="494"/>
    </row>
    <row r="231" spans="1:9" x14ac:dyDescent="0.3">
      <c r="A231" s="547" t="str">
        <f>IF(ISBLANK($A$15),"",$A$15)</f>
        <v>Salaried Staff</v>
      </c>
      <c r="B231" s="479"/>
      <c r="C231" s="479"/>
      <c r="D231" s="485"/>
      <c r="E231" s="485"/>
      <c r="F231" s="536"/>
      <c r="G231" s="536"/>
      <c r="H231" s="479"/>
      <c r="I231" s="482"/>
    </row>
    <row r="232" spans="1:9" x14ac:dyDescent="0.3">
      <c r="A232" s="549" t="str">
        <f>IF(ISBLANK($A$16),"",$A$16)</f>
        <v>Salaried Supervision</v>
      </c>
      <c r="B232" s="491"/>
      <c r="C232" s="491"/>
      <c r="D232" s="492">
        <f t="shared" ref="D232:E245" si="43">IF($B$254="","",B232/($B$254*52))</f>
        <v>0</v>
      </c>
      <c r="E232" s="492">
        <f t="shared" si="43"/>
        <v>0</v>
      </c>
      <c r="F232" s="537"/>
      <c r="G232" s="537"/>
      <c r="H232" s="491"/>
      <c r="I232" s="494"/>
    </row>
    <row r="233" spans="1:9" x14ac:dyDescent="0.3">
      <c r="A233" s="549" t="str">
        <f>IF(ISBLANK($A$17),"",$A$17)</f>
        <v>Managers</v>
      </c>
      <c r="B233" s="491"/>
      <c r="C233" s="491"/>
      <c r="D233" s="492">
        <f t="shared" si="43"/>
        <v>0</v>
      </c>
      <c r="E233" s="492">
        <f t="shared" si="43"/>
        <v>0</v>
      </c>
      <c r="F233" s="537"/>
      <c r="G233" s="537"/>
      <c r="H233" s="491"/>
      <c r="I233" s="494"/>
    </row>
    <row r="234" spans="1:9" x14ac:dyDescent="0.3">
      <c r="A234" s="549" t="str">
        <f t="shared" ref="A234" si="44">IF(ISBLANK(A198),"",A198)</f>
        <v>Director</v>
      </c>
      <c r="B234" s="491"/>
      <c r="C234" s="491"/>
      <c r="D234" s="492">
        <f t="shared" si="43"/>
        <v>0</v>
      </c>
      <c r="E234" s="492">
        <f t="shared" si="43"/>
        <v>0</v>
      </c>
      <c r="F234" s="537"/>
      <c r="G234" s="537"/>
      <c r="H234" s="491"/>
      <c r="I234" s="494"/>
    </row>
    <row r="235" spans="1:9" x14ac:dyDescent="0.3">
      <c r="A235" s="547" t="str">
        <f>IF(ISBLANK($A$19),"",$A$19)</f>
        <v>Other Labor</v>
      </c>
      <c r="B235" s="479"/>
      <c r="C235" s="479"/>
      <c r="D235" s="485">
        <f t="shared" si="43"/>
        <v>0</v>
      </c>
      <c r="E235" s="485">
        <f t="shared" si="43"/>
        <v>0</v>
      </c>
      <c r="F235" s="536"/>
      <c r="G235" s="536"/>
      <c r="H235" s="479"/>
      <c r="I235" s="482"/>
    </row>
    <row r="236" spans="1:9" x14ac:dyDescent="0.3">
      <c r="A236" s="549" t="str">
        <f>IF(ISBLANK($A$20),"",$A$20)</f>
        <v>Temp/ Agency Labor</v>
      </c>
      <c r="B236" s="491"/>
      <c r="C236" s="491"/>
      <c r="D236" s="492">
        <f t="shared" si="43"/>
        <v>0</v>
      </c>
      <c r="E236" s="492">
        <f t="shared" si="43"/>
        <v>0</v>
      </c>
      <c r="F236" s="537"/>
      <c r="G236" s="537"/>
      <c r="H236" s="491"/>
      <c r="I236" s="494"/>
    </row>
    <row r="237" spans="1:9" x14ac:dyDescent="0.3">
      <c r="A237" s="547" t="str">
        <f>IF(ISBLANK($A$21),"",$A$21)</f>
        <v/>
      </c>
      <c r="B237" s="491"/>
      <c r="C237" s="491"/>
      <c r="D237" s="492">
        <f t="shared" si="43"/>
        <v>0</v>
      </c>
      <c r="E237" s="492">
        <f t="shared" si="43"/>
        <v>0</v>
      </c>
      <c r="F237" s="537"/>
      <c r="G237" s="537"/>
      <c r="H237" s="491"/>
      <c r="I237" s="494"/>
    </row>
    <row r="238" spans="1:9" x14ac:dyDescent="0.3">
      <c r="A238" s="547" t="str">
        <f>IF(ISBLANK($A$22),"",$A$22)</f>
        <v/>
      </c>
      <c r="B238" s="491"/>
      <c r="C238" s="491"/>
      <c r="D238" s="492">
        <f t="shared" si="43"/>
        <v>0</v>
      </c>
      <c r="E238" s="492">
        <f t="shared" si="43"/>
        <v>0</v>
      </c>
      <c r="F238" s="537"/>
      <c r="G238" s="537"/>
      <c r="H238" s="491"/>
      <c r="I238" s="494"/>
    </row>
    <row r="239" spans="1:9" x14ac:dyDescent="0.3">
      <c r="A239" s="547" t="str">
        <f>IF(ISBLANK($A$23),"",$A$23)</f>
        <v/>
      </c>
      <c r="B239" s="491"/>
      <c r="C239" s="491"/>
      <c r="D239" s="492">
        <f t="shared" si="43"/>
        <v>0</v>
      </c>
      <c r="E239" s="492">
        <f t="shared" si="43"/>
        <v>0</v>
      </c>
      <c r="F239" s="537"/>
      <c r="G239" s="537"/>
      <c r="H239" s="491"/>
      <c r="I239" s="494"/>
    </row>
    <row r="240" spans="1:9" x14ac:dyDescent="0.3">
      <c r="A240" s="547" t="str">
        <f>IF(ISBLANK($A$24),"",$A$24)</f>
        <v/>
      </c>
      <c r="B240" s="491"/>
      <c r="C240" s="491"/>
      <c r="D240" s="492">
        <f t="shared" si="43"/>
        <v>0</v>
      </c>
      <c r="E240" s="492">
        <f t="shared" si="43"/>
        <v>0</v>
      </c>
      <c r="F240" s="537"/>
      <c r="G240" s="537"/>
      <c r="H240" s="491"/>
      <c r="I240" s="494"/>
    </row>
    <row r="241" spans="1:9" x14ac:dyDescent="0.3">
      <c r="A241" s="547" t="str">
        <f>IF(ISBLANK($A$25),"",$A$25)</f>
        <v/>
      </c>
      <c r="B241" s="491"/>
      <c r="C241" s="491"/>
      <c r="D241" s="492">
        <f t="shared" si="43"/>
        <v>0</v>
      </c>
      <c r="E241" s="492">
        <f t="shared" si="43"/>
        <v>0</v>
      </c>
      <c r="F241" s="537"/>
      <c r="G241" s="537"/>
      <c r="H241" s="491"/>
      <c r="I241" s="494"/>
    </row>
    <row r="242" spans="1:9" x14ac:dyDescent="0.3">
      <c r="A242" s="547" t="str">
        <f>IF(ISBLANK($A$26),"",$A$26)</f>
        <v/>
      </c>
      <c r="B242" s="491"/>
      <c r="C242" s="491"/>
      <c r="D242" s="492">
        <f t="shared" si="43"/>
        <v>0</v>
      </c>
      <c r="E242" s="492">
        <f t="shared" si="43"/>
        <v>0</v>
      </c>
      <c r="F242" s="537"/>
      <c r="G242" s="537"/>
      <c r="H242" s="491"/>
      <c r="I242" s="494"/>
    </row>
    <row r="243" spans="1:9" x14ac:dyDescent="0.3">
      <c r="A243" s="547" t="str">
        <f>IF(ISBLANK($A$27),"",$A$27)</f>
        <v/>
      </c>
      <c r="B243" s="491"/>
      <c r="C243" s="491"/>
      <c r="D243" s="492">
        <f t="shared" si="43"/>
        <v>0</v>
      </c>
      <c r="E243" s="492">
        <f t="shared" si="43"/>
        <v>0</v>
      </c>
      <c r="F243" s="537"/>
      <c r="G243" s="537"/>
      <c r="H243" s="491"/>
      <c r="I243" s="494"/>
    </row>
    <row r="244" spans="1:9" x14ac:dyDescent="0.3">
      <c r="A244" s="547" t="str">
        <f>IF(ISBLANK($A$28),"",$A$28)</f>
        <v/>
      </c>
      <c r="B244" s="491"/>
      <c r="C244" s="491"/>
      <c r="D244" s="492">
        <f t="shared" si="43"/>
        <v>0</v>
      </c>
      <c r="E244" s="492">
        <f t="shared" si="43"/>
        <v>0</v>
      </c>
      <c r="F244" s="537"/>
      <c r="G244" s="537"/>
      <c r="H244" s="491"/>
      <c r="I244" s="494"/>
    </row>
    <row r="245" spans="1:9" x14ac:dyDescent="0.3">
      <c r="A245" s="547" t="str">
        <f>IF(ISBLANK($A$29),"",$A$29)</f>
        <v/>
      </c>
      <c r="B245" s="514"/>
      <c r="C245" s="514"/>
      <c r="D245" s="492">
        <f t="shared" si="43"/>
        <v>0</v>
      </c>
      <c r="E245" s="492">
        <f t="shared" si="43"/>
        <v>0</v>
      </c>
      <c r="F245" s="539"/>
      <c r="G245" s="539"/>
      <c r="H245" s="491"/>
      <c r="I245" s="494"/>
    </row>
    <row r="246" spans="1:9" x14ac:dyDescent="0.3">
      <c r="A246" s="547" t="s">
        <v>2065</v>
      </c>
      <c r="B246" s="517">
        <f t="shared" ref="B246:G246" si="45">SUM(B223:B245)</f>
        <v>0</v>
      </c>
      <c r="C246" s="517">
        <f t="shared" si="45"/>
        <v>0</v>
      </c>
      <c r="D246" s="492">
        <f t="shared" si="45"/>
        <v>0</v>
      </c>
      <c r="E246" s="492">
        <f t="shared" si="45"/>
        <v>0</v>
      </c>
      <c r="F246" s="556">
        <f t="shared" si="45"/>
        <v>0</v>
      </c>
      <c r="G246" s="556">
        <f t="shared" si="45"/>
        <v>0</v>
      </c>
      <c r="H246" s="491"/>
      <c r="I246" s="519"/>
    </row>
    <row r="247" spans="1:9" ht="18" x14ac:dyDescent="0.3">
      <c r="A247" s="557" t="s">
        <v>2066</v>
      </c>
      <c r="B247" s="558"/>
      <c r="C247" s="1124" t="s">
        <v>1655</v>
      </c>
      <c r="D247" s="1124"/>
      <c r="E247" s="1124"/>
      <c r="F247" s="1124"/>
      <c r="G247" s="1125"/>
    </row>
    <row r="248" spans="1:9" ht="46.8" hidden="1" outlineLevel="1" x14ac:dyDescent="0.3">
      <c r="A248" s="530" t="s">
        <v>2163</v>
      </c>
      <c r="B248" s="531"/>
      <c r="C248" s="1121"/>
      <c r="D248" s="1121"/>
      <c r="E248" s="1121"/>
      <c r="F248" s="1121"/>
      <c r="G248" s="1121"/>
    </row>
    <row r="249" spans="1:9" ht="15.6" hidden="1" outlineLevel="1" x14ac:dyDescent="0.3">
      <c r="A249" s="532" t="s">
        <v>2068</v>
      </c>
      <c r="B249" s="531"/>
      <c r="C249" s="1121"/>
      <c r="D249" s="1121"/>
      <c r="E249" s="1121"/>
      <c r="F249" s="1121"/>
      <c r="G249" s="1121"/>
    </row>
    <row r="250" spans="1:9" ht="15.6" hidden="1" outlineLevel="1" x14ac:dyDescent="0.3">
      <c r="A250" s="532" t="s">
        <v>2069</v>
      </c>
      <c r="B250" s="531"/>
      <c r="C250" s="1121"/>
      <c r="D250" s="1121"/>
      <c r="E250" s="1121"/>
      <c r="F250" s="1121"/>
      <c r="G250" s="1121"/>
    </row>
    <row r="251" spans="1:9" ht="15.6" hidden="1" outlineLevel="1" x14ac:dyDescent="0.3">
      <c r="A251" s="532" t="s">
        <v>2070</v>
      </c>
      <c r="B251" s="531"/>
      <c r="C251" s="1121"/>
      <c r="D251" s="1121"/>
      <c r="E251" s="1121"/>
      <c r="F251" s="1121"/>
      <c r="G251" s="1121"/>
    </row>
    <row r="252" spans="1:9" ht="15.6" hidden="1" outlineLevel="1" x14ac:dyDescent="0.3">
      <c r="A252" s="532" t="s">
        <v>2071</v>
      </c>
      <c r="B252" s="531"/>
      <c r="C252" s="1121"/>
      <c r="D252" s="1121"/>
      <c r="E252" s="1121"/>
      <c r="F252" s="1121"/>
      <c r="G252" s="1121"/>
    </row>
    <row r="253" spans="1:9" ht="15.6" hidden="1" outlineLevel="1" x14ac:dyDescent="0.3">
      <c r="A253" s="532" t="s">
        <v>2072</v>
      </c>
      <c r="B253" s="531"/>
      <c r="C253" s="1121"/>
      <c r="D253" s="1121"/>
      <c r="E253" s="1121"/>
      <c r="F253" s="1121"/>
      <c r="G253" s="1121"/>
    </row>
    <row r="254" spans="1:9" ht="15.6" collapsed="1" x14ac:dyDescent="0.3">
      <c r="A254" s="533" t="s">
        <v>1496</v>
      </c>
      <c r="B254" s="534">
        <v>40</v>
      </c>
      <c r="C254" s="1122" t="s">
        <v>2073</v>
      </c>
      <c r="D254" s="1122"/>
      <c r="E254" s="1122"/>
      <c r="F254" s="1122"/>
      <c r="G254" s="1122"/>
    </row>
    <row r="255" spans="1:9" ht="15.6" hidden="1" x14ac:dyDescent="0.3">
      <c r="A255" s="533" t="s">
        <v>2074</v>
      </c>
      <c r="B255" s="535" t="s">
        <v>1003</v>
      </c>
      <c r="C255" s="1121"/>
      <c r="D255" s="1121"/>
      <c r="E255" s="1121"/>
      <c r="F255" s="1121"/>
      <c r="G255" s="1121"/>
    </row>
    <row r="257" spans="1:9" ht="18" x14ac:dyDescent="0.35">
      <c r="A257" s="1134" t="str">
        <f>'24a-EVS Pricing Matrix'!J2</f>
        <v>FACILITY8</v>
      </c>
      <c r="B257" s="1135"/>
      <c r="C257" s="1135"/>
      <c r="D257" s="1135"/>
      <c r="E257" s="1135"/>
      <c r="F257" s="1135"/>
      <c r="G257" s="1135"/>
      <c r="H257" s="1135"/>
      <c r="I257" s="1136"/>
    </row>
    <row r="258" spans="1:9" ht="43.2" x14ac:dyDescent="0.3">
      <c r="A258" s="471" t="s">
        <v>2040</v>
      </c>
      <c r="B258" s="471" t="s">
        <v>2041</v>
      </c>
      <c r="C258" s="472" t="s">
        <v>2042</v>
      </c>
      <c r="D258" s="546" t="str">
        <f>"Productive FTEs ("&amp;B290*52&amp;")"</f>
        <v>Productive FTEs (2080)</v>
      </c>
      <c r="E258" s="546" t="str">
        <f>"Non-productive FTEs ("&amp;B290*52&amp;")"</f>
        <v>Non-productive FTEs (2080)</v>
      </c>
      <c r="F258" s="472" t="s">
        <v>2043</v>
      </c>
      <c r="G258" s="472" t="s">
        <v>2044</v>
      </c>
      <c r="H258" s="473" t="s">
        <v>2045</v>
      </c>
      <c r="I258" s="472" t="s">
        <v>1655</v>
      </c>
    </row>
    <row r="259" spans="1:9" x14ac:dyDescent="0.3">
      <c r="A259" s="547" t="str">
        <f>IF(ISBLANK($A$7),"",$A$7)</f>
        <v>Hourly Staff</v>
      </c>
      <c r="B259" s="479"/>
      <c r="C259" s="479"/>
      <c r="D259" s="485">
        <f t="shared" ref="D259:E259" si="46">IF($B$254="","",B259/($B$254*52))</f>
        <v>0</v>
      </c>
      <c r="E259" s="485">
        <f t="shared" si="46"/>
        <v>0</v>
      </c>
      <c r="F259" s="536"/>
      <c r="G259" s="536"/>
      <c r="H259" s="479"/>
      <c r="I259" s="482"/>
    </row>
    <row r="260" spans="1:9" x14ac:dyDescent="0.3">
      <c r="A260" s="549" t="str">
        <f>IF(ISBLANK($A$8),"",$A$8)</f>
        <v>Hourly Staff</v>
      </c>
      <c r="B260" s="491"/>
      <c r="C260" s="491"/>
      <c r="D260" s="492">
        <f t="shared" ref="D260:E266" si="47">IF($B$290="","",B260/($B$290*52))</f>
        <v>0</v>
      </c>
      <c r="E260" s="492">
        <f t="shared" si="47"/>
        <v>0</v>
      </c>
      <c r="F260" s="537"/>
      <c r="G260" s="537"/>
      <c r="H260" s="491"/>
      <c r="I260" s="494"/>
    </row>
    <row r="261" spans="1:9" x14ac:dyDescent="0.3">
      <c r="A261" s="549" t="str">
        <f>IF(ISBLANK($A$9),"",$A$9)</f>
        <v>Housekeeper</v>
      </c>
      <c r="B261" s="491"/>
      <c r="C261" s="491"/>
      <c r="D261" s="492">
        <f t="shared" si="47"/>
        <v>0</v>
      </c>
      <c r="E261" s="492">
        <f t="shared" si="47"/>
        <v>0</v>
      </c>
      <c r="F261" s="537"/>
      <c r="G261" s="537"/>
      <c r="H261" s="491"/>
      <c r="I261" s="494"/>
    </row>
    <row r="262" spans="1:9" x14ac:dyDescent="0.3">
      <c r="A262" s="549" t="str">
        <f>IF(ISBLANK($A$10),"",$A$10)</f>
        <v>Floor Technician</v>
      </c>
      <c r="B262" s="491"/>
      <c r="C262" s="491"/>
      <c r="D262" s="492">
        <f t="shared" si="47"/>
        <v>0</v>
      </c>
      <c r="E262" s="492">
        <f t="shared" si="47"/>
        <v>0</v>
      </c>
      <c r="F262" s="537"/>
      <c r="G262" s="537"/>
      <c r="H262" s="491"/>
      <c r="I262" s="494"/>
    </row>
    <row r="263" spans="1:9" x14ac:dyDescent="0.3">
      <c r="A263" s="549" t="str">
        <f>IF(ISBLANK($A$11),"",$A$11)</f>
        <v>Trash Technician</v>
      </c>
      <c r="B263" s="491"/>
      <c r="C263" s="491"/>
      <c r="D263" s="492">
        <f t="shared" si="47"/>
        <v>0</v>
      </c>
      <c r="E263" s="492">
        <f t="shared" si="47"/>
        <v>0</v>
      </c>
      <c r="F263" s="537"/>
      <c r="G263" s="537"/>
      <c r="H263" s="491"/>
      <c r="I263" s="494"/>
    </row>
    <row r="264" spans="1:9" x14ac:dyDescent="0.3">
      <c r="A264" s="549" t="str">
        <f>IF(ISBLANK($A$12),"",$A$12)</f>
        <v>Linen Technician</v>
      </c>
      <c r="B264" s="491"/>
      <c r="C264" s="491"/>
      <c r="D264" s="492">
        <f t="shared" si="47"/>
        <v>0</v>
      </c>
      <c r="E264" s="492">
        <f t="shared" si="47"/>
        <v>0</v>
      </c>
      <c r="F264" s="537"/>
      <c r="G264" s="537"/>
      <c r="H264" s="491"/>
      <c r="I264" s="494"/>
    </row>
    <row r="265" spans="1:9" x14ac:dyDescent="0.3">
      <c r="A265" s="549" t="str">
        <f>IF(ISBLANK($A$13),"",$A$13)</f>
        <v>Administrative Support</v>
      </c>
      <c r="B265" s="491"/>
      <c r="C265" s="491"/>
      <c r="D265" s="492">
        <f t="shared" si="47"/>
        <v>0</v>
      </c>
      <c r="E265" s="492">
        <f t="shared" si="47"/>
        <v>0</v>
      </c>
      <c r="F265" s="537"/>
      <c r="G265" s="537"/>
      <c r="H265" s="491"/>
      <c r="I265" s="494"/>
    </row>
    <row r="266" spans="1:9" x14ac:dyDescent="0.3">
      <c r="A266" s="549" t="str">
        <f>IF(ISBLANK($A$14),"",$A$14)</f>
        <v>Hourly Supervision</v>
      </c>
      <c r="B266" s="491"/>
      <c r="C266" s="491"/>
      <c r="D266" s="492">
        <f t="shared" si="47"/>
        <v>0</v>
      </c>
      <c r="E266" s="492">
        <f t="shared" si="47"/>
        <v>0</v>
      </c>
      <c r="F266" s="537"/>
      <c r="G266" s="537"/>
      <c r="H266" s="491"/>
      <c r="I266" s="494"/>
    </row>
    <row r="267" spans="1:9" x14ac:dyDescent="0.3">
      <c r="A267" s="547" t="str">
        <f>IF(ISBLANK($A$15),"",$A$15)</f>
        <v>Salaried Staff</v>
      </c>
      <c r="B267" s="479"/>
      <c r="C267" s="479"/>
      <c r="D267" s="485"/>
      <c r="E267" s="485"/>
      <c r="F267" s="536"/>
      <c r="G267" s="536"/>
      <c r="H267" s="479"/>
      <c r="I267" s="482"/>
    </row>
    <row r="268" spans="1:9" x14ac:dyDescent="0.3">
      <c r="A268" s="549" t="str">
        <f>IF(ISBLANK($A$16),"",$A$16)</f>
        <v>Salaried Supervision</v>
      </c>
      <c r="B268" s="491"/>
      <c r="C268" s="491"/>
      <c r="D268" s="492">
        <f t="shared" ref="D268:D281" si="48">IF($B$290="","",B268/($B$290*52))</f>
        <v>0</v>
      </c>
      <c r="E268" s="492">
        <f t="shared" ref="E268:E281" si="49">IF($B$290="","",C268/($B$290*52))</f>
        <v>0</v>
      </c>
      <c r="F268" s="537"/>
      <c r="G268" s="537"/>
      <c r="H268" s="491"/>
      <c r="I268" s="494"/>
    </row>
    <row r="269" spans="1:9" x14ac:dyDescent="0.3">
      <c r="A269" s="549" t="str">
        <f>IF(ISBLANK($A$17),"",$A$17)</f>
        <v>Managers</v>
      </c>
      <c r="B269" s="491"/>
      <c r="C269" s="491"/>
      <c r="D269" s="492">
        <f t="shared" si="48"/>
        <v>0</v>
      </c>
      <c r="E269" s="492">
        <f t="shared" si="49"/>
        <v>0</v>
      </c>
      <c r="F269" s="537"/>
      <c r="G269" s="537"/>
      <c r="H269" s="491"/>
      <c r="I269" s="494"/>
    </row>
    <row r="270" spans="1:9" x14ac:dyDescent="0.3">
      <c r="A270" s="549" t="str">
        <f t="shared" ref="A270" si="50">IF(ISBLANK(A234),"",A234)</f>
        <v>Director</v>
      </c>
      <c r="B270" s="491"/>
      <c r="C270" s="491"/>
      <c r="D270" s="492">
        <f t="shared" si="48"/>
        <v>0</v>
      </c>
      <c r="E270" s="492">
        <f t="shared" si="49"/>
        <v>0</v>
      </c>
      <c r="F270" s="537"/>
      <c r="G270" s="537"/>
      <c r="H270" s="491"/>
      <c r="I270" s="494"/>
    </row>
    <row r="271" spans="1:9" x14ac:dyDescent="0.3">
      <c r="A271" s="547" t="str">
        <f>IF(ISBLANK($A$19),"",$A$19)</f>
        <v>Other Labor</v>
      </c>
      <c r="B271" s="479"/>
      <c r="C271" s="479"/>
      <c r="D271" s="485">
        <f t="shared" si="48"/>
        <v>0</v>
      </c>
      <c r="E271" s="485">
        <f t="shared" si="49"/>
        <v>0</v>
      </c>
      <c r="F271" s="536"/>
      <c r="G271" s="536"/>
      <c r="H271" s="479"/>
      <c r="I271" s="482"/>
    </row>
    <row r="272" spans="1:9" x14ac:dyDescent="0.3">
      <c r="A272" s="549" t="str">
        <f>IF(ISBLANK($A$20),"",$A$20)</f>
        <v>Temp/ Agency Labor</v>
      </c>
      <c r="B272" s="491"/>
      <c r="C272" s="491"/>
      <c r="D272" s="492">
        <f t="shared" si="48"/>
        <v>0</v>
      </c>
      <c r="E272" s="492">
        <f t="shared" si="49"/>
        <v>0</v>
      </c>
      <c r="F272" s="537"/>
      <c r="G272" s="537"/>
      <c r="H272" s="491"/>
      <c r="I272" s="494"/>
    </row>
    <row r="273" spans="1:9" x14ac:dyDescent="0.3">
      <c r="A273" s="547" t="str">
        <f>IF(ISBLANK($A$21),"",$A$21)</f>
        <v/>
      </c>
      <c r="B273" s="491"/>
      <c r="C273" s="491"/>
      <c r="D273" s="492">
        <f t="shared" si="48"/>
        <v>0</v>
      </c>
      <c r="E273" s="492">
        <f t="shared" si="49"/>
        <v>0</v>
      </c>
      <c r="F273" s="537"/>
      <c r="G273" s="537"/>
      <c r="H273" s="491"/>
      <c r="I273" s="494"/>
    </row>
    <row r="274" spans="1:9" x14ac:dyDescent="0.3">
      <c r="A274" s="547" t="str">
        <f>IF(ISBLANK($A$22),"",$A$22)</f>
        <v/>
      </c>
      <c r="B274" s="491"/>
      <c r="C274" s="491"/>
      <c r="D274" s="492">
        <f t="shared" si="48"/>
        <v>0</v>
      </c>
      <c r="E274" s="492">
        <f t="shared" si="49"/>
        <v>0</v>
      </c>
      <c r="F274" s="537"/>
      <c r="G274" s="537"/>
      <c r="H274" s="491"/>
      <c r="I274" s="494"/>
    </row>
    <row r="275" spans="1:9" x14ac:dyDescent="0.3">
      <c r="A275" s="547" t="str">
        <f>IF(ISBLANK($A$23),"",$A$23)</f>
        <v/>
      </c>
      <c r="B275" s="491"/>
      <c r="C275" s="491"/>
      <c r="D275" s="492">
        <f t="shared" si="48"/>
        <v>0</v>
      </c>
      <c r="E275" s="492">
        <f t="shared" si="49"/>
        <v>0</v>
      </c>
      <c r="F275" s="537"/>
      <c r="G275" s="537"/>
      <c r="H275" s="491"/>
      <c r="I275" s="494"/>
    </row>
    <row r="276" spans="1:9" x14ac:dyDescent="0.3">
      <c r="A276" s="547" t="str">
        <f>IF(ISBLANK($A$24),"",$A$24)</f>
        <v/>
      </c>
      <c r="B276" s="491"/>
      <c r="C276" s="491"/>
      <c r="D276" s="492">
        <f t="shared" si="48"/>
        <v>0</v>
      </c>
      <c r="E276" s="492">
        <f t="shared" si="49"/>
        <v>0</v>
      </c>
      <c r="F276" s="537"/>
      <c r="G276" s="537"/>
      <c r="H276" s="491"/>
      <c r="I276" s="494"/>
    </row>
    <row r="277" spans="1:9" x14ac:dyDescent="0.3">
      <c r="A277" s="547" t="str">
        <f>IF(ISBLANK($A$25),"",$A$25)</f>
        <v/>
      </c>
      <c r="B277" s="491"/>
      <c r="C277" s="491"/>
      <c r="D277" s="492">
        <f t="shared" si="48"/>
        <v>0</v>
      </c>
      <c r="E277" s="492">
        <f t="shared" si="49"/>
        <v>0</v>
      </c>
      <c r="F277" s="537"/>
      <c r="G277" s="537"/>
      <c r="H277" s="491"/>
      <c r="I277" s="494"/>
    </row>
    <row r="278" spans="1:9" x14ac:dyDescent="0.3">
      <c r="A278" s="547" t="str">
        <f>IF(ISBLANK($A$26),"",$A$26)</f>
        <v/>
      </c>
      <c r="B278" s="491"/>
      <c r="C278" s="491"/>
      <c r="D278" s="492">
        <f t="shared" si="48"/>
        <v>0</v>
      </c>
      <c r="E278" s="492">
        <f t="shared" si="49"/>
        <v>0</v>
      </c>
      <c r="F278" s="537"/>
      <c r="G278" s="537"/>
      <c r="H278" s="491"/>
      <c r="I278" s="494"/>
    </row>
    <row r="279" spans="1:9" x14ac:dyDescent="0.3">
      <c r="A279" s="547" t="str">
        <f>IF(ISBLANK($A$27),"",$A$27)</f>
        <v/>
      </c>
      <c r="B279" s="491"/>
      <c r="C279" s="491"/>
      <c r="D279" s="492">
        <f t="shared" si="48"/>
        <v>0</v>
      </c>
      <c r="E279" s="492">
        <f t="shared" si="49"/>
        <v>0</v>
      </c>
      <c r="F279" s="537"/>
      <c r="G279" s="537"/>
      <c r="H279" s="491"/>
      <c r="I279" s="494"/>
    </row>
    <row r="280" spans="1:9" x14ac:dyDescent="0.3">
      <c r="A280" s="547" t="str">
        <f>IF(ISBLANK($A$28),"",$A$28)</f>
        <v/>
      </c>
      <c r="B280" s="491"/>
      <c r="C280" s="491"/>
      <c r="D280" s="492">
        <f t="shared" si="48"/>
        <v>0</v>
      </c>
      <c r="E280" s="492">
        <f t="shared" si="49"/>
        <v>0</v>
      </c>
      <c r="F280" s="537"/>
      <c r="G280" s="537"/>
      <c r="H280" s="491"/>
      <c r="I280" s="494"/>
    </row>
    <row r="281" spans="1:9" x14ac:dyDescent="0.3">
      <c r="A281" s="547" t="str">
        <f>IF(ISBLANK($A$29),"",$A$29)</f>
        <v/>
      </c>
      <c r="B281" s="514"/>
      <c r="C281" s="514"/>
      <c r="D281" s="492">
        <f t="shared" si="48"/>
        <v>0</v>
      </c>
      <c r="E281" s="492">
        <f t="shared" si="49"/>
        <v>0</v>
      </c>
      <c r="F281" s="539"/>
      <c r="G281" s="539"/>
      <c r="H281" s="491"/>
      <c r="I281" s="494"/>
    </row>
    <row r="282" spans="1:9" x14ac:dyDescent="0.3">
      <c r="A282" s="547" t="s">
        <v>2065</v>
      </c>
      <c r="B282" s="517">
        <f t="shared" ref="B282:G282" si="51">SUM(B259:B281)</f>
        <v>0</v>
      </c>
      <c r="C282" s="517">
        <f t="shared" si="51"/>
        <v>0</v>
      </c>
      <c r="D282" s="492">
        <f t="shared" si="51"/>
        <v>0</v>
      </c>
      <c r="E282" s="492">
        <f t="shared" si="51"/>
        <v>0</v>
      </c>
      <c r="F282" s="556">
        <f t="shared" si="51"/>
        <v>0</v>
      </c>
      <c r="G282" s="556">
        <f t="shared" si="51"/>
        <v>0</v>
      </c>
      <c r="H282" s="491"/>
      <c r="I282" s="519"/>
    </row>
    <row r="283" spans="1:9" ht="18" x14ac:dyDescent="0.3">
      <c r="A283" s="557" t="s">
        <v>2066</v>
      </c>
      <c r="B283" s="558"/>
      <c r="C283" s="1124" t="s">
        <v>1655</v>
      </c>
      <c r="D283" s="1124"/>
      <c r="E283" s="1124"/>
      <c r="F283" s="1124"/>
      <c r="G283" s="1125"/>
    </row>
    <row r="284" spans="1:9" ht="46.8" hidden="1" outlineLevel="1" x14ac:dyDescent="0.3">
      <c r="A284" s="530" t="s">
        <v>2163</v>
      </c>
      <c r="B284" s="531"/>
      <c r="C284" s="1121"/>
      <c r="D284" s="1121"/>
      <c r="E284" s="1121"/>
      <c r="F284" s="1121"/>
      <c r="G284" s="1121"/>
    </row>
    <row r="285" spans="1:9" ht="15.6" hidden="1" outlineLevel="1" x14ac:dyDescent="0.3">
      <c r="A285" s="532" t="s">
        <v>2068</v>
      </c>
      <c r="B285" s="531"/>
      <c r="C285" s="1121"/>
      <c r="D285" s="1121"/>
      <c r="E285" s="1121"/>
      <c r="F285" s="1121"/>
      <c r="G285" s="1121"/>
    </row>
    <row r="286" spans="1:9" ht="15.6" hidden="1" outlineLevel="1" x14ac:dyDescent="0.3">
      <c r="A286" s="532" t="s">
        <v>2069</v>
      </c>
      <c r="B286" s="531"/>
      <c r="C286" s="1121"/>
      <c r="D286" s="1121"/>
      <c r="E286" s="1121"/>
      <c r="F286" s="1121"/>
      <c r="G286" s="1121"/>
    </row>
    <row r="287" spans="1:9" ht="15.6" hidden="1" outlineLevel="1" x14ac:dyDescent="0.3">
      <c r="A287" s="532" t="s">
        <v>2070</v>
      </c>
      <c r="B287" s="531"/>
      <c r="C287" s="1121"/>
      <c r="D287" s="1121"/>
      <c r="E287" s="1121"/>
      <c r="F287" s="1121"/>
      <c r="G287" s="1121"/>
    </row>
    <row r="288" spans="1:9" ht="15.6" hidden="1" outlineLevel="1" x14ac:dyDescent="0.3">
      <c r="A288" s="532" t="s">
        <v>2071</v>
      </c>
      <c r="B288" s="531"/>
      <c r="C288" s="1121"/>
      <c r="D288" s="1121"/>
      <c r="E288" s="1121"/>
      <c r="F288" s="1121"/>
      <c r="G288" s="1121"/>
    </row>
    <row r="289" spans="1:9" ht="15.6" hidden="1" outlineLevel="1" x14ac:dyDescent="0.3">
      <c r="A289" s="532" t="s">
        <v>2072</v>
      </c>
      <c r="B289" s="531"/>
      <c r="C289" s="1121"/>
      <c r="D289" s="1121"/>
      <c r="E289" s="1121"/>
      <c r="F289" s="1121"/>
      <c r="G289" s="1121"/>
    </row>
    <row r="290" spans="1:9" ht="15.6" collapsed="1" x14ac:dyDescent="0.3">
      <c r="A290" s="533" t="s">
        <v>1496</v>
      </c>
      <c r="B290" s="534">
        <v>40</v>
      </c>
      <c r="C290" s="1122" t="s">
        <v>2073</v>
      </c>
      <c r="D290" s="1122"/>
      <c r="E290" s="1122"/>
      <c r="F290" s="1122"/>
      <c r="G290" s="1122"/>
    </row>
    <row r="291" spans="1:9" ht="15.6" hidden="1" x14ac:dyDescent="0.3">
      <c r="A291" s="533" t="s">
        <v>2074</v>
      </c>
      <c r="B291" s="535" t="s">
        <v>1003</v>
      </c>
      <c r="C291" s="1121"/>
      <c r="D291" s="1121"/>
      <c r="E291" s="1121"/>
      <c r="F291" s="1121"/>
      <c r="G291" s="1121"/>
    </row>
    <row r="293" spans="1:9" ht="18" customHeight="1" x14ac:dyDescent="0.35">
      <c r="A293" s="1134" t="str">
        <f>'24a-EVS Pricing Matrix'!K2</f>
        <v>FACILITY9</v>
      </c>
      <c r="B293" s="1135"/>
      <c r="C293" s="1135"/>
      <c r="D293" s="1135"/>
      <c r="E293" s="1135"/>
      <c r="F293" s="1135"/>
      <c r="G293" s="1135"/>
      <c r="H293" s="1135"/>
      <c r="I293" s="1136"/>
    </row>
    <row r="294" spans="1:9" ht="43.2" x14ac:dyDescent="0.3">
      <c r="A294" s="471" t="s">
        <v>2040</v>
      </c>
      <c r="B294" s="471" t="s">
        <v>2041</v>
      </c>
      <c r="C294" s="472" t="s">
        <v>2042</v>
      </c>
      <c r="D294" s="546" t="str">
        <f>"Productive FTEs ("&amp;B326*52&amp;")"</f>
        <v>Productive FTEs (2080)</v>
      </c>
      <c r="E294" s="546" t="str">
        <f>"Non-productive FTEs ("&amp;B326*52&amp;")"</f>
        <v>Non-productive FTEs (2080)</v>
      </c>
      <c r="F294" s="472" t="s">
        <v>2043</v>
      </c>
      <c r="G294" s="472" t="s">
        <v>2044</v>
      </c>
      <c r="H294" s="473" t="s">
        <v>2045</v>
      </c>
      <c r="I294" s="472" t="s">
        <v>1655</v>
      </c>
    </row>
    <row r="295" spans="1:9" x14ac:dyDescent="0.3">
      <c r="A295" s="547" t="str">
        <f>IF(ISBLANK($A$7),"",$A$7)</f>
        <v>Hourly Staff</v>
      </c>
      <c r="B295" s="479"/>
      <c r="C295" s="479"/>
      <c r="D295" s="485">
        <f t="shared" ref="D295:E295" si="52">IF($B$254="","",B295/($B$254*52))</f>
        <v>0</v>
      </c>
      <c r="E295" s="485">
        <f t="shared" si="52"/>
        <v>0</v>
      </c>
      <c r="F295" s="536"/>
      <c r="G295" s="536"/>
      <c r="H295" s="479"/>
      <c r="I295" s="482"/>
    </row>
    <row r="296" spans="1:9" x14ac:dyDescent="0.3">
      <c r="A296" s="549" t="str">
        <f>IF(ISBLANK($A$8),"",$A$8)</f>
        <v>Hourly Staff</v>
      </c>
      <c r="B296" s="491"/>
      <c r="C296" s="491"/>
      <c r="D296" s="492">
        <f t="shared" ref="D296:E302" si="53">IF($B$326="","",B296/($B$326*52))</f>
        <v>0</v>
      </c>
      <c r="E296" s="492">
        <f t="shared" si="53"/>
        <v>0</v>
      </c>
      <c r="F296" s="537"/>
      <c r="G296" s="537"/>
      <c r="H296" s="491"/>
      <c r="I296" s="494"/>
    </row>
    <row r="297" spans="1:9" x14ac:dyDescent="0.3">
      <c r="A297" s="549" t="str">
        <f>IF(ISBLANK($A$9),"",$A$9)</f>
        <v>Housekeeper</v>
      </c>
      <c r="B297" s="491"/>
      <c r="C297" s="491"/>
      <c r="D297" s="492">
        <f t="shared" si="53"/>
        <v>0</v>
      </c>
      <c r="E297" s="492">
        <f t="shared" si="53"/>
        <v>0</v>
      </c>
      <c r="F297" s="537"/>
      <c r="G297" s="537"/>
      <c r="H297" s="491"/>
      <c r="I297" s="494"/>
    </row>
    <row r="298" spans="1:9" x14ac:dyDescent="0.3">
      <c r="A298" s="549" t="str">
        <f>IF(ISBLANK($A$10),"",$A$10)</f>
        <v>Floor Technician</v>
      </c>
      <c r="B298" s="491"/>
      <c r="C298" s="491"/>
      <c r="D298" s="492">
        <f t="shared" si="53"/>
        <v>0</v>
      </c>
      <c r="E298" s="492">
        <f t="shared" si="53"/>
        <v>0</v>
      </c>
      <c r="F298" s="537"/>
      <c r="G298" s="537"/>
      <c r="H298" s="491"/>
      <c r="I298" s="494"/>
    </row>
    <row r="299" spans="1:9" x14ac:dyDescent="0.3">
      <c r="A299" s="549" t="str">
        <f>IF(ISBLANK($A$11),"",$A$11)</f>
        <v>Trash Technician</v>
      </c>
      <c r="B299" s="491"/>
      <c r="C299" s="491"/>
      <c r="D299" s="492">
        <f t="shared" si="53"/>
        <v>0</v>
      </c>
      <c r="E299" s="492">
        <f t="shared" si="53"/>
        <v>0</v>
      </c>
      <c r="F299" s="537"/>
      <c r="G299" s="537"/>
      <c r="H299" s="491"/>
      <c r="I299" s="494"/>
    </row>
    <row r="300" spans="1:9" x14ac:dyDescent="0.3">
      <c r="A300" s="549" t="str">
        <f>IF(ISBLANK($A$12),"",$A$12)</f>
        <v>Linen Technician</v>
      </c>
      <c r="B300" s="491"/>
      <c r="C300" s="491"/>
      <c r="D300" s="492">
        <f t="shared" si="53"/>
        <v>0</v>
      </c>
      <c r="E300" s="492">
        <f t="shared" si="53"/>
        <v>0</v>
      </c>
      <c r="F300" s="537"/>
      <c r="G300" s="537"/>
      <c r="H300" s="491"/>
      <c r="I300" s="494"/>
    </row>
    <row r="301" spans="1:9" x14ac:dyDescent="0.3">
      <c r="A301" s="549" t="str">
        <f>IF(ISBLANK($A$13),"",$A$13)</f>
        <v>Administrative Support</v>
      </c>
      <c r="B301" s="491"/>
      <c r="C301" s="491"/>
      <c r="D301" s="492">
        <f t="shared" si="53"/>
        <v>0</v>
      </c>
      <c r="E301" s="492">
        <f t="shared" si="53"/>
        <v>0</v>
      </c>
      <c r="F301" s="537"/>
      <c r="G301" s="537"/>
      <c r="H301" s="491"/>
      <c r="I301" s="494"/>
    </row>
    <row r="302" spans="1:9" x14ac:dyDescent="0.3">
      <c r="A302" s="549" t="str">
        <f>IF(ISBLANK($A$14),"",$A$14)</f>
        <v>Hourly Supervision</v>
      </c>
      <c r="B302" s="491"/>
      <c r="C302" s="491"/>
      <c r="D302" s="492">
        <f t="shared" si="53"/>
        <v>0</v>
      </c>
      <c r="E302" s="492">
        <f t="shared" si="53"/>
        <v>0</v>
      </c>
      <c r="F302" s="537"/>
      <c r="G302" s="537"/>
      <c r="H302" s="491"/>
      <c r="I302" s="494"/>
    </row>
    <row r="303" spans="1:9" x14ac:dyDescent="0.3">
      <c r="A303" s="547" t="str">
        <f>IF(ISBLANK($A$15),"",$A$15)</f>
        <v>Salaried Staff</v>
      </c>
      <c r="B303" s="479"/>
      <c r="C303" s="479"/>
      <c r="D303" s="485"/>
      <c r="E303" s="485"/>
      <c r="F303" s="536"/>
      <c r="G303" s="536"/>
      <c r="H303" s="479"/>
      <c r="I303" s="482"/>
    </row>
    <row r="304" spans="1:9" x14ac:dyDescent="0.3">
      <c r="A304" s="549" t="str">
        <f>IF(ISBLANK($A$16),"",$A$16)</f>
        <v>Salaried Supervision</v>
      </c>
      <c r="B304" s="491"/>
      <c r="C304" s="491"/>
      <c r="D304" s="492">
        <f t="shared" ref="D304:D317" si="54">IF($B$326="","",B304/($B$326*52))</f>
        <v>0</v>
      </c>
      <c r="E304" s="492">
        <f t="shared" ref="E304:E317" si="55">IF($B$326="","",C304/($B$326*52))</f>
        <v>0</v>
      </c>
      <c r="F304" s="537"/>
      <c r="G304" s="537"/>
      <c r="H304" s="491"/>
      <c r="I304" s="494"/>
    </row>
    <row r="305" spans="1:9" x14ac:dyDescent="0.3">
      <c r="A305" s="549" t="str">
        <f>IF(ISBLANK($A$17),"",$A$17)</f>
        <v>Managers</v>
      </c>
      <c r="B305" s="491"/>
      <c r="C305" s="491"/>
      <c r="D305" s="492">
        <f t="shared" si="54"/>
        <v>0</v>
      </c>
      <c r="E305" s="492">
        <f t="shared" si="55"/>
        <v>0</v>
      </c>
      <c r="F305" s="537"/>
      <c r="G305" s="537"/>
      <c r="H305" s="491"/>
      <c r="I305" s="494"/>
    </row>
    <row r="306" spans="1:9" x14ac:dyDescent="0.3">
      <c r="A306" s="549" t="str">
        <f t="shared" ref="A306" si="56">IF(ISBLANK(A270),"",A270)</f>
        <v>Director</v>
      </c>
      <c r="B306" s="491"/>
      <c r="C306" s="491"/>
      <c r="D306" s="492">
        <f t="shared" si="54"/>
        <v>0</v>
      </c>
      <c r="E306" s="492">
        <f t="shared" si="55"/>
        <v>0</v>
      </c>
      <c r="F306" s="537"/>
      <c r="G306" s="537"/>
      <c r="H306" s="491"/>
      <c r="I306" s="494"/>
    </row>
    <row r="307" spans="1:9" x14ac:dyDescent="0.3">
      <c r="A307" s="547" t="str">
        <f>IF(ISBLANK($A$19),"",$A$19)</f>
        <v>Other Labor</v>
      </c>
      <c r="B307" s="479"/>
      <c r="C307" s="479"/>
      <c r="D307" s="485">
        <f t="shared" si="54"/>
        <v>0</v>
      </c>
      <c r="E307" s="485">
        <f t="shared" si="55"/>
        <v>0</v>
      </c>
      <c r="F307" s="536"/>
      <c r="G307" s="536"/>
      <c r="H307" s="479"/>
      <c r="I307" s="482"/>
    </row>
    <row r="308" spans="1:9" x14ac:dyDescent="0.3">
      <c r="A308" s="549" t="str">
        <f>IF(ISBLANK($A$20),"",$A$20)</f>
        <v>Temp/ Agency Labor</v>
      </c>
      <c r="B308" s="491"/>
      <c r="C308" s="491"/>
      <c r="D308" s="492">
        <f t="shared" si="54"/>
        <v>0</v>
      </c>
      <c r="E308" s="492">
        <f t="shared" si="55"/>
        <v>0</v>
      </c>
      <c r="F308" s="537"/>
      <c r="G308" s="537"/>
      <c r="H308" s="491"/>
      <c r="I308" s="494"/>
    </row>
    <row r="309" spans="1:9" x14ac:dyDescent="0.3">
      <c r="A309" s="547" t="str">
        <f>IF(ISBLANK($A$21),"",$A$21)</f>
        <v/>
      </c>
      <c r="B309" s="491"/>
      <c r="C309" s="491"/>
      <c r="D309" s="492">
        <f t="shared" si="54"/>
        <v>0</v>
      </c>
      <c r="E309" s="492">
        <f t="shared" si="55"/>
        <v>0</v>
      </c>
      <c r="F309" s="537"/>
      <c r="G309" s="537"/>
      <c r="H309" s="491"/>
      <c r="I309" s="494"/>
    </row>
    <row r="310" spans="1:9" x14ac:dyDescent="0.3">
      <c r="A310" s="547" t="str">
        <f>IF(ISBLANK($A$22),"",$A$22)</f>
        <v/>
      </c>
      <c r="B310" s="491"/>
      <c r="C310" s="491"/>
      <c r="D310" s="492">
        <f t="shared" si="54"/>
        <v>0</v>
      </c>
      <c r="E310" s="492">
        <f t="shared" si="55"/>
        <v>0</v>
      </c>
      <c r="F310" s="537"/>
      <c r="G310" s="537"/>
      <c r="H310" s="491"/>
      <c r="I310" s="494"/>
    </row>
    <row r="311" spans="1:9" x14ac:dyDescent="0.3">
      <c r="A311" s="547" t="str">
        <f>IF(ISBLANK($A$23),"",$A$23)</f>
        <v/>
      </c>
      <c r="B311" s="491"/>
      <c r="C311" s="491"/>
      <c r="D311" s="492">
        <f t="shared" si="54"/>
        <v>0</v>
      </c>
      <c r="E311" s="492">
        <f t="shared" si="55"/>
        <v>0</v>
      </c>
      <c r="F311" s="537"/>
      <c r="G311" s="537"/>
      <c r="H311" s="491"/>
      <c r="I311" s="494"/>
    </row>
    <row r="312" spans="1:9" x14ac:dyDescent="0.3">
      <c r="A312" s="547" t="str">
        <f>IF(ISBLANK($A$24),"",$A$24)</f>
        <v/>
      </c>
      <c r="B312" s="491"/>
      <c r="C312" s="491"/>
      <c r="D312" s="492">
        <f t="shared" si="54"/>
        <v>0</v>
      </c>
      <c r="E312" s="492">
        <f t="shared" si="55"/>
        <v>0</v>
      </c>
      <c r="F312" s="537"/>
      <c r="G312" s="537"/>
      <c r="H312" s="491"/>
      <c r="I312" s="494"/>
    </row>
    <row r="313" spans="1:9" x14ac:dyDescent="0.3">
      <c r="A313" s="547" t="str">
        <f>IF(ISBLANK($A$25),"",$A$25)</f>
        <v/>
      </c>
      <c r="B313" s="491"/>
      <c r="C313" s="491"/>
      <c r="D313" s="492">
        <f t="shared" si="54"/>
        <v>0</v>
      </c>
      <c r="E313" s="492">
        <f t="shared" si="55"/>
        <v>0</v>
      </c>
      <c r="F313" s="537"/>
      <c r="G313" s="537"/>
      <c r="H313" s="491"/>
      <c r="I313" s="494"/>
    </row>
    <row r="314" spans="1:9" x14ac:dyDescent="0.3">
      <c r="A314" s="547" t="str">
        <f>IF(ISBLANK($A$26),"",$A$26)</f>
        <v/>
      </c>
      <c r="B314" s="491"/>
      <c r="C314" s="491"/>
      <c r="D314" s="492">
        <f t="shared" si="54"/>
        <v>0</v>
      </c>
      <c r="E314" s="492">
        <f t="shared" si="55"/>
        <v>0</v>
      </c>
      <c r="F314" s="537"/>
      <c r="G314" s="537"/>
      <c r="H314" s="491"/>
      <c r="I314" s="494"/>
    </row>
    <row r="315" spans="1:9" x14ac:dyDescent="0.3">
      <c r="A315" s="547" t="str">
        <f>IF(ISBLANK($A$27),"",$A$27)</f>
        <v/>
      </c>
      <c r="B315" s="491"/>
      <c r="C315" s="491"/>
      <c r="D315" s="492">
        <f t="shared" si="54"/>
        <v>0</v>
      </c>
      <c r="E315" s="492">
        <f t="shared" si="55"/>
        <v>0</v>
      </c>
      <c r="F315" s="537"/>
      <c r="G315" s="537"/>
      <c r="H315" s="491"/>
      <c r="I315" s="494"/>
    </row>
    <row r="316" spans="1:9" x14ac:dyDescent="0.3">
      <c r="A316" s="547" t="str">
        <f>IF(ISBLANK($A$28),"",$A$28)</f>
        <v/>
      </c>
      <c r="B316" s="491"/>
      <c r="C316" s="491"/>
      <c r="D316" s="492">
        <f t="shared" si="54"/>
        <v>0</v>
      </c>
      <c r="E316" s="492">
        <f t="shared" si="55"/>
        <v>0</v>
      </c>
      <c r="F316" s="537"/>
      <c r="G316" s="537"/>
      <c r="H316" s="491"/>
      <c r="I316" s="494"/>
    </row>
    <row r="317" spans="1:9" x14ac:dyDescent="0.3">
      <c r="A317" s="547" t="str">
        <f>IF(ISBLANK($A$29),"",$A$29)</f>
        <v/>
      </c>
      <c r="B317" s="514"/>
      <c r="C317" s="514"/>
      <c r="D317" s="492">
        <f t="shared" si="54"/>
        <v>0</v>
      </c>
      <c r="E317" s="492">
        <f t="shared" si="55"/>
        <v>0</v>
      </c>
      <c r="F317" s="539"/>
      <c r="G317" s="539"/>
      <c r="H317" s="491"/>
      <c r="I317" s="494"/>
    </row>
    <row r="318" spans="1:9" x14ac:dyDescent="0.3">
      <c r="A318" s="547" t="s">
        <v>2065</v>
      </c>
      <c r="B318" s="517">
        <f t="shared" ref="B318:G318" si="57">SUM(B295:B317)</f>
        <v>0</v>
      </c>
      <c r="C318" s="517">
        <f t="shared" si="57"/>
        <v>0</v>
      </c>
      <c r="D318" s="492">
        <f t="shared" si="57"/>
        <v>0</v>
      </c>
      <c r="E318" s="492">
        <f t="shared" si="57"/>
        <v>0</v>
      </c>
      <c r="F318" s="556">
        <f t="shared" si="57"/>
        <v>0</v>
      </c>
      <c r="G318" s="556">
        <f t="shared" si="57"/>
        <v>0</v>
      </c>
      <c r="H318" s="491"/>
      <c r="I318" s="519"/>
    </row>
    <row r="319" spans="1:9" ht="18" x14ac:dyDescent="0.3">
      <c r="A319" s="557" t="s">
        <v>2066</v>
      </c>
      <c r="B319" s="558"/>
      <c r="C319" s="1124" t="s">
        <v>1655</v>
      </c>
      <c r="D319" s="1124"/>
      <c r="E319" s="1124"/>
      <c r="F319" s="1124"/>
      <c r="G319" s="1125"/>
    </row>
    <row r="320" spans="1:9" ht="46.8" hidden="1" outlineLevel="1" x14ac:dyDescent="0.3">
      <c r="A320" s="530" t="s">
        <v>2163</v>
      </c>
      <c r="B320" s="531"/>
      <c r="C320" s="1121"/>
      <c r="D320" s="1121"/>
      <c r="E320" s="1121"/>
      <c r="F320" s="1121"/>
      <c r="G320" s="1121"/>
    </row>
    <row r="321" spans="1:9" ht="15.6" hidden="1" outlineLevel="1" x14ac:dyDescent="0.3">
      <c r="A321" s="532" t="s">
        <v>2068</v>
      </c>
      <c r="B321" s="531"/>
      <c r="C321" s="1121"/>
      <c r="D321" s="1121"/>
      <c r="E321" s="1121"/>
      <c r="F321" s="1121"/>
      <c r="G321" s="1121"/>
    </row>
    <row r="322" spans="1:9" ht="15.6" hidden="1" outlineLevel="1" x14ac:dyDescent="0.3">
      <c r="A322" s="532" t="s">
        <v>2069</v>
      </c>
      <c r="B322" s="531"/>
      <c r="C322" s="1121"/>
      <c r="D322" s="1121"/>
      <c r="E322" s="1121"/>
      <c r="F322" s="1121"/>
      <c r="G322" s="1121"/>
    </row>
    <row r="323" spans="1:9" ht="15.6" hidden="1" outlineLevel="1" x14ac:dyDescent="0.3">
      <c r="A323" s="532" t="s">
        <v>2070</v>
      </c>
      <c r="B323" s="531"/>
      <c r="C323" s="1121"/>
      <c r="D323" s="1121"/>
      <c r="E323" s="1121"/>
      <c r="F323" s="1121"/>
      <c r="G323" s="1121"/>
    </row>
    <row r="324" spans="1:9" ht="15.6" hidden="1" outlineLevel="1" x14ac:dyDescent="0.3">
      <c r="A324" s="532" t="s">
        <v>2071</v>
      </c>
      <c r="B324" s="531"/>
      <c r="C324" s="1121"/>
      <c r="D324" s="1121"/>
      <c r="E324" s="1121"/>
      <c r="F324" s="1121"/>
      <c r="G324" s="1121"/>
    </row>
    <row r="325" spans="1:9" ht="15.6" hidden="1" outlineLevel="1" x14ac:dyDescent="0.3">
      <c r="A325" s="532" t="s">
        <v>2072</v>
      </c>
      <c r="B325" s="531"/>
      <c r="C325" s="1121"/>
      <c r="D325" s="1121"/>
      <c r="E325" s="1121"/>
      <c r="F325" s="1121"/>
      <c r="G325" s="1121"/>
    </row>
    <row r="326" spans="1:9" ht="15.6" collapsed="1" x14ac:dyDescent="0.3">
      <c r="A326" s="533" t="s">
        <v>1496</v>
      </c>
      <c r="B326" s="534">
        <v>40</v>
      </c>
      <c r="C326" s="1122" t="s">
        <v>2073</v>
      </c>
      <c r="D326" s="1122"/>
      <c r="E326" s="1122"/>
      <c r="F326" s="1122"/>
      <c r="G326" s="1122"/>
    </row>
    <row r="327" spans="1:9" ht="15.6" hidden="1" x14ac:dyDescent="0.3">
      <c r="A327" s="533" t="s">
        <v>2074</v>
      </c>
      <c r="B327" s="535" t="s">
        <v>1003</v>
      </c>
      <c r="C327" s="1121"/>
      <c r="D327" s="1121"/>
      <c r="E327" s="1121"/>
      <c r="F327" s="1121"/>
      <c r="G327" s="1121"/>
    </row>
    <row r="329" spans="1:9" ht="18" x14ac:dyDescent="0.35">
      <c r="A329" s="1134" t="str">
        <f>'24a-EVS Pricing Matrix'!L2</f>
        <v>FACILITY10</v>
      </c>
      <c r="B329" s="1135"/>
      <c r="C329" s="1135"/>
      <c r="D329" s="1135"/>
      <c r="E329" s="1135"/>
      <c r="F329" s="1135"/>
      <c r="G329" s="1135"/>
      <c r="H329" s="1135"/>
      <c r="I329" s="1136"/>
    </row>
    <row r="330" spans="1:9" ht="43.2" x14ac:dyDescent="0.3">
      <c r="A330" s="471" t="s">
        <v>2040</v>
      </c>
      <c r="B330" s="471" t="s">
        <v>2041</v>
      </c>
      <c r="C330" s="472" t="s">
        <v>2042</v>
      </c>
      <c r="D330" s="546" t="str">
        <f>"Productive FTEs ("&amp;B362*52&amp;")"</f>
        <v>Productive FTEs (2080)</v>
      </c>
      <c r="E330" s="546" t="str">
        <f>"Non-productive FTEs ("&amp;B362*52&amp;")"</f>
        <v>Non-productive FTEs (2080)</v>
      </c>
      <c r="F330" s="472" t="s">
        <v>2043</v>
      </c>
      <c r="G330" s="472" t="s">
        <v>2044</v>
      </c>
      <c r="H330" s="473" t="s">
        <v>2045</v>
      </c>
      <c r="I330" s="472" t="s">
        <v>1655</v>
      </c>
    </row>
    <row r="331" spans="1:9" x14ac:dyDescent="0.3">
      <c r="A331" s="547" t="str">
        <f>IF(ISBLANK($A$7),"",$A$7)</f>
        <v>Hourly Staff</v>
      </c>
      <c r="B331" s="479"/>
      <c r="C331" s="479"/>
      <c r="D331" s="485">
        <f t="shared" ref="D331:E331" si="58">IF($B$254="","",B331/($B$254*52))</f>
        <v>0</v>
      </c>
      <c r="E331" s="485">
        <f t="shared" si="58"/>
        <v>0</v>
      </c>
      <c r="F331" s="536"/>
      <c r="G331" s="536"/>
      <c r="H331" s="479"/>
      <c r="I331" s="482"/>
    </row>
    <row r="332" spans="1:9" x14ac:dyDescent="0.3">
      <c r="A332" s="549" t="str">
        <f>IF(ISBLANK($A$8),"",$A$8)</f>
        <v>Hourly Staff</v>
      </c>
      <c r="B332" s="491"/>
      <c r="C332" s="491"/>
      <c r="D332" s="492">
        <f t="shared" ref="D332:E338" si="59">IF($B$362="","",B332/($B$362*52))</f>
        <v>0</v>
      </c>
      <c r="E332" s="492">
        <f t="shared" si="59"/>
        <v>0</v>
      </c>
      <c r="F332" s="537"/>
      <c r="G332" s="537"/>
      <c r="H332" s="491"/>
      <c r="I332" s="494"/>
    </row>
    <row r="333" spans="1:9" x14ac:dyDescent="0.3">
      <c r="A333" s="549" t="str">
        <f>IF(ISBLANK($A$9),"",$A$9)</f>
        <v>Housekeeper</v>
      </c>
      <c r="B333" s="491"/>
      <c r="C333" s="491"/>
      <c r="D333" s="492">
        <f t="shared" si="59"/>
        <v>0</v>
      </c>
      <c r="E333" s="492">
        <f t="shared" si="59"/>
        <v>0</v>
      </c>
      <c r="F333" s="537"/>
      <c r="G333" s="537"/>
      <c r="H333" s="491"/>
      <c r="I333" s="494"/>
    </row>
    <row r="334" spans="1:9" x14ac:dyDescent="0.3">
      <c r="A334" s="549" t="str">
        <f>IF(ISBLANK($A$10),"",$A$10)</f>
        <v>Floor Technician</v>
      </c>
      <c r="B334" s="491"/>
      <c r="C334" s="491"/>
      <c r="D334" s="492">
        <f t="shared" si="59"/>
        <v>0</v>
      </c>
      <c r="E334" s="492">
        <f t="shared" si="59"/>
        <v>0</v>
      </c>
      <c r="F334" s="537"/>
      <c r="G334" s="537"/>
      <c r="H334" s="491"/>
      <c r="I334" s="494"/>
    </row>
    <row r="335" spans="1:9" x14ac:dyDescent="0.3">
      <c r="A335" s="549" t="str">
        <f>IF(ISBLANK($A$11),"",$A$11)</f>
        <v>Trash Technician</v>
      </c>
      <c r="B335" s="491"/>
      <c r="C335" s="491"/>
      <c r="D335" s="492">
        <f t="shared" si="59"/>
        <v>0</v>
      </c>
      <c r="E335" s="492">
        <f t="shared" si="59"/>
        <v>0</v>
      </c>
      <c r="F335" s="537"/>
      <c r="G335" s="537"/>
      <c r="H335" s="491"/>
      <c r="I335" s="494"/>
    </row>
    <row r="336" spans="1:9" x14ac:dyDescent="0.3">
      <c r="A336" s="549" t="str">
        <f>IF(ISBLANK($A$12),"",$A$12)</f>
        <v>Linen Technician</v>
      </c>
      <c r="B336" s="491"/>
      <c r="C336" s="491"/>
      <c r="D336" s="492">
        <f t="shared" si="59"/>
        <v>0</v>
      </c>
      <c r="E336" s="492">
        <f t="shared" si="59"/>
        <v>0</v>
      </c>
      <c r="F336" s="537"/>
      <c r="G336" s="537"/>
      <c r="H336" s="491"/>
      <c r="I336" s="494"/>
    </row>
    <row r="337" spans="1:9" x14ac:dyDescent="0.3">
      <c r="A337" s="549" t="str">
        <f>IF(ISBLANK($A$13),"",$A$13)</f>
        <v>Administrative Support</v>
      </c>
      <c r="B337" s="491"/>
      <c r="C337" s="491"/>
      <c r="D337" s="492">
        <f t="shared" si="59"/>
        <v>0</v>
      </c>
      <c r="E337" s="492">
        <f t="shared" si="59"/>
        <v>0</v>
      </c>
      <c r="F337" s="537"/>
      <c r="G337" s="537"/>
      <c r="H337" s="491"/>
      <c r="I337" s="494"/>
    </row>
    <row r="338" spans="1:9" x14ac:dyDescent="0.3">
      <c r="A338" s="549" t="str">
        <f>IF(ISBLANK($A$14),"",$A$14)</f>
        <v>Hourly Supervision</v>
      </c>
      <c r="B338" s="491"/>
      <c r="C338" s="491"/>
      <c r="D338" s="492">
        <f t="shared" si="59"/>
        <v>0</v>
      </c>
      <c r="E338" s="492">
        <f t="shared" si="59"/>
        <v>0</v>
      </c>
      <c r="F338" s="537"/>
      <c r="G338" s="537"/>
      <c r="H338" s="491"/>
      <c r="I338" s="494"/>
    </row>
    <row r="339" spans="1:9" x14ac:dyDescent="0.3">
      <c r="A339" s="547" t="str">
        <f>IF(ISBLANK($A$15),"",$A$15)</f>
        <v>Salaried Staff</v>
      </c>
      <c r="B339" s="479"/>
      <c r="C339" s="479"/>
      <c r="D339" s="485"/>
      <c r="E339" s="485"/>
      <c r="F339" s="536"/>
      <c r="G339" s="536"/>
      <c r="H339" s="479"/>
      <c r="I339" s="482"/>
    </row>
    <row r="340" spans="1:9" x14ac:dyDescent="0.3">
      <c r="A340" s="549" t="str">
        <f>IF(ISBLANK($A$16),"",$A$16)</f>
        <v>Salaried Supervision</v>
      </c>
      <c r="B340" s="491"/>
      <c r="C340" s="491"/>
      <c r="D340" s="492">
        <f t="shared" ref="D340:D353" si="60">IF($B$362="","",B340/($B$362*52))</f>
        <v>0</v>
      </c>
      <c r="E340" s="492">
        <f t="shared" ref="E340:E353" si="61">IF($B$362="","",C340/($B$362*52))</f>
        <v>0</v>
      </c>
      <c r="F340" s="537"/>
      <c r="G340" s="537"/>
      <c r="H340" s="491"/>
      <c r="I340" s="494"/>
    </row>
    <row r="341" spans="1:9" x14ac:dyDescent="0.3">
      <c r="A341" s="549" t="str">
        <f>IF(ISBLANK($A$17),"",$A$17)</f>
        <v>Managers</v>
      </c>
      <c r="B341" s="491"/>
      <c r="C341" s="491"/>
      <c r="D341" s="492">
        <f t="shared" si="60"/>
        <v>0</v>
      </c>
      <c r="E341" s="492">
        <f t="shared" si="61"/>
        <v>0</v>
      </c>
      <c r="F341" s="537"/>
      <c r="G341" s="537"/>
      <c r="H341" s="491"/>
      <c r="I341" s="494"/>
    </row>
    <row r="342" spans="1:9" x14ac:dyDescent="0.3">
      <c r="A342" s="549" t="str">
        <f t="shared" ref="A342" si="62">IF(ISBLANK(A306),"",A306)</f>
        <v>Director</v>
      </c>
      <c r="B342" s="491"/>
      <c r="C342" s="491"/>
      <c r="D342" s="492">
        <f t="shared" si="60"/>
        <v>0</v>
      </c>
      <c r="E342" s="492">
        <f t="shared" si="61"/>
        <v>0</v>
      </c>
      <c r="F342" s="537"/>
      <c r="G342" s="537"/>
      <c r="H342" s="491"/>
      <c r="I342" s="494"/>
    </row>
    <row r="343" spans="1:9" x14ac:dyDescent="0.3">
      <c r="A343" s="547" t="str">
        <f>IF(ISBLANK($A$19),"",$A$19)</f>
        <v>Other Labor</v>
      </c>
      <c r="B343" s="479"/>
      <c r="C343" s="479"/>
      <c r="D343" s="485">
        <f t="shared" si="60"/>
        <v>0</v>
      </c>
      <c r="E343" s="485">
        <f t="shared" si="61"/>
        <v>0</v>
      </c>
      <c r="F343" s="536"/>
      <c r="G343" s="536"/>
      <c r="H343" s="479"/>
      <c r="I343" s="482"/>
    </row>
    <row r="344" spans="1:9" x14ac:dyDescent="0.3">
      <c r="A344" s="549" t="str">
        <f>IF(ISBLANK($A$20),"",$A$20)</f>
        <v>Temp/ Agency Labor</v>
      </c>
      <c r="B344" s="491"/>
      <c r="C344" s="491"/>
      <c r="D344" s="492">
        <f t="shared" si="60"/>
        <v>0</v>
      </c>
      <c r="E344" s="492">
        <f t="shared" si="61"/>
        <v>0</v>
      </c>
      <c r="F344" s="537"/>
      <c r="G344" s="537"/>
      <c r="H344" s="491"/>
      <c r="I344" s="494"/>
    </row>
    <row r="345" spans="1:9" x14ac:dyDescent="0.3">
      <c r="A345" s="547" t="str">
        <f>IF(ISBLANK($A$21),"",$A$21)</f>
        <v/>
      </c>
      <c r="B345" s="491"/>
      <c r="C345" s="491"/>
      <c r="D345" s="492">
        <f t="shared" si="60"/>
        <v>0</v>
      </c>
      <c r="E345" s="492">
        <f t="shared" si="61"/>
        <v>0</v>
      </c>
      <c r="F345" s="537"/>
      <c r="G345" s="537"/>
      <c r="H345" s="491"/>
      <c r="I345" s="494"/>
    </row>
    <row r="346" spans="1:9" x14ac:dyDescent="0.3">
      <c r="A346" s="547" t="str">
        <f>IF(ISBLANK($A$22),"",$A$22)</f>
        <v/>
      </c>
      <c r="B346" s="491"/>
      <c r="C346" s="491"/>
      <c r="D346" s="492">
        <f t="shared" si="60"/>
        <v>0</v>
      </c>
      <c r="E346" s="492">
        <f t="shared" si="61"/>
        <v>0</v>
      </c>
      <c r="F346" s="537"/>
      <c r="G346" s="537"/>
      <c r="H346" s="491"/>
      <c r="I346" s="494"/>
    </row>
    <row r="347" spans="1:9" x14ac:dyDescent="0.3">
      <c r="A347" s="547" t="str">
        <f>IF(ISBLANK($A$23),"",$A$23)</f>
        <v/>
      </c>
      <c r="B347" s="491"/>
      <c r="C347" s="491"/>
      <c r="D347" s="492">
        <f t="shared" si="60"/>
        <v>0</v>
      </c>
      <c r="E347" s="492">
        <f t="shared" si="61"/>
        <v>0</v>
      </c>
      <c r="F347" s="537"/>
      <c r="G347" s="537"/>
      <c r="H347" s="491"/>
      <c r="I347" s="494"/>
    </row>
    <row r="348" spans="1:9" x14ac:dyDescent="0.3">
      <c r="A348" s="547" t="str">
        <f>IF(ISBLANK($A$24),"",$A$24)</f>
        <v/>
      </c>
      <c r="B348" s="491"/>
      <c r="C348" s="491"/>
      <c r="D348" s="492">
        <f t="shared" si="60"/>
        <v>0</v>
      </c>
      <c r="E348" s="492">
        <f t="shared" si="61"/>
        <v>0</v>
      </c>
      <c r="F348" s="537"/>
      <c r="G348" s="537"/>
      <c r="H348" s="491"/>
      <c r="I348" s="494"/>
    </row>
    <row r="349" spans="1:9" x14ac:dyDescent="0.3">
      <c r="A349" s="547" t="str">
        <f>IF(ISBLANK($A$25),"",$A$25)</f>
        <v/>
      </c>
      <c r="B349" s="491"/>
      <c r="C349" s="491"/>
      <c r="D349" s="492">
        <f t="shared" si="60"/>
        <v>0</v>
      </c>
      <c r="E349" s="492">
        <f t="shared" si="61"/>
        <v>0</v>
      </c>
      <c r="F349" s="537"/>
      <c r="G349" s="537"/>
      <c r="H349" s="491"/>
      <c r="I349" s="494"/>
    </row>
    <row r="350" spans="1:9" x14ac:dyDescent="0.3">
      <c r="A350" s="547" t="str">
        <f>IF(ISBLANK($A$26),"",$A$26)</f>
        <v/>
      </c>
      <c r="B350" s="491"/>
      <c r="C350" s="491"/>
      <c r="D350" s="492">
        <f t="shared" si="60"/>
        <v>0</v>
      </c>
      <c r="E350" s="492">
        <f t="shared" si="61"/>
        <v>0</v>
      </c>
      <c r="F350" s="537"/>
      <c r="G350" s="537"/>
      <c r="H350" s="491"/>
      <c r="I350" s="494"/>
    </row>
    <row r="351" spans="1:9" x14ac:dyDescent="0.3">
      <c r="A351" s="547" t="str">
        <f>IF(ISBLANK($A$27),"",$A$27)</f>
        <v/>
      </c>
      <c r="B351" s="491"/>
      <c r="C351" s="491"/>
      <c r="D351" s="492">
        <f t="shared" si="60"/>
        <v>0</v>
      </c>
      <c r="E351" s="492">
        <f t="shared" si="61"/>
        <v>0</v>
      </c>
      <c r="F351" s="537"/>
      <c r="G351" s="537"/>
      <c r="H351" s="491"/>
      <c r="I351" s="494"/>
    </row>
    <row r="352" spans="1:9" x14ac:dyDescent="0.3">
      <c r="A352" s="547" t="str">
        <f>IF(ISBLANK($A$28),"",$A$28)</f>
        <v/>
      </c>
      <c r="B352" s="491"/>
      <c r="C352" s="491"/>
      <c r="D352" s="492">
        <f t="shared" si="60"/>
        <v>0</v>
      </c>
      <c r="E352" s="492">
        <f t="shared" si="61"/>
        <v>0</v>
      </c>
      <c r="F352" s="537"/>
      <c r="G352" s="537"/>
      <c r="H352" s="491"/>
      <c r="I352" s="494"/>
    </row>
    <row r="353" spans="1:9" x14ac:dyDescent="0.3">
      <c r="A353" s="547" t="str">
        <f>IF(ISBLANK($A$29),"",$A$29)</f>
        <v/>
      </c>
      <c r="B353" s="514"/>
      <c r="C353" s="514"/>
      <c r="D353" s="492">
        <f t="shared" si="60"/>
        <v>0</v>
      </c>
      <c r="E353" s="492">
        <f t="shared" si="61"/>
        <v>0</v>
      </c>
      <c r="F353" s="539"/>
      <c r="G353" s="539"/>
      <c r="H353" s="491"/>
      <c r="I353" s="494"/>
    </row>
    <row r="354" spans="1:9" x14ac:dyDescent="0.3">
      <c r="A354" s="547" t="s">
        <v>2065</v>
      </c>
      <c r="B354" s="517">
        <f t="shared" ref="B354:G354" si="63">SUM(B331:B353)</f>
        <v>0</v>
      </c>
      <c r="C354" s="517">
        <f t="shared" si="63"/>
        <v>0</v>
      </c>
      <c r="D354" s="492">
        <f t="shared" si="63"/>
        <v>0</v>
      </c>
      <c r="E354" s="492">
        <f t="shared" si="63"/>
        <v>0</v>
      </c>
      <c r="F354" s="556">
        <f t="shared" si="63"/>
        <v>0</v>
      </c>
      <c r="G354" s="556">
        <f t="shared" si="63"/>
        <v>0</v>
      </c>
      <c r="H354" s="491"/>
      <c r="I354" s="519"/>
    </row>
    <row r="355" spans="1:9" ht="18" x14ac:dyDescent="0.3">
      <c r="A355" s="557" t="s">
        <v>2066</v>
      </c>
      <c r="B355" s="558"/>
      <c r="C355" s="1124" t="s">
        <v>1655</v>
      </c>
      <c r="D355" s="1124"/>
      <c r="E355" s="1124"/>
      <c r="F355" s="1124"/>
      <c r="G355" s="1125"/>
    </row>
    <row r="356" spans="1:9" ht="46.8" hidden="1" outlineLevel="1" x14ac:dyDescent="0.3">
      <c r="A356" s="530" t="s">
        <v>2163</v>
      </c>
      <c r="B356" s="531"/>
      <c r="C356" s="1121"/>
      <c r="D356" s="1121"/>
      <c r="E356" s="1121"/>
      <c r="F356" s="1121"/>
      <c r="G356" s="1121"/>
    </row>
    <row r="357" spans="1:9" ht="15.6" hidden="1" outlineLevel="1" x14ac:dyDescent="0.3">
      <c r="A357" s="532" t="s">
        <v>2068</v>
      </c>
      <c r="B357" s="531"/>
      <c r="C357" s="1121"/>
      <c r="D357" s="1121"/>
      <c r="E357" s="1121"/>
      <c r="F357" s="1121"/>
      <c r="G357" s="1121"/>
    </row>
    <row r="358" spans="1:9" ht="15.6" hidden="1" outlineLevel="1" x14ac:dyDescent="0.3">
      <c r="A358" s="532" t="s">
        <v>2069</v>
      </c>
      <c r="B358" s="531"/>
      <c r="C358" s="1121"/>
      <c r="D358" s="1121"/>
      <c r="E358" s="1121"/>
      <c r="F358" s="1121"/>
      <c r="G358" s="1121"/>
    </row>
    <row r="359" spans="1:9" ht="15.6" hidden="1" outlineLevel="1" x14ac:dyDescent="0.3">
      <c r="A359" s="532" t="s">
        <v>2070</v>
      </c>
      <c r="B359" s="531"/>
      <c r="C359" s="1121"/>
      <c r="D359" s="1121"/>
      <c r="E359" s="1121"/>
      <c r="F359" s="1121"/>
      <c r="G359" s="1121"/>
    </row>
    <row r="360" spans="1:9" ht="15.6" hidden="1" outlineLevel="1" x14ac:dyDescent="0.3">
      <c r="A360" s="532" t="s">
        <v>2071</v>
      </c>
      <c r="B360" s="531"/>
      <c r="C360" s="1121"/>
      <c r="D360" s="1121"/>
      <c r="E360" s="1121"/>
      <c r="F360" s="1121"/>
      <c r="G360" s="1121"/>
    </row>
    <row r="361" spans="1:9" ht="15.6" hidden="1" outlineLevel="1" x14ac:dyDescent="0.3">
      <c r="A361" s="532" t="s">
        <v>2072</v>
      </c>
      <c r="B361" s="531"/>
      <c r="C361" s="1121"/>
      <c r="D361" s="1121"/>
      <c r="E361" s="1121"/>
      <c r="F361" s="1121"/>
      <c r="G361" s="1121"/>
    </row>
    <row r="362" spans="1:9" ht="15.6" collapsed="1" x14ac:dyDescent="0.3">
      <c r="A362" s="533" t="s">
        <v>1496</v>
      </c>
      <c r="B362" s="534">
        <v>40</v>
      </c>
      <c r="C362" s="1122" t="s">
        <v>2073</v>
      </c>
      <c r="D362" s="1122"/>
      <c r="E362" s="1122"/>
      <c r="F362" s="1122"/>
      <c r="G362" s="1122"/>
    </row>
    <row r="363" spans="1:9" ht="15.6" hidden="1" x14ac:dyDescent="0.3">
      <c r="A363" s="533" t="s">
        <v>2074</v>
      </c>
      <c r="B363" s="535" t="s">
        <v>1003</v>
      </c>
      <c r="C363" s="1121"/>
      <c r="D363" s="1121"/>
      <c r="E363" s="1121"/>
      <c r="F363" s="1121"/>
      <c r="G363" s="1121"/>
    </row>
    <row r="365" spans="1:9" ht="18" outlineLevel="1" x14ac:dyDescent="0.35">
      <c r="A365" s="1134" t="s">
        <v>1873</v>
      </c>
      <c r="B365" s="1135"/>
      <c r="C365" s="1135"/>
      <c r="D365" s="1135"/>
      <c r="E365" s="1135"/>
      <c r="F365" s="1135"/>
      <c r="G365" s="1135"/>
      <c r="H365" s="1135"/>
      <c r="I365" s="1136"/>
    </row>
    <row r="366" spans="1:9" ht="43.2" outlineLevel="1" x14ac:dyDescent="0.3">
      <c r="A366" s="471" t="s">
        <v>2040</v>
      </c>
      <c r="B366" s="471" t="s">
        <v>2041</v>
      </c>
      <c r="C366" s="472" t="s">
        <v>2042</v>
      </c>
      <c r="D366" s="546" t="str">
        <f>"Productive FTEs ("&amp;B398*52&amp;")"</f>
        <v>Productive FTEs (2080)</v>
      </c>
      <c r="E366" s="546" t="str">
        <f>"Non-productive FTEs ("&amp;B398*52&amp;")"</f>
        <v>Non-productive FTEs (2080)</v>
      </c>
      <c r="F366" s="472" t="s">
        <v>2043</v>
      </c>
      <c r="G366" s="472" t="s">
        <v>2044</v>
      </c>
      <c r="H366" s="473" t="s">
        <v>2045</v>
      </c>
      <c r="I366" s="472" t="s">
        <v>1655</v>
      </c>
    </row>
    <row r="367" spans="1:9" outlineLevel="1" x14ac:dyDescent="0.3">
      <c r="A367" s="547" t="str">
        <f>IF(ISBLANK($A$7),"",$A$7)</f>
        <v>Hourly Staff</v>
      </c>
      <c r="B367" s="479"/>
      <c r="C367" s="479"/>
      <c r="D367" s="485">
        <f t="shared" ref="D367:E367" si="64">IF($B$254="","",B367/($B$254*52))</f>
        <v>0</v>
      </c>
      <c r="E367" s="485">
        <f t="shared" si="64"/>
        <v>0</v>
      </c>
      <c r="F367" s="536"/>
      <c r="G367" s="536"/>
      <c r="H367" s="479"/>
      <c r="I367" s="482"/>
    </row>
    <row r="368" spans="1:9" outlineLevel="1" x14ac:dyDescent="0.3">
      <c r="A368" s="549" t="str">
        <f>IF(ISBLANK($A$8),"",$A$8)</f>
        <v>Hourly Staff</v>
      </c>
      <c r="B368" s="491"/>
      <c r="C368" s="491"/>
      <c r="D368" s="492">
        <f t="shared" ref="D368:E374" si="65">IF($B$398="","",B368/($B$398*52))</f>
        <v>0</v>
      </c>
      <c r="E368" s="492">
        <f t="shared" si="65"/>
        <v>0</v>
      </c>
      <c r="F368" s="537"/>
      <c r="G368" s="537"/>
      <c r="H368" s="491"/>
      <c r="I368" s="494"/>
    </row>
    <row r="369" spans="1:9" outlineLevel="1" x14ac:dyDescent="0.3">
      <c r="A369" s="549" t="str">
        <f>IF(ISBLANK($A$9),"",$A$9)</f>
        <v>Housekeeper</v>
      </c>
      <c r="B369" s="491"/>
      <c r="C369" s="491"/>
      <c r="D369" s="492">
        <f t="shared" si="65"/>
        <v>0</v>
      </c>
      <c r="E369" s="492">
        <f t="shared" si="65"/>
        <v>0</v>
      </c>
      <c r="F369" s="537"/>
      <c r="G369" s="537"/>
      <c r="H369" s="491"/>
      <c r="I369" s="494"/>
    </row>
    <row r="370" spans="1:9" outlineLevel="1" x14ac:dyDescent="0.3">
      <c r="A370" s="549" t="str">
        <f>IF(ISBLANK($A$10),"",$A$10)</f>
        <v>Floor Technician</v>
      </c>
      <c r="B370" s="491"/>
      <c r="C370" s="491"/>
      <c r="D370" s="492">
        <f t="shared" si="65"/>
        <v>0</v>
      </c>
      <c r="E370" s="492">
        <f t="shared" si="65"/>
        <v>0</v>
      </c>
      <c r="F370" s="537"/>
      <c r="G370" s="537"/>
      <c r="H370" s="491"/>
      <c r="I370" s="494"/>
    </row>
    <row r="371" spans="1:9" outlineLevel="1" x14ac:dyDescent="0.3">
      <c r="A371" s="549" t="str">
        <f>IF(ISBLANK($A$11),"",$A$11)</f>
        <v>Trash Technician</v>
      </c>
      <c r="B371" s="491"/>
      <c r="C371" s="491"/>
      <c r="D371" s="492">
        <f t="shared" si="65"/>
        <v>0</v>
      </c>
      <c r="E371" s="492">
        <f t="shared" si="65"/>
        <v>0</v>
      </c>
      <c r="F371" s="537"/>
      <c r="G371" s="537"/>
      <c r="H371" s="491"/>
      <c r="I371" s="494"/>
    </row>
    <row r="372" spans="1:9" outlineLevel="1" x14ac:dyDescent="0.3">
      <c r="A372" s="549" t="str">
        <f>IF(ISBLANK($A$12),"",$A$12)</f>
        <v>Linen Technician</v>
      </c>
      <c r="B372" s="491"/>
      <c r="C372" s="491"/>
      <c r="D372" s="492">
        <f t="shared" si="65"/>
        <v>0</v>
      </c>
      <c r="E372" s="492">
        <f t="shared" si="65"/>
        <v>0</v>
      </c>
      <c r="F372" s="537"/>
      <c r="G372" s="537"/>
      <c r="H372" s="491"/>
      <c r="I372" s="494"/>
    </row>
    <row r="373" spans="1:9" outlineLevel="1" x14ac:dyDescent="0.3">
      <c r="A373" s="549" t="str">
        <f>IF(ISBLANK($A$13),"",$A$13)</f>
        <v>Administrative Support</v>
      </c>
      <c r="B373" s="491"/>
      <c r="C373" s="491"/>
      <c r="D373" s="492">
        <f t="shared" si="65"/>
        <v>0</v>
      </c>
      <c r="E373" s="492">
        <f t="shared" si="65"/>
        <v>0</v>
      </c>
      <c r="F373" s="537"/>
      <c r="G373" s="537"/>
      <c r="H373" s="491"/>
      <c r="I373" s="494"/>
    </row>
    <row r="374" spans="1:9" outlineLevel="1" x14ac:dyDescent="0.3">
      <c r="A374" s="549" t="str">
        <f>IF(ISBLANK($A$14),"",$A$14)</f>
        <v>Hourly Supervision</v>
      </c>
      <c r="B374" s="491"/>
      <c r="C374" s="491"/>
      <c r="D374" s="492">
        <f t="shared" si="65"/>
        <v>0</v>
      </c>
      <c r="E374" s="492">
        <f t="shared" si="65"/>
        <v>0</v>
      </c>
      <c r="F374" s="537"/>
      <c r="G374" s="537"/>
      <c r="H374" s="491"/>
      <c r="I374" s="494"/>
    </row>
    <row r="375" spans="1:9" outlineLevel="1" x14ac:dyDescent="0.3">
      <c r="A375" s="547" t="str">
        <f>IF(ISBLANK($A$15),"",$A$15)</f>
        <v>Salaried Staff</v>
      </c>
      <c r="B375" s="479"/>
      <c r="C375" s="479"/>
      <c r="D375" s="485"/>
      <c r="E375" s="485"/>
      <c r="F375" s="536"/>
      <c r="G375" s="536"/>
      <c r="H375" s="479"/>
      <c r="I375" s="482"/>
    </row>
    <row r="376" spans="1:9" outlineLevel="1" x14ac:dyDescent="0.3">
      <c r="A376" s="549" t="str">
        <f>IF(ISBLANK($A$16),"",$A$16)</f>
        <v>Salaried Supervision</v>
      </c>
      <c r="B376" s="491"/>
      <c r="C376" s="491"/>
      <c r="D376" s="492">
        <f t="shared" ref="D376:D389" si="66">IF($B$398="","",B376/($B$398*52))</f>
        <v>0</v>
      </c>
      <c r="E376" s="492">
        <f t="shared" ref="E376:E389" si="67">IF($B$398="","",C376/($B$398*52))</f>
        <v>0</v>
      </c>
      <c r="F376" s="537"/>
      <c r="G376" s="537"/>
      <c r="H376" s="491"/>
      <c r="I376" s="494"/>
    </row>
    <row r="377" spans="1:9" outlineLevel="1" x14ac:dyDescent="0.3">
      <c r="A377" s="549" t="str">
        <f>IF(ISBLANK($A$17),"",$A$17)</f>
        <v>Managers</v>
      </c>
      <c r="B377" s="491"/>
      <c r="C377" s="491"/>
      <c r="D377" s="492">
        <f t="shared" si="66"/>
        <v>0</v>
      </c>
      <c r="E377" s="492">
        <f t="shared" si="67"/>
        <v>0</v>
      </c>
      <c r="F377" s="537"/>
      <c r="G377" s="537"/>
      <c r="H377" s="491"/>
      <c r="I377" s="494"/>
    </row>
    <row r="378" spans="1:9" outlineLevel="1" x14ac:dyDescent="0.3">
      <c r="A378" s="549" t="str">
        <f t="shared" ref="A378" si="68">IF(ISBLANK(A342),"",A342)</f>
        <v>Director</v>
      </c>
      <c r="B378" s="491"/>
      <c r="C378" s="491"/>
      <c r="D378" s="492">
        <f t="shared" si="66"/>
        <v>0</v>
      </c>
      <c r="E378" s="492">
        <f t="shared" si="67"/>
        <v>0</v>
      </c>
      <c r="F378" s="537"/>
      <c r="G378" s="537"/>
      <c r="H378" s="491"/>
      <c r="I378" s="494"/>
    </row>
    <row r="379" spans="1:9" outlineLevel="1" x14ac:dyDescent="0.3">
      <c r="A379" s="547" t="str">
        <f>IF(ISBLANK($A$19),"",$A$19)</f>
        <v>Other Labor</v>
      </c>
      <c r="B379" s="479"/>
      <c r="C379" s="479"/>
      <c r="D379" s="485">
        <f t="shared" si="66"/>
        <v>0</v>
      </c>
      <c r="E379" s="485">
        <f t="shared" si="67"/>
        <v>0</v>
      </c>
      <c r="F379" s="536"/>
      <c r="G379" s="536"/>
      <c r="H379" s="479"/>
      <c r="I379" s="482"/>
    </row>
    <row r="380" spans="1:9" outlineLevel="1" x14ac:dyDescent="0.3">
      <c r="A380" s="549" t="str">
        <f>IF(ISBLANK($A$20),"",$A$20)</f>
        <v>Temp/ Agency Labor</v>
      </c>
      <c r="B380" s="491"/>
      <c r="C380" s="491"/>
      <c r="D380" s="492">
        <f t="shared" si="66"/>
        <v>0</v>
      </c>
      <c r="E380" s="492">
        <f t="shared" si="67"/>
        <v>0</v>
      </c>
      <c r="F380" s="537"/>
      <c r="G380" s="537"/>
      <c r="H380" s="491"/>
      <c r="I380" s="494"/>
    </row>
    <row r="381" spans="1:9" outlineLevel="1" x14ac:dyDescent="0.3">
      <c r="A381" s="547" t="str">
        <f>IF(ISBLANK($A$21),"",$A$21)</f>
        <v/>
      </c>
      <c r="B381" s="491"/>
      <c r="C381" s="491"/>
      <c r="D381" s="492">
        <f t="shared" si="66"/>
        <v>0</v>
      </c>
      <c r="E381" s="492">
        <f t="shared" si="67"/>
        <v>0</v>
      </c>
      <c r="F381" s="537"/>
      <c r="G381" s="537"/>
      <c r="H381" s="491"/>
      <c r="I381" s="494"/>
    </row>
    <row r="382" spans="1:9" outlineLevel="1" x14ac:dyDescent="0.3">
      <c r="A382" s="547" t="str">
        <f>IF(ISBLANK($A$22),"",$A$22)</f>
        <v/>
      </c>
      <c r="B382" s="491"/>
      <c r="C382" s="491"/>
      <c r="D382" s="492">
        <f t="shared" si="66"/>
        <v>0</v>
      </c>
      <c r="E382" s="492">
        <f t="shared" si="67"/>
        <v>0</v>
      </c>
      <c r="F382" s="537"/>
      <c r="G382" s="537"/>
      <c r="H382" s="491"/>
      <c r="I382" s="494"/>
    </row>
    <row r="383" spans="1:9" outlineLevel="1" x14ac:dyDescent="0.3">
      <c r="A383" s="547" t="str">
        <f>IF(ISBLANK($A$23),"",$A$23)</f>
        <v/>
      </c>
      <c r="B383" s="491"/>
      <c r="C383" s="491"/>
      <c r="D383" s="492">
        <f t="shared" si="66"/>
        <v>0</v>
      </c>
      <c r="E383" s="492">
        <f t="shared" si="67"/>
        <v>0</v>
      </c>
      <c r="F383" s="537"/>
      <c r="G383" s="537"/>
      <c r="H383" s="491"/>
      <c r="I383" s="494"/>
    </row>
    <row r="384" spans="1:9" outlineLevel="1" x14ac:dyDescent="0.3">
      <c r="A384" s="547" t="str">
        <f>IF(ISBLANK($A$24),"",$A$24)</f>
        <v/>
      </c>
      <c r="B384" s="491"/>
      <c r="C384" s="491"/>
      <c r="D384" s="492">
        <f t="shared" si="66"/>
        <v>0</v>
      </c>
      <c r="E384" s="492">
        <f t="shared" si="67"/>
        <v>0</v>
      </c>
      <c r="F384" s="537"/>
      <c r="G384" s="537"/>
      <c r="H384" s="491"/>
      <c r="I384" s="494"/>
    </row>
    <row r="385" spans="1:9" outlineLevel="1" x14ac:dyDescent="0.3">
      <c r="A385" s="547" t="str">
        <f>IF(ISBLANK($A$25),"",$A$25)</f>
        <v/>
      </c>
      <c r="B385" s="491"/>
      <c r="C385" s="491"/>
      <c r="D385" s="492">
        <f t="shared" si="66"/>
        <v>0</v>
      </c>
      <c r="E385" s="492">
        <f t="shared" si="67"/>
        <v>0</v>
      </c>
      <c r="F385" s="537"/>
      <c r="G385" s="537"/>
      <c r="H385" s="491"/>
      <c r="I385" s="494"/>
    </row>
    <row r="386" spans="1:9" outlineLevel="1" x14ac:dyDescent="0.3">
      <c r="A386" s="547" t="str">
        <f>IF(ISBLANK($A$26),"",$A$26)</f>
        <v/>
      </c>
      <c r="B386" s="491"/>
      <c r="C386" s="491"/>
      <c r="D386" s="492">
        <f t="shared" si="66"/>
        <v>0</v>
      </c>
      <c r="E386" s="492">
        <f t="shared" si="67"/>
        <v>0</v>
      </c>
      <c r="F386" s="537"/>
      <c r="G386" s="537"/>
      <c r="H386" s="491"/>
      <c r="I386" s="494"/>
    </row>
    <row r="387" spans="1:9" outlineLevel="1" x14ac:dyDescent="0.3">
      <c r="A387" s="547" t="str">
        <f>IF(ISBLANK($A$27),"",$A$27)</f>
        <v/>
      </c>
      <c r="B387" s="491"/>
      <c r="C387" s="491"/>
      <c r="D387" s="492">
        <f t="shared" si="66"/>
        <v>0</v>
      </c>
      <c r="E387" s="492">
        <f t="shared" si="67"/>
        <v>0</v>
      </c>
      <c r="F387" s="537"/>
      <c r="G387" s="537"/>
      <c r="H387" s="491"/>
      <c r="I387" s="494"/>
    </row>
    <row r="388" spans="1:9" outlineLevel="1" x14ac:dyDescent="0.3">
      <c r="A388" s="547" t="str">
        <f>IF(ISBLANK($A$28),"",$A$28)</f>
        <v/>
      </c>
      <c r="B388" s="491"/>
      <c r="C388" s="491"/>
      <c r="D388" s="492">
        <f t="shared" si="66"/>
        <v>0</v>
      </c>
      <c r="E388" s="492">
        <f t="shared" si="67"/>
        <v>0</v>
      </c>
      <c r="F388" s="537"/>
      <c r="G388" s="537"/>
      <c r="H388" s="491"/>
      <c r="I388" s="494"/>
    </row>
    <row r="389" spans="1:9" outlineLevel="1" x14ac:dyDescent="0.3">
      <c r="A389" s="547" t="str">
        <f>IF(ISBLANK($A$29),"",$A$29)</f>
        <v/>
      </c>
      <c r="B389" s="514"/>
      <c r="C389" s="514"/>
      <c r="D389" s="492">
        <f t="shared" si="66"/>
        <v>0</v>
      </c>
      <c r="E389" s="492">
        <f t="shared" si="67"/>
        <v>0</v>
      </c>
      <c r="F389" s="539"/>
      <c r="G389" s="539"/>
      <c r="H389" s="491"/>
      <c r="I389" s="494"/>
    </row>
    <row r="390" spans="1:9" outlineLevel="1" x14ac:dyDescent="0.3">
      <c r="A390" s="547" t="s">
        <v>2065</v>
      </c>
      <c r="B390" s="517">
        <f t="shared" ref="B390:G390" si="69">SUM(B367:B389)</f>
        <v>0</v>
      </c>
      <c r="C390" s="517">
        <f t="shared" si="69"/>
        <v>0</v>
      </c>
      <c r="D390" s="492">
        <f t="shared" si="69"/>
        <v>0</v>
      </c>
      <c r="E390" s="492">
        <f t="shared" si="69"/>
        <v>0</v>
      </c>
      <c r="F390" s="556">
        <f t="shared" si="69"/>
        <v>0</v>
      </c>
      <c r="G390" s="556">
        <f t="shared" si="69"/>
        <v>0</v>
      </c>
      <c r="H390" s="491"/>
      <c r="I390" s="519"/>
    </row>
    <row r="391" spans="1:9" ht="18" outlineLevel="1" x14ac:dyDescent="0.3">
      <c r="A391" s="557" t="s">
        <v>2066</v>
      </c>
      <c r="B391" s="558"/>
      <c r="C391" s="1124" t="s">
        <v>1655</v>
      </c>
      <c r="D391" s="1124"/>
      <c r="E391" s="1124"/>
      <c r="F391" s="1124"/>
      <c r="G391" s="1125"/>
    </row>
    <row r="392" spans="1:9" ht="46.8" hidden="1" outlineLevel="2" x14ac:dyDescent="0.3">
      <c r="A392" s="530" t="s">
        <v>2163</v>
      </c>
      <c r="B392" s="531"/>
      <c r="C392" s="1121"/>
      <c r="D392" s="1121"/>
      <c r="E392" s="1121"/>
      <c r="F392" s="1121"/>
      <c r="G392" s="1121"/>
    </row>
    <row r="393" spans="1:9" ht="15.6" hidden="1" outlineLevel="2" x14ac:dyDescent="0.3">
      <c r="A393" s="532" t="s">
        <v>2068</v>
      </c>
      <c r="B393" s="531"/>
      <c r="C393" s="1121"/>
      <c r="D393" s="1121"/>
      <c r="E393" s="1121"/>
      <c r="F393" s="1121"/>
      <c r="G393" s="1121"/>
    </row>
    <row r="394" spans="1:9" ht="15.6" hidden="1" outlineLevel="2" x14ac:dyDescent="0.3">
      <c r="A394" s="532" t="s">
        <v>2069</v>
      </c>
      <c r="B394" s="531"/>
      <c r="C394" s="1121"/>
      <c r="D394" s="1121"/>
      <c r="E394" s="1121"/>
      <c r="F394" s="1121"/>
      <c r="G394" s="1121"/>
    </row>
    <row r="395" spans="1:9" ht="15.6" hidden="1" outlineLevel="2" x14ac:dyDescent="0.3">
      <c r="A395" s="532" t="s">
        <v>2070</v>
      </c>
      <c r="B395" s="531"/>
      <c r="C395" s="1121"/>
      <c r="D395" s="1121"/>
      <c r="E395" s="1121"/>
      <c r="F395" s="1121"/>
      <c r="G395" s="1121"/>
    </row>
    <row r="396" spans="1:9" ht="15.6" hidden="1" outlineLevel="2" x14ac:dyDescent="0.3">
      <c r="A396" s="532" t="s">
        <v>2071</v>
      </c>
      <c r="B396" s="531"/>
      <c r="C396" s="1121"/>
      <c r="D396" s="1121"/>
      <c r="E396" s="1121"/>
      <c r="F396" s="1121"/>
      <c r="G396" s="1121"/>
    </row>
    <row r="397" spans="1:9" ht="15.6" hidden="1" outlineLevel="2" x14ac:dyDescent="0.3">
      <c r="A397" s="532" t="s">
        <v>2072</v>
      </c>
      <c r="B397" s="531"/>
      <c r="C397" s="1121"/>
      <c r="D397" s="1121"/>
      <c r="E397" s="1121"/>
      <c r="F397" s="1121"/>
      <c r="G397" s="1121"/>
    </row>
    <row r="398" spans="1:9" ht="15.6" outlineLevel="1" collapsed="1" x14ac:dyDescent="0.3">
      <c r="A398" s="533" t="s">
        <v>1496</v>
      </c>
      <c r="B398" s="534">
        <v>40</v>
      </c>
      <c r="C398" s="1122" t="s">
        <v>2073</v>
      </c>
      <c r="D398" s="1122"/>
      <c r="E398" s="1122"/>
      <c r="F398" s="1122"/>
      <c r="G398" s="1122"/>
    </row>
    <row r="399" spans="1:9" ht="15.6" hidden="1" outlineLevel="1" x14ac:dyDescent="0.3">
      <c r="A399" s="533" t="s">
        <v>2074</v>
      </c>
      <c r="B399" s="535" t="s">
        <v>1003</v>
      </c>
      <c r="C399" s="1121"/>
      <c r="D399" s="1121"/>
      <c r="E399" s="1121"/>
      <c r="F399" s="1121"/>
      <c r="G399" s="1121"/>
    </row>
    <row r="400" spans="1:9" outlineLevel="1" x14ac:dyDescent="0.3"/>
    <row r="401" spans="1:9" ht="18" outlineLevel="1" x14ac:dyDescent="0.35">
      <c r="A401" s="1134" t="s">
        <v>1874</v>
      </c>
      <c r="B401" s="1135"/>
      <c r="C401" s="1135"/>
      <c r="D401" s="1135"/>
      <c r="E401" s="1135"/>
      <c r="F401" s="1135"/>
      <c r="G401" s="1135"/>
      <c r="H401" s="1135"/>
      <c r="I401" s="1136"/>
    </row>
    <row r="402" spans="1:9" ht="43.2" outlineLevel="1" x14ac:dyDescent="0.3">
      <c r="A402" s="471" t="s">
        <v>2040</v>
      </c>
      <c r="B402" s="471" t="s">
        <v>2041</v>
      </c>
      <c r="C402" s="472" t="s">
        <v>2042</v>
      </c>
      <c r="D402" s="546" t="str">
        <f>"Productive FTEs ("&amp;B434*52&amp;")"</f>
        <v>Productive FTEs (2080)</v>
      </c>
      <c r="E402" s="546" t="str">
        <f>"Non-productive FTEs ("&amp;B434*52&amp;")"</f>
        <v>Non-productive FTEs (2080)</v>
      </c>
      <c r="F402" s="472" t="s">
        <v>2043</v>
      </c>
      <c r="G402" s="472" t="s">
        <v>2044</v>
      </c>
      <c r="H402" s="473" t="s">
        <v>2045</v>
      </c>
      <c r="I402" s="472" t="s">
        <v>1655</v>
      </c>
    </row>
    <row r="403" spans="1:9" outlineLevel="1" x14ac:dyDescent="0.3">
      <c r="A403" s="547" t="str">
        <f>IF(ISBLANK($A$7),"",$A$7)</f>
        <v>Hourly Staff</v>
      </c>
      <c r="B403" s="479"/>
      <c r="C403" s="479"/>
      <c r="D403" s="485">
        <f t="shared" ref="D403:E403" si="70">IF($B$254="","",B403/($B$254*52))</f>
        <v>0</v>
      </c>
      <c r="E403" s="485">
        <f t="shared" si="70"/>
        <v>0</v>
      </c>
      <c r="F403" s="536"/>
      <c r="G403" s="536"/>
      <c r="H403" s="479"/>
      <c r="I403" s="482"/>
    </row>
    <row r="404" spans="1:9" outlineLevel="1" x14ac:dyDescent="0.3">
      <c r="A404" s="549" t="str">
        <f>IF(ISBLANK($A$8),"",$A$8)</f>
        <v>Hourly Staff</v>
      </c>
      <c r="B404" s="491"/>
      <c r="C404" s="491"/>
      <c r="D404" s="492">
        <f t="shared" ref="D404:E410" si="71">IF($B$434="","",B404/($B$434*52))</f>
        <v>0</v>
      </c>
      <c r="E404" s="492">
        <f t="shared" si="71"/>
        <v>0</v>
      </c>
      <c r="F404" s="537"/>
      <c r="G404" s="537"/>
      <c r="H404" s="491"/>
      <c r="I404" s="494"/>
    </row>
    <row r="405" spans="1:9" outlineLevel="1" x14ac:dyDescent="0.3">
      <c r="A405" s="549" t="str">
        <f>IF(ISBLANK($A$9),"",$A$9)</f>
        <v>Housekeeper</v>
      </c>
      <c r="B405" s="491"/>
      <c r="C405" s="491"/>
      <c r="D405" s="492">
        <f t="shared" si="71"/>
        <v>0</v>
      </c>
      <c r="E405" s="492">
        <f t="shared" si="71"/>
        <v>0</v>
      </c>
      <c r="F405" s="537"/>
      <c r="G405" s="537"/>
      <c r="H405" s="491"/>
      <c r="I405" s="494"/>
    </row>
    <row r="406" spans="1:9" outlineLevel="1" x14ac:dyDescent="0.3">
      <c r="A406" s="549" t="str">
        <f>IF(ISBLANK($A$10),"",$A$10)</f>
        <v>Floor Technician</v>
      </c>
      <c r="B406" s="491"/>
      <c r="C406" s="491"/>
      <c r="D406" s="492">
        <f t="shared" si="71"/>
        <v>0</v>
      </c>
      <c r="E406" s="492">
        <f t="shared" si="71"/>
        <v>0</v>
      </c>
      <c r="F406" s="537"/>
      <c r="G406" s="537"/>
      <c r="H406" s="491"/>
      <c r="I406" s="494"/>
    </row>
    <row r="407" spans="1:9" outlineLevel="1" x14ac:dyDescent="0.3">
      <c r="A407" s="549" t="str">
        <f>IF(ISBLANK($A$11),"",$A$11)</f>
        <v>Trash Technician</v>
      </c>
      <c r="B407" s="491"/>
      <c r="C407" s="491"/>
      <c r="D407" s="492">
        <f t="shared" si="71"/>
        <v>0</v>
      </c>
      <c r="E407" s="492">
        <f t="shared" si="71"/>
        <v>0</v>
      </c>
      <c r="F407" s="537"/>
      <c r="G407" s="537"/>
      <c r="H407" s="491"/>
      <c r="I407" s="494"/>
    </row>
    <row r="408" spans="1:9" outlineLevel="1" x14ac:dyDescent="0.3">
      <c r="A408" s="549" t="str">
        <f>IF(ISBLANK($A$12),"",$A$12)</f>
        <v>Linen Technician</v>
      </c>
      <c r="B408" s="491"/>
      <c r="C408" s="491"/>
      <c r="D408" s="492">
        <f t="shared" si="71"/>
        <v>0</v>
      </c>
      <c r="E408" s="492">
        <f t="shared" si="71"/>
        <v>0</v>
      </c>
      <c r="F408" s="537"/>
      <c r="G408" s="537"/>
      <c r="H408" s="491"/>
      <c r="I408" s="494"/>
    </row>
    <row r="409" spans="1:9" outlineLevel="1" x14ac:dyDescent="0.3">
      <c r="A409" s="549" t="str">
        <f>IF(ISBLANK($A$13),"",$A$13)</f>
        <v>Administrative Support</v>
      </c>
      <c r="B409" s="491"/>
      <c r="C409" s="491"/>
      <c r="D409" s="492">
        <f t="shared" si="71"/>
        <v>0</v>
      </c>
      <c r="E409" s="492">
        <f t="shared" si="71"/>
        <v>0</v>
      </c>
      <c r="F409" s="537"/>
      <c r="G409" s="537"/>
      <c r="H409" s="491"/>
      <c r="I409" s="494"/>
    </row>
    <row r="410" spans="1:9" outlineLevel="1" x14ac:dyDescent="0.3">
      <c r="A410" s="549" t="str">
        <f>IF(ISBLANK($A$14),"",$A$14)</f>
        <v>Hourly Supervision</v>
      </c>
      <c r="B410" s="491"/>
      <c r="C410" s="491"/>
      <c r="D410" s="492">
        <f t="shared" si="71"/>
        <v>0</v>
      </c>
      <c r="E410" s="492">
        <f t="shared" si="71"/>
        <v>0</v>
      </c>
      <c r="F410" s="537"/>
      <c r="G410" s="537"/>
      <c r="H410" s="491"/>
      <c r="I410" s="494"/>
    </row>
    <row r="411" spans="1:9" outlineLevel="1" x14ac:dyDescent="0.3">
      <c r="A411" s="547" t="str">
        <f>IF(ISBLANK($A$15),"",$A$15)</f>
        <v>Salaried Staff</v>
      </c>
      <c r="B411" s="479"/>
      <c r="C411" s="479"/>
      <c r="D411" s="485"/>
      <c r="E411" s="485"/>
      <c r="F411" s="536"/>
      <c r="G411" s="536"/>
      <c r="H411" s="479"/>
      <c r="I411" s="482"/>
    </row>
    <row r="412" spans="1:9" outlineLevel="1" x14ac:dyDescent="0.3">
      <c r="A412" s="549" t="str">
        <f>IF(ISBLANK($A$16),"",$A$16)</f>
        <v>Salaried Supervision</v>
      </c>
      <c r="B412" s="491"/>
      <c r="C412" s="491"/>
      <c r="D412" s="492">
        <f t="shared" ref="D412:D425" si="72">IF($B$434="","",B412/($B$434*52))</f>
        <v>0</v>
      </c>
      <c r="E412" s="492">
        <f t="shared" ref="E412:E425" si="73">IF($B$434="","",C412/($B$434*52))</f>
        <v>0</v>
      </c>
      <c r="F412" s="537"/>
      <c r="G412" s="537"/>
      <c r="H412" s="491"/>
      <c r="I412" s="494"/>
    </row>
    <row r="413" spans="1:9" outlineLevel="1" x14ac:dyDescent="0.3">
      <c r="A413" s="549" t="str">
        <f>IF(ISBLANK($A$17),"",$A$17)</f>
        <v>Managers</v>
      </c>
      <c r="B413" s="491"/>
      <c r="C413" s="491"/>
      <c r="D413" s="492">
        <f t="shared" si="72"/>
        <v>0</v>
      </c>
      <c r="E413" s="492">
        <f t="shared" si="73"/>
        <v>0</v>
      </c>
      <c r="F413" s="537"/>
      <c r="G413" s="537"/>
      <c r="H413" s="491"/>
      <c r="I413" s="494"/>
    </row>
    <row r="414" spans="1:9" outlineLevel="1" x14ac:dyDescent="0.3">
      <c r="A414" s="549" t="str">
        <f t="shared" ref="A414" si="74">IF(ISBLANK(A378),"",A378)</f>
        <v>Director</v>
      </c>
      <c r="B414" s="491"/>
      <c r="C414" s="491"/>
      <c r="D414" s="492">
        <f t="shared" si="72"/>
        <v>0</v>
      </c>
      <c r="E414" s="492">
        <f t="shared" si="73"/>
        <v>0</v>
      </c>
      <c r="F414" s="537"/>
      <c r="G414" s="537"/>
      <c r="H414" s="491"/>
      <c r="I414" s="494"/>
    </row>
    <row r="415" spans="1:9" outlineLevel="1" x14ac:dyDescent="0.3">
      <c r="A415" s="547" t="str">
        <f>IF(ISBLANK($A$19),"",$A$19)</f>
        <v>Other Labor</v>
      </c>
      <c r="B415" s="479"/>
      <c r="C415" s="479"/>
      <c r="D415" s="485">
        <f t="shared" si="72"/>
        <v>0</v>
      </c>
      <c r="E415" s="485">
        <f t="shared" si="73"/>
        <v>0</v>
      </c>
      <c r="F415" s="536"/>
      <c r="G415" s="536"/>
      <c r="H415" s="479"/>
      <c r="I415" s="482"/>
    </row>
    <row r="416" spans="1:9" outlineLevel="1" x14ac:dyDescent="0.3">
      <c r="A416" s="549" t="str">
        <f>IF(ISBLANK($A$20),"",$A$20)</f>
        <v>Temp/ Agency Labor</v>
      </c>
      <c r="B416" s="491"/>
      <c r="C416" s="491"/>
      <c r="D416" s="492">
        <f t="shared" si="72"/>
        <v>0</v>
      </c>
      <c r="E416" s="492">
        <f t="shared" si="73"/>
        <v>0</v>
      </c>
      <c r="F416" s="537"/>
      <c r="G416" s="537"/>
      <c r="H416" s="491"/>
      <c r="I416" s="494"/>
    </row>
    <row r="417" spans="1:9" outlineLevel="1" x14ac:dyDescent="0.3">
      <c r="A417" s="547" t="str">
        <f>IF(ISBLANK($A$21),"",$A$21)</f>
        <v/>
      </c>
      <c r="B417" s="491"/>
      <c r="C417" s="491"/>
      <c r="D417" s="492">
        <f t="shared" si="72"/>
        <v>0</v>
      </c>
      <c r="E417" s="492">
        <f t="shared" si="73"/>
        <v>0</v>
      </c>
      <c r="F417" s="537"/>
      <c r="G417" s="537"/>
      <c r="H417" s="491"/>
      <c r="I417" s="494"/>
    </row>
    <row r="418" spans="1:9" outlineLevel="1" x14ac:dyDescent="0.3">
      <c r="A418" s="547" t="str">
        <f>IF(ISBLANK($A$22),"",$A$22)</f>
        <v/>
      </c>
      <c r="B418" s="491"/>
      <c r="C418" s="491"/>
      <c r="D418" s="492">
        <f t="shared" si="72"/>
        <v>0</v>
      </c>
      <c r="E418" s="492">
        <f t="shared" si="73"/>
        <v>0</v>
      </c>
      <c r="F418" s="537"/>
      <c r="G418" s="537"/>
      <c r="H418" s="491"/>
      <c r="I418" s="494"/>
    </row>
    <row r="419" spans="1:9" outlineLevel="1" x14ac:dyDescent="0.3">
      <c r="A419" s="547" t="str">
        <f>IF(ISBLANK($A$23),"",$A$23)</f>
        <v/>
      </c>
      <c r="B419" s="491"/>
      <c r="C419" s="491"/>
      <c r="D419" s="492">
        <f t="shared" si="72"/>
        <v>0</v>
      </c>
      <c r="E419" s="492">
        <f t="shared" si="73"/>
        <v>0</v>
      </c>
      <c r="F419" s="537"/>
      <c r="G419" s="537"/>
      <c r="H419" s="491"/>
      <c r="I419" s="494"/>
    </row>
    <row r="420" spans="1:9" outlineLevel="1" x14ac:dyDescent="0.3">
      <c r="A420" s="547" t="str">
        <f>IF(ISBLANK($A$24),"",$A$24)</f>
        <v/>
      </c>
      <c r="B420" s="491"/>
      <c r="C420" s="491"/>
      <c r="D420" s="492">
        <f t="shared" si="72"/>
        <v>0</v>
      </c>
      <c r="E420" s="492">
        <f t="shared" si="73"/>
        <v>0</v>
      </c>
      <c r="F420" s="537"/>
      <c r="G420" s="537"/>
      <c r="H420" s="491"/>
      <c r="I420" s="494"/>
    </row>
    <row r="421" spans="1:9" outlineLevel="1" x14ac:dyDescent="0.3">
      <c r="A421" s="547" t="str">
        <f>IF(ISBLANK($A$25),"",$A$25)</f>
        <v/>
      </c>
      <c r="B421" s="491"/>
      <c r="C421" s="491"/>
      <c r="D421" s="492">
        <f t="shared" si="72"/>
        <v>0</v>
      </c>
      <c r="E421" s="492">
        <f t="shared" si="73"/>
        <v>0</v>
      </c>
      <c r="F421" s="537"/>
      <c r="G421" s="537"/>
      <c r="H421" s="491"/>
      <c r="I421" s="494"/>
    </row>
    <row r="422" spans="1:9" outlineLevel="1" x14ac:dyDescent="0.3">
      <c r="A422" s="547" t="str">
        <f>IF(ISBLANK($A$26),"",$A$26)</f>
        <v/>
      </c>
      <c r="B422" s="491"/>
      <c r="C422" s="491"/>
      <c r="D422" s="492">
        <f t="shared" si="72"/>
        <v>0</v>
      </c>
      <c r="E422" s="492">
        <f t="shared" si="73"/>
        <v>0</v>
      </c>
      <c r="F422" s="537"/>
      <c r="G422" s="537"/>
      <c r="H422" s="491"/>
      <c r="I422" s="494"/>
    </row>
    <row r="423" spans="1:9" outlineLevel="1" x14ac:dyDescent="0.3">
      <c r="A423" s="547" t="str">
        <f>IF(ISBLANK($A$27),"",$A$27)</f>
        <v/>
      </c>
      <c r="B423" s="491"/>
      <c r="C423" s="491"/>
      <c r="D423" s="492">
        <f t="shared" si="72"/>
        <v>0</v>
      </c>
      <c r="E423" s="492">
        <f t="shared" si="73"/>
        <v>0</v>
      </c>
      <c r="F423" s="537"/>
      <c r="G423" s="537"/>
      <c r="H423" s="491"/>
      <c r="I423" s="494"/>
    </row>
    <row r="424" spans="1:9" outlineLevel="1" x14ac:dyDescent="0.3">
      <c r="A424" s="547" t="str">
        <f>IF(ISBLANK($A$28),"",$A$28)</f>
        <v/>
      </c>
      <c r="B424" s="491"/>
      <c r="C424" s="491"/>
      <c r="D424" s="492">
        <f t="shared" si="72"/>
        <v>0</v>
      </c>
      <c r="E424" s="492">
        <f t="shared" si="73"/>
        <v>0</v>
      </c>
      <c r="F424" s="537"/>
      <c r="G424" s="537"/>
      <c r="H424" s="491"/>
      <c r="I424" s="494"/>
    </row>
    <row r="425" spans="1:9" outlineLevel="1" x14ac:dyDescent="0.3">
      <c r="A425" s="547" t="str">
        <f>IF(ISBLANK($A$29),"",$A$29)</f>
        <v/>
      </c>
      <c r="B425" s="514"/>
      <c r="C425" s="514"/>
      <c r="D425" s="492">
        <f t="shared" si="72"/>
        <v>0</v>
      </c>
      <c r="E425" s="492">
        <f t="shared" si="73"/>
        <v>0</v>
      </c>
      <c r="F425" s="539"/>
      <c r="G425" s="539"/>
      <c r="H425" s="491"/>
      <c r="I425" s="494"/>
    </row>
    <row r="426" spans="1:9" outlineLevel="1" x14ac:dyDescent="0.3">
      <c r="A426" s="547" t="s">
        <v>2065</v>
      </c>
      <c r="B426" s="517">
        <f t="shared" ref="B426:G426" si="75">SUM(B403:B425)</f>
        <v>0</v>
      </c>
      <c r="C426" s="517">
        <f t="shared" si="75"/>
        <v>0</v>
      </c>
      <c r="D426" s="492">
        <f t="shared" si="75"/>
        <v>0</v>
      </c>
      <c r="E426" s="492">
        <f t="shared" si="75"/>
        <v>0</v>
      </c>
      <c r="F426" s="556">
        <f t="shared" si="75"/>
        <v>0</v>
      </c>
      <c r="G426" s="556">
        <f t="shared" si="75"/>
        <v>0</v>
      </c>
      <c r="H426" s="491"/>
      <c r="I426" s="519"/>
    </row>
    <row r="427" spans="1:9" ht="18" outlineLevel="1" x14ac:dyDescent="0.3">
      <c r="A427" s="557" t="s">
        <v>2066</v>
      </c>
      <c r="B427" s="558"/>
      <c r="C427" s="1124" t="s">
        <v>1655</v>
      </c>
      <c r="D427" s="1124"/>
      <c r="E427" s="1124"/>
      <c r="F427" s="1124"/>
      <c r="G427" s="1125"/>
    </row>
    <row r="428" spans="1:9" ht="46.8" hidden="1" outlineLevel="2" x14ac:dyDescent="0.3">
      <c r="A428" s="530" t="s">
        <v>2163</v>
      </c>
      <c r="B428" s="531"/>
      <c r="C428" s="1121"/>
      <c r="D428" s="1121"/>
      <c r="E428" s="1121"/>
      <c r="F428" s="1121"/>
      <c r="G428" s="1121"/>
    </row>
    <row r="429" spans="1:9" ht="15.6" hidden="1" outlineLevel="2" x14ac:dyDescent="0.3">
      <c r="A429" s="532" t="s">
        <v>2068</v>
      </c>
      <c r="B429" s="531"/>
      <c r="C429" s="1121"/>
      <c r="D429" s="1121"/>
      <c r="E429" s="1121"/>
      <c r="F429" s="1121"/>
      <c r="G429" s="1121"/>
    </row>
    <row r="430" spans="1:9" ht="15.6" hidden="1" outlineLevel="2" x14ac:dyDescent="0.3">
      <c r="A430" s="532" t="s">
        <v>2069</v>
      </c>
      <c r="B430" s="531"/>
      <c r="C430" s="1121"/>
      <c r="D430" s="1121"/>
      <c r="E430" s="1121"/>
      <c r="F430" s="1121"/>
      <c r="G430" s="1121"/>
    </row>
    <row r="431" spans="1:9" ht="15.6" hidden="1" outlineLevel="2" x14ac:dyDescent="0.3">
      <c r="A431" s="532" t="s">
        <v>2070</v>
      </c>
      <c r="B431" s="531"/>
      <c r="C431" s="1121"/>
      <c r="D431" s="1121"/>
      <c r="E431" s="1121"/>
      <c r="F431" s="1121"/>
      <c r="G431" s="1121"/>
    </row>
    <row r="432" spans="1:9" ht="15.6" hidden="1" outlineLevel="2" x14ac:dyDescent="0.3">
      <c r="A432" s="532" t="s">
        <v>2071</v>
      </c>
      <c r="B432" s="531"/>
      <c r="C432" s="1121"/>
      <c r="D432" s="1121"/>
      <c r="E432" s="1121"/>
      <c r="F432" s="1121"/>
      <c r="G432" s="1121"/>
    </row>
    <row r="433" spans="1:9" ht="15.6" hidden="1" outlineLevel="2" x14ac:dyDescent="0.3">
      <c r="A433" s="532" t="s">
        <v>2072</v>
      </c>
      <c r="B433" s="531"/>
      <c r="C433" s="1121"/>
      <c r="D433" s="1121"/>
      <c r="E433" s="1121"/>
      <c r="F433" s="1121"/>
      <c r="G433" s="1121"/>
    </row>
    <row r="434" spans="1:9" ht="15.6" outlineLevel="1" collapsed="1" x14ac:dyDescent="0.3">
      <c r="A434" s="533" t="s">
        <v>1496</v>
      </c>
      <c r="B434" s="534">
        <v>40</v>
      </c>
      <c r="C434" s="1122" t="s">
        <v>2073</v>
      </c>
      <c r="D434" s="1122"/>
      <c r="E434" s="1122"/>
      <c r="F434" s="1122"/>
      <c r="G434" s="1122"/>
    </row>
    <row r="435" spans="1:9" ht="15.6" hidden="1" outlineLevel="1" x14ac:dyDescent="0.3">
      <c r="A435" s="533" t="s">
        <v>2074</v>
      </c>
      <c r="B435" s="535" t="s">
        <v>1003</v>
      </c>
      <c r="C435" s="1121"/>
      <c r="D435" s="1121"/>
      <c r="E435" s="1121"/>
      <c r="F435" s="1121"/>
      <c r="G435" s="1121"/>
    </row>
    <row r="436" spans="1:9" outlineLevel="1" x14ac:dyDescent="0.3"/>
    <row r="437" spans="1:9" ht="18" outlineLevel="1" x14ac:dyDescent="0.35">
      <c r="A437" s="1134" t="s">
        <v>1875</v>
      </c>
      <c r="B437" s="1135"/>
      <c r="C437" s="1135"/>
      <c r="D437" s="1135"/>
      <c r="E437" s="1135"/>
      <c r="F437" s="1135"/>
      <c r="G437" s="1135"/>
      <c r="H437" s="1135"/>
      <c r="I437" s="1136"/>
    </row>
    <row r="438" spans="1:9" ht="43.2" outlineLevel="1" x14ac:dyDescent="0.3">
      <c r="A438" s="471" t="s">
        <v>2040</v>
      </c>
      <c r="B438" s="471" t="s">
        <v>2041</v>
      </c>
      <c r="C438" s="472" t="s">
        <v>2042</v>
      </c>
      <c r="D438" s="546" t="str">
        <f>"Productive FTEs ("&amp;B470*52&amp;")"</f>
        <v>Productive FTEs (2080)</v>
      </c>
      <c r="E438" s="546" t="str">
        <f>"Non-productive FTEs ("&amp;B470*52&amp;")"</f>
        <v>Non-productive FTEs (2080)</v>
      </c>
      <c r="F438" s="472" t="s">
        <v>2043</v>
      </c>
      <c r="G438" s="472" t="s">
        <v>2044</v>
      </c>
      <c r="H438" s="473" t="s">
        <v>2045</v>
      </c>
      <c r="I438" s="472" t="s">
        <v>1655</v>
      </c>
    </row>
    <row r="439" spans="1:9" outlineLevel="1" x14ac:dyDescent="0.3">
      <c r="A439" s="547" t="str">
        <f>IF(ISBLANK($A$7),"",$A$7)</f>
        <v>Hourly Staff</v>
      </c>
      <c r="B439" s="479"/>
      <c r="C439" s="479"/>
      <c r="D439" s="485">
        <f t="shared" ref="D439:E439" si="76">IF($B$254="","",B439/($B$254*52))</f>
        <v>0</v>
      </c>
      <c r="E439" s="485">
        <f t="shared" si="76"/>
        <v>0</v>
      </c>
      <c r="F439" s="536"/>
      <c r="G439" s="536"/>
      <c r="H439" s="479"/>
      <c r="I439" s="482"/>
    </row>
    <row r="440" spans="1:9" outlineLevel="1" x14ac:dyDescent="0.3">
      <c r="A440" s="549" t="str">
        <f>IF(ISBLANK($A$8),"",$A$8)</f>
        <v>Hourly Staff</v>
      </c>
      <c r="B440" s="491"/>
      <c r="C440" s="491"/>
      <c r="D440" s="492">
        <f t="shared" ref="D440:E446" si="77">IF($B$470="","",B440/($B$470*52))</f>
        <v>0</v>
      </c>
      <c r="E440" s="492">
        <f t="shared" si="77"/>
        <v>0</v>
      </c>
      <c r="F440" s="537"/>
      <c r="G440" s="537"/>
      <c r="H440" s="491"/>
      <c r="I440" s="494"/>
    </row>
    <row r="441" spans="1:9" outlineLevel="1" x14ac:dyDescent="0.3">
      <c r="A441" s="549" t="str">
        <f>IF(ISBLANK($A$9),"",$A$9)</f>
        <v>Housekeeper</v>
      </c>
      <c r="B441" s="491"/>
      <c r="C441" s="491"/>
      <c r="D441" s="492">
        <f t="shared" si="77"/>
        <v>0</v>
      </c>
      <c r="E441" s="492">
        <f t="shared" si="77"/>
        <v>0</v>
      </c>
      <c r="F441" s="537"/>
      <c r="G441" s="537"/>
      <c r="H441" s="491"/>
      <c r="I441" s="494"/>
    </row>
    <row r="442" spans="1:9" outlineLevel="1" x14ac:dyDescent="0.3">
      <c r="A442" s="549" t="str">
        <f>IF(ISBLANK($A$10),"",$A$10)</f>
        <v>Floor Technician</v>
      </c>
      <c r="B442" s="491"/>
      <c r="C442" s="491"/>
      <c r="D442" s="492">
        <f t="shared" si="77"/>
        <v>0</v>
      </c>
      <c r="E442" s="492">
        <f t="shared" si="77"/>
        <v>0</v>
      </c>
      <c r="F442" s="537"/>
      <c r="G442" s="537"/>
      <c r="H442" s="491"/>
      <c r="I442" s="494"/>
    </row>
    <row r="443" spans="1:9" outlineLevel="1" x14ac:dyDescent="0.3">
      <c r="A443" s="549" t="str">
        <f>IF(ISBLANK($A$11),"",$A$11)</f>
        <v>Trash Technician</v>
      </c>
      <c r="B443" s="491"/>
      <c r="C443" s="491"/>
      <c r="D443" s="492">
        <f t="shared" si="77"/>
        <v>0</v>
      </c>
      <c r="E443" s="492">
        <f t="shared" si="77"/>
        <v>0</v>
      </c>
      <c r="F443" s="537"/>
      <c r="G443" s="537"/>
      <c r="H443" s="491"/>
      <c r="I443" s="494"/>
    </row>
    <row r="444" spans="1:9" outlineLevel="1" x14ac:dyDescent="0.3">
      <c r="A444" s="549" t="str">
        <f>IF(ISBLANK($A$12),"",$A$12)</f>
        <v>Linen Technician</v>
      </c>
      <c r="B444" s="491"/>
      <c r="C444" s="491"/>
      <c r="D444" s="492">
        <f t="shared" si="77"/>
        <v>0</v>
      </c>
      <c r="E444" s="492">
        <f t="shared" si="77"/>
        <v>0</v>
      </c>
      <c r="F444" s="537"/>
      <c r="G444" s="537"/>
      <c r="H444" s="491"/>
      <c r="I444" s="494"/>
    </row>
    <row r="445" spans="1:9" outlineLevel="1" x14ac:dyDescent="0.3">
      <c r="A445" s="549" t="str">
        <f>IF(ISBLANK($A$13),"",$A$13)</f>
        <v>Administrative Support</v>
      </c>
      <c r="B445" s="491"/>
      <c r="C445" s="491"/>
      <c r="D445" s="492">
        <f t="shared" si="77"/>
        <v>0</v>
      </c>
      <c r="E445" s="492">
        <f t="shared" si="77"/>
        <v>0</v>
      </c>
      <c r="F445" s="537"/>
      <c r="G445" s="537"/>
      <c r="H445" s="491"/>
      <c r="I445" s="494"/>
    </row>
    <row r="446" spans="1:9" outlineLevel="1" x14ac:dyDescent="0.3">
      <c r="A446" s="549" t="str">
        <f>IF(ISBLANK($A$14),"",$A$14)</f>
        <v>Hourly Supervision</v>
      </c>
      <c r="B446" s="491"/>
      <c r="C446" s="491"/>
      <c r="D446" s="492">
        <f t="shared" si="77"/>
        <v>0</v>
      </c>
      <c r="E446" s="492">
        <f t="shared" si="77"/>
        <v>0</v>
      </c>
      <c r="F446" s="537"/>
      <c r="G446" s="537"/>
      <c r="H446" s="491"/>
      <c r="I446" s="494"/>
    </row>
    <row r="447" spans="1:9" outlineLevel="1" x14ac:dyDescent="0.3">
      <c r="A447" s="547" t="str">
        <f>IF(ISBLANK($A$15),"",$A$15)</f>
        <v>Salaried Staff</v>
      </c>
      <c r="B447" s="479"/>
      <c r="C447" s="479"/>
      <c r="D447" s="485"/>
      <c r="E447" s="485"/>
      <c r="F447" s="536"/>
      <c r="G447" s="536"/>
      <c r="H447" s="479"/>
      <c r="I447" s="482"/>
    </row>
    <row r="448" spans="1:9" outlineLevel="1" x14ac:dyDescent="0.3">
      <c r="A448" s="549" t="str">
        <f>IF(ISBLANK($A$16),"",$A$16)</f>
        <v>Salaried Supervision</v>
      </c>
      <c r="B448" s="491"/>
      <c r="C448" s="491"/>
      <c r="D448" s="492">
        <f t="shared" ref="D448:D461" si="78">IF($B$470="","",B448/($B$470*52))</f>
        <v>0</v>
      </c>
      <c r="E448" s="492">
        <f t="shared" ref="E448:E461" si="79">IF($B$470="","",C448/($B$470*52))</f>
        <v>0</v>
      </c>
      <c r="F448" s="537"/>
      <c r="G448" s="537"/>
      <c r="H448" s="491"/>
      <c r="I448" s="494"/>
    </row>
    <row r="449" spans="1:9" outlineLevel="1" x14ac:dyDescent="0.3">
      <c r="A449" s="549" t="str">
        <f>IF(ISBLANK($A$17),"",$A$17)</f>
        <v>Managers</v>
      </c>
      <c r="B449" s="491"/>
      <c r="C449" s="491"/>
      <c r="D449" s="492">
        <f t="shared" si="78"/>
        <v>0</v>
      </c>
      <c r="E449" s="492">
        <f t="shared" si="79"/>
        <v>0</v>
      </c>
      <c r="F449" s="537"/>
      <c r="G449" s="537"/>
      <c r="H449" s="491"/>
      <c r="I449" s="494"/>
    </row>
    <row r="450" spans="1:9" outlineLevel="1" x14ac:dyDescent="0.3">
      <c r="A450" s="549" t="str">
        <f t="shared" ref="A450" si="80">IF(ISBLANK(A414),"",A414)</f>
        <v>Director</v>
      </c>
      <c r="B450" s="491"/>
      <c r="C450" s="491"/>
      <c r="D450" s="492">
        <f t="shared" si="78"/>
        <v>0</v>
      </c>
      <c r="E450" s="492">
        <f t="shared" si="79"/>
        <v>0</v>
      </c>
      <c r="F450" s="537"/>
      <c r="G450" s="537"/>
      <c r="H450" s="491"/>
      <c r="I450" s="494"/>
    </row>
    <row r="451" spans="1:9" outlineLevel="1" x14ac:dyDescent="0.3">
      <c r="A451" s="547" t="str">
        <f>IF(ISBLANK($A$19),"",$A$19)</f>
        <v>Other Labor</v>
      </c>
      <c r="B451" s="479"/>
      <c r="C451" s="479"/>
      <c r="D451" s="485">
        <f t="shared" si="78"/>
        <v>0</v>
      </c>
      <c r="E451" s="485">
        <f t="shared" si="79"/>
        <v>0</v>
      </c>
      <c r="F451" s="536"/>
      <c r="G451" s="536"/>
      <c r="H451" s="479"/>
      <c r="I451" s="482"/>
    </row>
    <row r="452" spans="1:9" outlineLevel="1" x14ac:dyDescent="0.3">
      <c r="A452" s="549" t="str">
        <f>IF(ISBLANK($A$20),"",$A$20)</f>
        <v>Temp/ Agency Labor</v>
      </c>
      <c r="B452" s="491"/>
      <c r="C452" s="491"/>
      <c r="D452" s="492">
        <f t="shared" si="78"/>
        <v>0</v>
      </c>
      <c r="E452" s="492">
        <f t="shared" si="79"/>
        <v>0</v>
      </c>
      <c r="F452" s="537"/>
      <c r="G452" s="537"/>
      <c r="H452" s="491"/>
      <c r="I452" s="494"/>
    </row>
    <row r="453" spans="1:9" outlineLevel="1" x14ac:dyDescent="0.3">
      <c r="A453" s="547" t="str">
        <f>IF(ISBLANK($A$21),"",$A$21)</f>
        <v/>
      </c>
      <c r="B453" s="491"/>
      <c r="C453" s="491"/>
      <c r="D453" s="492">
        <f t="shared" si="78"/>
        <v>0</v>
      </c>
      <c r="E453" s="492">
        <f t="shared" si="79"/>
        <v>0</v>
      </c>
      <c r="F453" s="537"/>
      <c r="G453" s="537"/>
      <c r="H453" s="491"/>
      <c r="I453" s="494"/>
    </row>
    <row r="454" spans="1:9" outlineLevel="1" x14ac:dyDescent="0.3">
      <c r="A454" s="547" t="str">
        <f>IF(ISBLANK($A$22),"",$A$22)</f>
        <v/>
      </c>
      <c r="B454" s="491"/>
      <c r="C454" s="491"/>
      <c r="D454" s="492">
        <f t="shared" si="78"/>
        <v>0</v>
      </c>
      <c r="E454" s="492">
        <f t="shared" si="79"/>
        <v>0</v>
      </c>
      <c r="F454" s="537"/>
      <c r="G454" s="537"/>
      <c r="H454" s="491"/>
      <c r="I454" s="494"/>
    </row>
    <row r="455" spans="1:9" outlineLevel="1" x14ac:dyDescent="0.3">
      <c r="A455" s="547" t="str">
        <f>IF(ISBLANK($A$23),"",$A$23)</f>
        <v/>
      </c>
      <c r="B455" s="491"/>
      <c r="C455" s="491"/>
      <c r="D455" s="492">
        <f t="shared" si="78"/>
        <v>0</v>
      </c>
      <c r="E455" s="492">
        <f t="shared" si="79"/>
        <v>0</v>
      </c>
      <c r="F455" s="537"/>
      <c r="G455" s="537"/>
      <c r="H455" s="491"/>
      <c r="I455" s="494"/>
    </row>
    <row r="456" spans="1:9" outlineLevel="1" x14ac:dyDescent="0.3">
      <c r="A456" s="547" t="str">
        <f>IF(ISBLANK($A$24),"",$A$24)</f>
        <v/>
      </c>
      <c r="B456" s="491"/>
      <c r="C456" s="491"/>
      <c r="D456" s="492">
        <f t="shared" si="78"/>
        <v>0</v>
      </c>
      <c r="E456" s="492">
        <f t="shared" si="79"/>
        <v>0</v>
      </c>
      <c r="F456" s="537"/>
      <c r="G456" s="537"/>
      <c r="H456" s="491"/>
      <c r="I456" s="494"/>
    </row>
    <row r="457" spans="1:9" outlineLevel="1" x14ac:dyDescent="0.3">
      <c r="A457" s="547" t="str">
        <f>IF(ISBLANK($A$25),"",$A$25)</f>
        <v/>
      </c>
      <c r="B457" s="491"/>
      <c r="C457" s="491"/>
      <c r="D457" s="492">
        <f t="shared" si="78"/>
        <v>0</v>
      </c>
      <c r="E457" s="492">
        <f t="shared" si="79"/>
        <v>0</v>
      </c>
      <c r="F457" s="537"/>
      <c r="G457" s="537"/>
      <c r="H457" s="491"/>
      <c r="I457" s="494"/>
    </row>
    <row r="458" spans="1:9" outlineLevel="1" x14ac:dyDescent="0.3">
      <c r="A458" s="547" t="str">
        <f>IF(ISBLANK($A$26),"",$A$26)</f>
        <v/>
      </c>
      <c r="B458" s="491"/>
      <c r="C458" s="491"/>
      <c r="D458" s="492">
        <f t="shared" si="78"/>
        <v>0</v>
      </c>
      <c r="E458" s="492">
        <f t="shared" si="79"/>
        <v>0</v>
      </c>
      <c r="F458" s="537"/>
      <c r="G458" s="537"/>
      <c r="H458" s="491"/>
      <c r="I458" s="494"/>
    </row>
    <row r="459" spans="1:9" outlineLevel="1" x14ac:dyDescent="0.3">
      <c r="A459" s="547" t="str">
        <f>IF(ISBLANK($A$27),"",$A$27)</f>
        <v/>
      </c>
      <c r="B459" s="491"/>
      <c r="C459" s="491"/>
      <c r="D459" s="492">
        <f t="shared" si="78"/>
        <v>0</v>
      </c>
      <c r="E459" s="492">
        <f t="shared" si="79"/>
        <v>0</v>
      </c>
      <c r="F459" s="537"/>
      <c r="G459" s="537"/>
      <c r="H459" s="491"/>
      <c r="I459" s="494"/>
    </row>
    <row r="460" spans="1:9" outlineLevel="1" x14ac:dyDescent="0.3">
      <c r="A460" s="547" t="str">
        <f>IF(ISBLANK($A$28),"",$A$28)</f>
        <v/>
      </c>
      <c r="B460" s="491"/>
      <c r="C460" s="491"/>
      <c r="D460" s="492">
        <f t="shared" si="78"/>
        <v>0</v>
      </c>
      <c r="E460" s="492">
        <f t="shared" si="79"/>
        <v>0</v>
      </c>
      <c r="F460" s="537"/>
      <c r="G460" s="537"/>
      <c r="H460" s="491"/>
      <c r="I460" s="494"/>
    </row>
    <row r="461" spans="1:9" outlineLevel="1" x14ac:dyDescent="0.3">
      <c r="A461" s="547" t="str">
        <f>IF(ISBLANK($A$29),"",$A$29)</f>
        <v/>
      </c>
      <c r="B461" s="514"/>
      <c r="C461" s="514"/>
      <c r="D461" s="492">
        <f t="shared" si="78"/>
        <v>0</v>
      </c>
      <c r="E461" s="492">
        <f t="shared" si="79"/>
        <v>0</v>
      </c>
      <c r="F461" s="539"/>
      <c r="G461" s="539"/>
      <c r="H461" s="491"/>
      <c r="I461" s="494"/>
    </row>
    <row r="462" spans="1:9" outlineLevel="1" x14ac:dyDescent="0.3">
      <c r="A462" s="547" t="s">
        <v>2065</v>
      </c>
      <c r="B462" s="517">
        <f t="shared" ref="B462:G462" si="81">SUM(B439:B461)</f>
        <v>0</v>
      </c>
      <c r="C462" s="517">
        <f t="shared" si="81"/>
        <v>0</v>
      </c>
      <c r="D462" s="492">
        <f t="shared" si="81"/>
        <v>0</v>
      </c>
      <c r="E462" s="492">
        <f t="shared" si="81"/>
        <v>0</v>
      </c>
      <c r="F462" s="556">
        <f t="shared" si="81"/>
        <v>0</v>
      </c>
      <c r="G462" s="556">
        <f t="shared" si="81"/>
        <v>0</v>
      </c>
      <c r="H462" s="491"/>
      <c r="I462" s="519"/>
    </row>
    <row r="463" spans="1:9" ht="18" outlineLevel="1" x14ac:dyDescent="0.3">
      <c r="A463" s="557" t="s">
        <v>2066</v>
      </c>
      <c r="B463" s="558"/>
      <c r="C463" s="1124" t="s">
        <v>1655</v>
      </c>
      <c r="D463" s="1124"/>
      <c r="E463" s="1124"/>
      <c r="F463" s="1124"/>
      <c r="G463" s="1125"/>
    </row>
    <row r="464" spans="1:9" ht="46.8" hidden="1" outlineLevel="2" x14ac:dyDescent="0.3">
      <c r="A464" s="530" t="s">
        <v>2163</v>
      </c>
      <c r="B464" s="531"/>
      <c r="C464" s="1121"/>
      <c r="D464" s="1121"/>
      <c r="E464" s="1121"/>
      <c r="F464" s="1121"/>
      <c r="G464" s="1121"/>
    </row>
    <row r="465" spans="1:9" ht="15.6" hidden="1" outlineLevel="2" x14ac:dyDescent="0.3">
      <c r="A465" s="532" t="s">
        <v>2068</v>
      </c>
      <c r="B465" s="531"/>
      <c r="C465" s="1121"/>
      <c r="D465" s="1121"/>
      <c r="E465" s="1121"/>
      <c r="F465" s="1121"/>
      <c r="G465" s="1121"/>
    </row>
    <row r="466" spans="1:9" ht="15.6" hidden="1" outlineLevel="2" x14ac:dyDescent="0.3">
      <c r="A466" s="532" t="s">
        <v>2069</v>
      </c>
      <c r="B466" s="531"/>
      <c r="C466" s="1121"/>
      <c r="D466" s="1121"/>
      <c r="E466" s="1121"/>
      <c r="F466" s="1121"/>
      <c r="G466" s="1121"/>
    </row>
    <row r="467" spans="1:9" ht="15.6" hidden="1" outlineLevel="2" x14ac:dyDescent="0.3">
      <c r="A467" s="532" t="s">
        <v>2070</v>
      </c>
      <c r="B467" s="531"/>
      <c r="C467" s="1121"/>
      <c r="D467" s="1121"/>
      <c r="E467" s="1121"/>
      <c r="F467" s="1121"/>
      <c r="G467" s="1121"/>
    </row>
    <row r="468" spans="1:9" ht="15.6" hidden="1" outlineLevel="2" x14ac:dyDescent="0.3">
      <c r="A468" s="532" t="s">
        <v>2071</v>
      </c>
      <c r="B468" s="531"/>
      <c r="C468" s="1121"/>
      <c r="D468" s="1121"/>
      <c r="E468" s="1121"/>
      <c r="F468" s="1121"/>
      <c r="G468" s="1121"/>
    </row>
    <row r="469" spans="1:9" ht="15.6" hidden="1" outlineLevel="2" x14ac:dyDescent="0.3">
      <c r="A469" s="532" t="s">
        <v>2072</v>
      </c>
      <c r="B469" s="531"/>
      <c r="C469" s="1121"/>
      <c r="D469" s="1121"/>
      <c r="E469" s="1121"/>
      <c r="F469" s="1121"/>
      <c r="G469" s="1121"/>
    </row>
    <row r="470" spans="1:9" ht="15.6" outlineLevel="1" collapsed="1" x14ac:dyDescent="0.3">
      <c r="A470" s="533" t="s">
        <v>1496</v>
      </c>
      <c r="B470" s="559">
        <v>40</v>
      </c>
      <c r="C470" s="1137" t="s">
        <v>2073</v>
      </c>
      <c r="D470" s="1137"/>
      <c r="E470" s="1137"/>
      <c r="F470" s="1137"/>
      <c r="G470" s="1137"/>
    </row>
    <row r="471" spans="1:9" ht="15.6" hidden="1" outlineLevel="1" x14ac:dyDescent="0.3">
      <c r="A471" s="533" t="s">
        <v>2074</v>
      </c>
      <c r="B471" s="535" t="s">
        <v>1003</v>
      </c>
      <c r="C471" s="1121"/>
      <c r="D471" s="1121"/>
      <c r="E471" s="1121"/>
      <c r="F471" s="1121"/>
      <c r="G471" s="1121"/>
    </row>
    <row r="472" spans="1:9" outlineLevel="1" x14ac:dyDescent="0.3"/>
    <row r="473" spans="1:9" ht="18" customHeight="1" outlineLevel="1" x14ac:dyDescent="0.35">
      <c r="A473" s="1134" t="s">
        <v>1876</v>
      </c>
      <c r="B473" s="1135"/>
      <c r="C473" s="1135"/>
      <c r="D473" s="1135"/>
      <c r="E473" s="1135"/>
      <c r="F473" s="1135"/>
      <c r="G473" s="1135"/>
      <c r="H473" s="1135"/>
      <c r="I473" s="1136"/>
    </row>
    <row r="474" spans="1:9" ht="43.2" outlineLevel="1" x14ac:dyDescent="0.3">
      <c r="A474" s="471" t="s">
        <v>2040</v>
      </c>
      <c r="B474" s="471" t="s">
        <v>2041</v>
      </c>
      <c r="C474" s="472" t="s">
        <v>2042</v>
      </c>
      <c r="D474" s="546" t="str">
        <f>"Productive FTEs ("&amp;B506*52&amp;")"</f>
        <v>Productive FTEs (2080)</v>
      </c>
      <c r="E474" s="546" t="str">
        <f>"Non-productive FTEs ("&amp;B506*52&amp;")"</f>
        <v>Non-productive FTEs (2080)</v>
      </c>
      <c r="F474" s="472" t="s">
        <v>2043</v>
      </c>
      <c r="G474" s="472" t="s">
        <v>2044</v>
      </c>
      <c r="H474" s="473" t="s">
        <v>2045</v>
      </c>
      <c r="I474" s="472" t="s">
        <v>1655</v>
      </c>
    </row>
    <row r="475" spans="1:9" outlineLevel="1" x14ac:dyDescent="0.3">
      <c r="A475" s="547" t="str">
        <f>IF(ISBLANK($A$7),"",$A$7)</f>
        <v>Hourly Staff</v>
      </c>
      <c r="B475" s="479"/>
      <c r="C475" s="479"/>
      <c r="D475" s="485">
        <f t="shared" ref="D475:E475" si="82">IF($B$254="","",B475/($B$254*52))</f>
        <v>0</v>
      </c>
      <c r="E475" s="485">
        <f t="shared" si="82"/>
        <v>0</v>
      </c>
      <c r="F475" s="536"/>
      <c r="G475" s="536"/>
      <c r="H475" s="479"/>
      <c r="I475" s="482"/>
    </row>
    <row r="476" spans="1:9" outlineLevel="1" x14ac:dyDescent="0.3">
      <c r="A476" s="549" t="str">
        <f>IF(ISBLANK($A$8),"",$A$8)</f>
        <v>Hourly Staff</v>
      </c>
      <c r="B476" s="491"/>
      <c r="C476" s="491"/>
      <c r="D476" s="492">
        <f t="shared" ref="D476:E482" si="83">IF($B$506="","",B476/($B$506*52))</f>
        <v>0</v>
      </c>
      <c r="E476" s="492">
        <f t="shared" si="83"/>
        <v>0</v>
      </c>
      <c r="F476" s="537"/>
      <c r="G476" s="537"/>
      <c r="H476" s="491"/>
      <c r="I476" s="494"/>
    </row>
    <row r="477" spans="1:9" outlineLevel="1" x14ac:dyDescent="0.3">
      <c r="A477" s="549" t="str">
        <f>IF(ISBLANK($A$9),"",$A$9)</f>
        <v>Housekeeper</v>
      </c>
      <c r="B477" s="491"/>
      <c r="C477" s="491"/>
      <c r="D477" s="492">
        <f t="shared" si="83"/>
        <v>0</v>
      </c>
      <c r="E477" s="492">
        <f t="shared" si="83"/>
        <v>0</v>
      </c>
      <c r="F477" s="537"/>
      <c r="G477" s="537"/>
      <c r="H477" s="491"/>
      <c r="I477" s="494"/>
    </row>
    <row r="478" spans="1:9" outlineLevel="1" x14ac:dyDescent="0.3">
      <c r="A478" s="549" t="str">
        <f>IF(ISBLANK($A$10),"",$A$10)</f>
        <v>Floor Technician</v>
      </c>
      <c r="B478" s="491"/>
      <c r="C478" s="491"/>
      <c r="D478" s="492">
        <f t="shared" si="83"/>
        <v>0</v>
      </c>
      <c r="E478" s="492">
        <f t="shared" si="83"/>
        <v>0</v>
      </c>
      <c r="F478" s="537"/>
      <c r="G478" s="537"/>
      <c r="H478" s="491"/>
      <c r="I478" s="494"/>
    </row>
    <row r="479" spans="1:9" outlineLevel="1" x14ac:dyDescent="0.3">
      <c r="A479" s="549" t="str">
        <f>IF(ISBLANK($A$11),"",$A$11)</f>
        <v>Trash Technician</v>
      </c>
      <c r="B479" s="491"/>
      <c r="C479" s="491"/>
      <c r="D479" s="492">
        <f t="shared" si="83"/>
        <v>0</v>
      </c>
      <c r="E479" s="492">
        <f t="shared" si="83"/>
        <v>0</v>
      </c>
      <c r="F479" s="537"/>
      <c r="G479" s="537"/>
      <c r="H479" s="491"/>
      <c r="I479" s="494"/>
    </row>
    <row r="480" spans="1:9" outlineLevel="1" x14ac:dyDescent="0.3">
      <c r="A480" s="549" t="str">
        <f>IF(ISBLANK($A$12),"",$A$12)</f>
        <v>Linen Technician</v>
      </c>
      <c r="B480" s="491"/>
      <c r="C480" s="491"/>
      <c r="D480" s="492">
        <f t="shared" si="83"/>
        <v>0</v>
      </c>
      <c r="E480" s="492">
        <f t="shared" si="83"/>
        <v>0</v>
      </c>
      <c r="F480" s="537"/>
      <c r="G480" s="537"/>
      <c r="H480" s="491"/>
      <c r="I480" s="494"/>
    </row>
    <row r="481" spans="1:9" outlineLevel="1" x14ac:dyDescent="0.3">
      <c r="A481" s="549" t="str">
        <f>IF(ISBLANK($A$13),"",$A$13)</f>
        <v>Administrative Support</v>
      </c>
      <c r="B481" s="491"/>
      <c r="C481" s="491"/>
      <c r="D481" s="492">
        <f t="shared" si="83"/>
        <v>0</v>
      </c>
      <c r="E481" s="492">
        <f t="shared" si="83"/>
        <v>0</v>
      </c>
      <c r="F481" s="537"/>
      <c r="G481" s="537"/>
      <c r="H481" s="491"/>
      <c r="I481" s="494"/>
    </row>
    <row r="482" spans="1:9" outlineLevel="1" x14ac:dyDescent="0.3">
      <c r="A482" s="549" t="str">
        <f>IF(ISBLANK($A$14),"",$A$14)</f>
        <v>Hourly Supervision</v>
      </c>
      <c r="B482" s="491"/>
      <c r="C482" s="491"/>
      <c r="D482" s="492">
        <f t="shared" si="83"/>
        <v>0</v>
      </c>
      <c r="E482" s="492">
        <f t="shared" si="83"/>
        <v>0</v>
      </c>
      <c r="F482" s="537"/>
      <c r="G482" s="537"/>
      <c r="H482" s="491"/>
      <c r="I482" s="494"/>
    </row>
    <row r="483" spans="1:9" outlineLevel="1" x14ac:dyDescent="0.3">
      <c r="A483" s="547" t="str">
        <f>IF(ISBLANK($A$15),"",$A$15)</f>
        <v>Salaried Staff</v>
      </c>
      <c r="B483" s="479"/>
      <c r="C483" s="479"/>
      <c r="D483" s="485"/>
      <c r="E483" s="485"/>
      <c r="F483" s="536"/>
      <c r="G483" s="536"/>
      <c r="H483" s="479"/>
      <c r="I483" s="482"/>
    </row>
    <row r="484" spans="1:9" outlineLevel="1" x14ac:dyDescent="0.3">
      <c r="A484" s="549" t="str">
        <f>IF(ISBLANK($A$16),"",$A$16)</f>
        <v>Salaried Supervision</v>
      </c>
      <c r="B484" s="491"/>
      <c r="C484" s="491"/>
      <c r="D484" s="492">
        <f t="shared" ref="D484:D497" si="84">IF($B$506="","",B484/($B$506*52))</f>
        <v>0</v>
      </c>
      <c r="E484" s="492">
        <f t="shared" ref="E484:E497" si="85">IF($B$506="","",C484/($B$506*52))</f>
        <v>0</v>
      </c>
      <c r="F484" s="537"/>
      <c r="G484" s="537"/>
      <c r="H484" s="491"/>
      <c r="I484" s="494"/>
    </row>
    <row r="485" spans="1:9" outlineLevel="1" x14ac:dyDescent="0.3">
      <c r="A485" s="549" t="str">
        <f>IF(ISBLANK($A$17),"",$A$17)</f>
        <v>Managers</v>
      </c>
      <c r="B485" s="491"/>
      <c r="C485" s="491"/>
      <c r="D485" s="492">
        <f t="shared" si="84"/>
        <v>0</v>
      </c>
      <c r="E485" s="492">
        <f t="shared" si="85"/>
        <v>0</v>
      </c>
      <c r="F485" s="537"/>
      <c r="G485" s="537"/>
      <c r="H485" s="491"/>
      <c r="I485" s="494"/>
    </row>
    <row r="486" spans="1:9" outlineLevel="1" x14ac:dyDescent="0.3">
      <c r="A486" s="549" t="str">
        <f t="shared" ref="A486" si="86">IF(ISBLANK(A450),"",A450)</f>
        <v>Director</v>
      </c>
      <c r="B486" s="491"/>
      <c r="C486" s="491"/>
      <c r="D486" s="492">
        <f t="shared" si="84"/>
        <v>0</v>
      </c>
      <c r="E486" s="492">
        <f t="shared" si="85"/>
        <v>0</v>
      </c>
      <c r="F486" s="537"/>
      <c r="G486" s="537"/>
      <c r="H486" s="491"/>
      <c r="I486" s="494"/>
    </row>
    <row r="487" spans="1:9" outlineLevel="1" x14ac:dyDescent="0.3">
      <c r="A487" s="547" t="str">
        <f>IF(ISBLANK($A$19),"",$A$19)</f>
        <v>Other Labor</v>
      </c>
      <c r="B487" s="479"/>
      <c r="C487" s="479"/>
      <c r="D487" s="485">
        <f t="shared" si="84"/>
        <v>0</v>
      </c>
      <c r="E487" s="485">
        <f t="shared" si="85"/>
        <v>0</v>
      </c>
      <c r="F487" s="536"/>
      <c r="G487" s="536"/>
      <c r="H487" s="479"/>
      <c r="I487" s="482"/>
    </row>
    <row r="488" spans="1:9" outlineLevel="1" x14ac:dyDescent="0.3">
      <c r="A488" s="549" t="str">
        <f>IF(ISBLANK($A$20),"",$A$20)</f>
        <v>Temp/ Agency Labor</v>
      </c>
      <c r="B488" s="491"/>
      <c r="C488" s="491"/>
      <c r="D488" s="492">
        <f t="shared" si="84"/>
        <v>0</v>
      </c>
      <c r="E488" s="492">
        <f t="shared" si="85"/>
        <v>0</v>
      </c>
      <c r="F488" s="537"/>
      <c r="G488" s="537"/>
      <c r="H488" s="491"/>
      <c r="I488" s="494"/>
    </row>
    <row r="489" spans="1:9" outlineLevel="1" x14ac:dyDescent="0.3">
      <c r="A489" s="547" t="str">
        <f>IF(ISBLANK($A$21),"",$A$21)</f>
        <v/>
      </c>
      <c r="B489" s="491"/>
      <c r="C489" s="491"/>
      <c r="D489" s="492">
        <f t="shared" si="84"/>
        <v>0</v>
      </c>
      <c r="E489" s="492">
        <f t="shared" si="85"/>
        <v>0</v>
      </c>
      <c r="F489" s="537"/>
      <c r="G489" s="537"/>
      <c r="H489" s="491"/>
      <c r="I489" s="494"/>
    </row>
    <row r="490" spans="1:9" outlineLevel="1" x14ac:dyDescent="0.3">
      <c r="A490" s="547" t="str">
        <f>IF(ISBLANK($A$22),"",$A$22)</f>
        <v/>
      </c>
      <c r="B490" s="491"/>
      <c r="C490" s="491"/>
      <c r="D490" s="492">
        <f t="shared" si="84"/>
        <v>0</v>
      </c>
      <c r="E490" s="492">
        <f t="shared" si="85"/>
        <v>0</v>
      </c>
      <c r="F490" s="537"/>
      <c r="G490" s="537"/>
      <c r="H490" s="491"/>
      <c r="I490" s="494"/>
    </row>
    <row r="491" spans="1:9" outlineLevel="1" x14ac:dyDescent="0.3">
      <c r="A491" s="547" t="str">
        <f>IF(ISBLANK($A$23),"",$A$23)</f>
        <v/>
      </c>
      <c r="B491" s="491"/>
      <c r="C491" s="491"/>
      <c r="D491" s="492">
        <f t="shared" si="84"/>
        <v>0</v>
      </c>
      <c r="E491" s="492">
        <f t="shared" si="85"/>
        <v>0</v>
      </c>
      <c r="F491" s="537"/>
      <c r="G491" s="537"/>
      <c r="H491" s="491"/>
      <c r="I491" s="494"/>
    </row>
    <row r="492" spans="1:9" outlineLevel="1" x14ac:dyDescent="0.3">
      <c r="A492" s="547" t="str">
        <f>IF(ISBLANK($A$24),"",$A$24)</f>
        <v/>
      </c>
      <c r="B492" s="491"/>
      <c r="C492" s="491"/>
      <c r="D492" s="492">
        <f t="shared" si="84"/>
        <v>0</v>
      </c>
      <c r="E492" s="492">
        <f t="shared" si="85"/>
        <v>0</v>
      </c>
      <c r="F492" s="537"/>
      <c r="G492" s="537"/>
      <c r="H492" s="491"/>
      <c r="I492" s="494"/>
    </row>
    <row r="493" spans="1:9" outlineLevel="1" x14ac:dyDescent="0.3">
      <c r="A493" s="547" t="str">
        <f>IF(ISBLANK($A$25),"",$A$25)</f>
        <v/>
      </c>
      <c r="B493" s="491"/>
      <c r="C493" s="491"/>
      <c r="D493" s="492">
        <f t="shared" si="84"/>
        <v>0</v>
      </c>
      <c r="E493" s="492">
        <f t="shared" si="85"/>
        <v>0</v>
      </c>
      <c r="F493" s="537"/>
      <c r="G493" s="537"/>
      <c r="H493" s="491"/>
      <c r="I493" s="494"/>
    </row>
    <row r="494" spans="1:9" outlineLevel="1" x14ac:dyDescent="0.3">
      <c r="A494" s="547" t="str">
        <f>IF(ISBLANK($A$26),"",$A$26)</f>
        <v/>
      </c>
      <c r="B494" s="491"/>
      <c r="C494" s="491"/>
      <c r="D494" s="492">
        <f t="shared" si="84"/>
        <v>0</v>
      </c>
      <c r="E494" s="492">
        <f t="shared" si="85"/>
        <v>0</v>
      </c>
      <c r="F494" s="537"/>
      <c r="G494" s="537"/>
      <c r="H494" s="491"/>
      <c r="I494" s="494"/>
    </row>
    <row r="495" spans="1:9" outlineLevel="1" x14ac:dyDescent="0.3">
      <c r="A495" s="547" t="str">
        <f>IF(ISBLANK($A$27),"",$A$27)</f>
        <v/>
      </c>
      <c r="B495" s="491"/>
      <c r="C495" s="491"/>
      <c r="D495" s="492">
        <f t="shared" si="84"/>
        <v>0</v>
      </c>
      <c r="E495" s="492">
        <f t="shared" si="85"/>
        <v>0</v>
      </c>
      <c r="F495" s="537"/>
      <c r="G495" s="537"/>
      <c r="H495" s="491"/>
      <c r="I495" s="494"/>
    </row>
    <row r="496" spans="1:9" outlineLevel="1" x14ac:dyDescent="0.3">
      <c r="A496" s="547" t="str">
        <f>IF(ISBLANK($A$28),"",$A$28)</f>
        <v/>
      </c>
      <c r="B496" s="491"/>
      <c r="C496" s="491"/>
      <c r="D496" s="492">
        <f t="shared" si="84"/>
        <v>0</v>
      </c>
      <c r="E496" s="492">
        <f t="shared" si="85"/>
        <v>0</v>
      </c>
      <c r="F496" s="537"/>
      <c r="G496" s="537"/>
      <c r="H496" s="491"/>
      <c r="I496" s="494"/>
    </row>
    <row r="497" spans="1:9" outlineLevel="1" x14ac:dyDescent="0.3">
      <c r="A497" s="547" t="str">
        <f>IF(ISBLANK($A$29),"",$A$29)</f>
        <v/>
      </c>
      <c r="B497" s="514"/>
      <c r="C497" s="514"/>
      <c r="D497" s="492">
        <f t="shared" si="84"/>
        <v>0</v>
      </c>
      <c r="E497" s="492">
        <f t="shared" si="85"/>
        <v>0</v>
      </c>
      <c r="F497" s="539"/>
      <c r="G497" s="539"/>
      <c r="H497" s="491"/>
      <c r="I497" s="494"/>
    </row>
    <row r="498" spans="1:9" outlineLevel="1" x14ac:dyDescent="0.3">
      <c r="A498" s="547" t="s">
        <v>2065</v>
      </c>
      <c r="B498" s="517">
        <f t="shared" ref="B498:G498" si="87">SUM(B475:B497)</f>
        <v>0</v>
      </c>
      <c r="C498" s="517">
        <f t="shared" si="87"/>
        <v>0</v>
      </c>
      <c r="D498" s="492">
        <f t="shared" si="87"/>
        <v>0</v>
      </c>
      <c r="E498" s="492">
        <f t="shared" si="87"/>
        <v>0</v>
      </c>
      <c r="F498" s="556">
        <f t="shared" si="87"/>
        <v>0</v>
      </c>
      <c r="G498" s="556">
        <f t="shared" si="87"/>
        <v>0</v>
      </c>
      <c r="H498" s="491"/>
      <c r="I498" s="519"/>
    </row>
    <row r="499" spans="1:9" ht="18" outlineLevel="1" x14ac:dyDescent="0.3">
      <c r="A499" s="557" t="s">
        <v>2066</v>
      </c>
      <c r="B499" s="558"/>
      <c r="C499" s="1124" t="s">
        <v>1655</v>
      </c>
      <c r="D499" s="1124"/>
      <c r="E499" s="1124"/>
      <c r="F499" s="1124"/>
      <c r="G499" s="1125"/>
    </row>
    <row r="500" spans="1:9" ht="46.8" hidden="1" outlineLevel="2" x14ac:dyDescent="0.3">
      <c r="A500" s="530" t="s">
        <v>2163</v>
      </c>
      <c r="B500" s="531"/>
      <c r="C500" s="1121"/>
      <c r="D500" s="1121"/>
      <c r="E500" s="1121"/>
      <c r="F500" s="1121"/>
      <c r="G500" s="1121"/>
    </row>
    <row r="501" spans="1:9" ht="15.6" hidden="1" outlineLevel="2" x14ac:dyDescent="0.3">
      <c r="A501" s="532" t="s">
        <v>2068</v>
      </c>
      <c r="B501" s="531"/>
      <c r="C501" s="1121"/>
      <c r="D501" s="1121"/>
      <c r="E501" s="1121"/>
      <c r="F501" s="1121"/>
      <c r="G501" s="1121"/>
    </row>
    <row r="502" spans="1:9" ht="15.6" hidden="1" outlineLevel="2" x14ac:dyDescent="0.3">
      <c r="A502" s="532" t="s">
        <v>2069</v>
      </c>
      <c r="B502" s="531"/>
      <c r="C502" s="1121"/>
      <c r="D502" s="1121"/>
      <c r="E502" s="1121"/>
      <c r="F502" s="1121"/>
      <c r="G502" s="1121"/>
    </row>
    <row r="503" spans="1:9" ht="15.6" hidden="1" outlineLevel="2" x14ac:dyDescent="0.3">
      <c r="A503" s="532" t="s">
        <v>2070</v>
      </c>
      <c r="B503" s="531"/>
      <c r="C503" s="1121"/>
      <c r="D503" s="1121"/>
      <c r="E503" s="1121"/>
      <c r="F503" s="1121"/>
      <c r="G503" s="1121"/>
    </row>
    <row r="504" spans="1:9" ht="15.6" hidden="1" outlineLevel="2" x14ac:dyDescent="0.3">
      <c r="A504" s="532" t="s">
        <v>2071</v>
      </c>
      <c r="B504" s="531"/>
      <c r="C504" s="1121"/>
      <c r="D504" s="1121"/>
      <c r="E504" s="1121"/>
      <c r="F504" s="1121"/>
      <c r="G504" s="1121"/>
    </row>
    <row r="505" spans="1:9" ht="15.6" hidden="1" outlineLevel="2" x14ac:dyDescent="0.3">
      <c r="A505" s="532" t="s">
        <v>2072</v>
      </c>
      <c r="B505" s="531"/>
      <c r="C505" s="1121"/>
      <c r="D505" s="1121"/>
      <c r="E505" s="1121"/>
      <c r="F505" s="1121"/>
      <c r="G505" s="1121"/>
    </row>
    <row r="506" spans="1:9" ht="15.6" outlineLevel="1" collapsed="1" x14ac:dyDescent="0.3">
      <c r="A506" s="533" t="s">
        <v>1496</v>
      </c>
      <c r="B506" s="534">
        <v>40</v>
      </c>
      <c r="C506" s="1122" t="s">
        <v>2073</v>
      </c>
      <c r="D506" s="1122"/>
      <c r="E506" s="1122"/>
      <c r="F506" s="1122"/>
      <c r="G506" s="1122"/>
    </row>
    <row r="507" spans="1:9" ht="15.6" hidden="1" outlineLevel="1" x14ac:dyDescent="0.3">
      <c r="A507" s="533" t="s">
        <v>2074</v>
      </c>
      <c r="B507" s="535" t="s">
        <v>1003</v>
      </c>
      <c r="C507" s="1121"/>
      <c r="D507" s="1121"/>
      <c r="E507" s="1121"/>
      <c r="F507" s="1121"/>
      <c r="G507" s="1121"/>
    </row>
    <row r="508" spans="1:9" ht="15.6" outlineLevel="1" x14ac:dyDescent="0.3">
      <c r="A508" s="560"/>
      <c r="C508" s="561"/>
      <c r="D508" s="561"/>
      <c r="E508" s="561"/>
      <c r="F508" s="561"/>
      <c r="G508" s="561"/>
    </row>
    <row r="509" spans="1:9" ht="18" customHeight="1" outlineLevel="1" x14ac:dyDescent="0.35">
      <c r="A509" s="1134" t="s">
        <v>1877</v>
      </c>
      <c r="B509" s="1135"/>
      <c r="C509" s="1135"/>
      <c r="D509" s="1135"/>
      <c r="E509" s="1135"/>
      <c r="F509" s="1135"/>
      <c r="G509" s="1135"/>
      <c r="H509" s="1135"/>
      <c r="I509" s="1136"/>
    </row>
    <row r="510" spans="1:9" ht="43.2" outlineLevel="1" x14ac:dyDescent="0.3">
      <c r="A510" s="471" t="s">
        <v>2040</v>
      </c>
      <c r="B510" s="471" t="s">
        <v>2041</v>
      </c>
      <c r="C510" s="472" t="s">
        <v>2042</v>
      </c>
      <c r="D510" s="546" t="str">
        <f>"Productive FTEs ("&amp;B542*52&amp;")"</f>
        <v>Productive FTEs (2080)</v>
      </c>
      <c r="E510" s="546" t="str">
        <f>"Non-productive FTEs ("&amp;B542*52&amp;")"</f>
        <v>Non-productive FTEs (2080)</v>
      </c>
      <c r="F510" s="472" t="s">
        <v>2043</v>
      </c>
      <c r="G510" s="472" t="s">
        <v>2044</v>
      </c>
      <c r="H510" s="473" t="s">
        <v>2045</v>
      </c>
      <c r="I510" s="472" t="s">
        <v>1655</v>
      </c>
    </row>
    <row r="511" spans="1:9" outlineLevel="1" x14ac:dyDescent="0.3">
      <c r="A511" s="547" t="str">
        <f>IF(ISBLANK($A$7),"",$A$7)</f>
        <v>Hourly Staff</v>
      </c>
      <c r="B511" s="479"/>
      <c r="C511" s="479"/>
      <c r="D511" s="485">
        <f t="shared" ref="D511:E511" si="88">IF($B$254="","",B511/($B$254*52))</f>
        <v>0</v>
      </c>
      <c r="E511" s="485">
        <f t="shared" si="88"/>
        <v>0</v>
      </c>
      <c r="F511" s="536"/>
      <c r="G511" s="536"/>
      <c r="H511" s="479"/>
      <c r="I511" s="482"/>
    </row>
    <row r="512" spans="1:9" outlineLevel="1" x14ac:dyDescent="0.3">
      <c r="A512" s="549" t="str">
        <f>IF(ISBLANK($A$8),"",$A$8)</f>
        <v>Hourly Staff</v>
      </c>
      <c r="B512" s="491"/>
      <c r="C512" s="491"/>
      <c r="D512" s="492">
        <f t="shared" ref="D512:E518" si="89">IF($B$542="","",B512/($B$542*52))</f>
        <v>0</v>
      </c>
      <c r="E512" s="492">
        <f t="shared" si="89"/>
        <v>0</v>
      </c>
      <c r="F512" s="537"/>
      <c r="G512" s="537"/>
      <c r="H512" s="491"/>
      <c r="I512" s="494"/>
    </row>
    <row r="513" spans="1:9" outlineLevel="1" x14ac:dyDescent="0.3">
      <c r="A513" s="549" t="str">
        <f>IF(ISBLANK($A$9),"",$A$9)</f>
        <v>Housekeeper</v>
      </c>
      <c r="B513" s="491"/>
      <c r="C513" s="491"/>
      <c r="D513" s="492">
        <f t="shared" si="89"/>
        <v>0</v>
      </c>
      <c r="E513" s="492">
        <f t="shared" si="89"/>
        <v>0</v>
      </c>
      <c r="F513" s="537"/>
      <c r="G513" s="537"/>
      <c r="H513" s="491"/>
      <c r="I513" s="494"/>
    </row>
    <row r="514" spans="1:9" s="467" customFormat="1" outlineLevel="1" x14ac:dyDescent="0.3">
      <c r="A514" s="549" t="str">
        <f>IF(ISBLANK($A$10),"",$A$10)</f>
        <v>Floor Technician</v>
      </c>
      <c r="B514" s="491"/>
      <c r="C514" s="491"/>
      <c r="D514" s="492">
        <f t="shared" si="89"/>
        <v>0</v>
      </c>
      <c r="E514" s="492">
        <f t="shared" si="89"/>
        <v>0</v>
      </c>
      <c r="F514" s="537"/>
      <c r="G514" s="537"/>
      <c r="H514" s="491"/>
      <c r="I514" s="494"/>
    </row>
    <row r="515" spans="1:9" s="467" customFormat="1" outlineLevel="1" x14ac:dyDescent="0.3">
      <c r="A515" s="549" t="str">
        <f>IF(ISBLANK($A$11),"",$A$11)</f>
        <v>Trash Technician</v>
      </c>
      <c r="B515" s="491"/>
      <c r="C515" s="491"/>
      <c r="D515" s="492">
        <f t="shared" si="89"/>
        <v>0</v>
      </c>
      <c r="E515" s="492">
        <f t="shared" si="89"/>
        <v>0</v>
      </c>
      <c r="F515" s="537"/>
      <c r="G515" s="537"/>
      <c r="H515" s="491"/>
      <c r="I515" s="494"/>
    </row>
    <row r="516" spans="1:9" s="467" customFormat="1" outlineLevel="1" x14ac:dyDescent="0.3">
      <c r="A516" s="549" t="str">
        <f>IF(ISBLANK($A$12),"",$A$12)</f>
        <v>Linen Technician</v>
      </c>
      <c r="B516" s="491"/>
      <c r="C516" s="491"/>
      <c r="D516" s="492">
        <f t="shared" si="89"/>
        <v>0</v>
      </c>
      <c r="E516" s="492">
        <f t="shared" si="89"/>
        <v>0</v>
      </c>
      <c r="F516" s="537"/>
      <c r="G516" s="537"/>
      <c r="H516" s="491"/>
      <c r="I516" s="494"/>
    </row>
    <row r="517" spans="1:9" s="467" customFormat="1" outlineLevel="1" x14ac:dyDescent="0.3">
      <c r="A517" s="549" t="str">
        <f>IF(ISBLANK($A$13),"",$A$13)</f>
        <v>Administrative Support</v>
      </c>
      <c r="B517" s="491"/>
      <c r="C517" s="491"/>
      <c r="D517" s="492">
        <f t="shared" si="89"/>
        <v>0</v>
      </c>
      <c r="E517" s="492">
        <f t="shared" si="89"/>
        <v>0</v>
      </c>
      <c r="F517" s="537"/>
      <c r="G517" s="537"/>
      <c r="H517" s="491"/>
      <c r="I517" s="494"/>
    </row>
    <row r="518" spans="1:9" s="467" customFormat="1" outlineLevel="1" x14ac:dyDescent="0.3">
      <c r="A518" s="549" t="str">
        <f>IF(ISBLANK($A$14),"",$A$14)</f>
        <v>Hourly Supervision</v>
      </c>
      <c r="B518" s="491"/>
      <c r="C518" s="491"/>
      <c r="D518" s="492">
        <f t="shared" si="89"/>
        <v>0</v>
      </c>
      <c r="E518" s="492">
        <f t="shared" si="89"/>
        <v>0</v>
      </c>
      <c r="F518" s="537"/>
      <c r="G518" s="537"/>
      <c r="H518" s="491"/>
      <c r="I518" s="494"/>
    </row>
    <row r="519" spans="1:9" s="467" customFormat="1" outlineLevel="1" x14ac:dyDescent="0.3">
      <c r="A519" s="547" t="str">
        <f>IF(ISBLANK($A$15),"",$A$15)</f>
        <v>Salaried Staff</v>
      </c>
      <c r="B519" s="479"/>
      <c r="C519" s="479"/>
      <c r="D519" s="485"/>
      <c r="E519" s="485"/>
      <c r="F519" s="536"/>
      <c r="G519" s="536"/>
      <c r="H519" s="479"/>
      <c r="I519" s="482"/>
    </row>
    <row r="520" spans="1:9" s="467" customFormat="1" outlineLevel="1" x14ac:dyDescent="0.3">
      <c r="A520" s="549" t="str">
        <f>IF(ISBLANK($A$16),"",$A$16)</f>
        <v>Salaried Supervision</v>
      </c>
      <c r="B520" s="491"/>
      <c r="C520" s="491"/>
      <c r="D520" s="492">
        <f t="shared" ref="D520:D533" si="90">IF($B$542="","",B520/($B$542*52))</f>
        <v>0</v>
      </c>
      <c r="E520" s="492">
        <f t="shared" ref="E520:E533" si="91">IF($B$542="","",C520/($B$542*52))</f>
        <v>0</v>
      </c>
      <c r="F520" s="537"/>
      <c r="G520" s="537"/>
      <c r="H520" s="491"/>
      <c r="I520" s="494"/>
    </row>
    <row r="521" spans="1:9" s="467" customFormat="1" outlineLevel="1" x14ac:dyDescent="0.3">
      <c r="A521" s="549" t="str">
        <f>IF(ISBLANK($A$17),"",$A$17)</f>
        <v>Managers</v>
      </c>
      <c r="B521" s="491"/>
      <c r="C521" s="491"/>
      <c r="D521" s="492">
        <f t="shared" si="90"/>
        <v>0</v>
      </c>
      <c r="E521" s="492">
        <f t="shared" si="91"/>
        <v>0</v>
      </c>
      <c r="F521" s="537"/>
      <c r="G521" s="537"/>
      <c r="H521" s="491"/>
      <c r="I521" s="494"/>
    </row>
    <row r="522" spans="1:9" s="467" customFormat="1" outlineLevel="1" x14ac:dyDescent="0.3">
      <c r="A522" s="549" t="str">
        <f t="shared" ref="A522" si="92">IF(ISBLANK(A486),"",A486)</f>
        <v>Director</v>
      </c>
      <c r="B522" s="491"/>
      <c r="C522" s="491"/>
      <c r="D522" s="492">
        <f t="shared" si="90"/>
        <v>0</v>
      </c>
      <c r="E522" s="492">
        <f t="shared" si="91"/>
        <v>0</v>
      </c>
      <c r="F522" s="537"/>
      <c r="G522" s="537"/>
      <c r="H522" s="491"/>
      <c r="I522" s="494"/>
    </row>
    <row r="523" spans="1:9" s="467" customFormat="1" outlineLevel="1" x14ac:dyDescent="0.3">
      <c r="A523" s="547" t="str">
        <f>IF(ISBLANK($A$19),"",$A$19)</f>
        <v>Other Labor</v>
      </c>
      <c r="B523" s="479"/>
      <c r="C523" s="479"/>
      <c r="D523" s="485">
        <f t="shared" si="90"/>
        <v>0</v>
      </c>
      <c r="E523" s="485">
        <f t="shared" si="91"/>
        <v>0</v>
      </c>
      <c r="F523" s="536"/>
      <c r="G523" s="536"/>
      <c r="H523" s="479"/>
      <c r="I523" s="482"/>
    </row>
    <row r="524" spans="1:9" s="467" customFormat="1" outlineLevel="1" x14ac:dyDescent="0.3">
      <c r="A524" s="549" t="str">
        <f>IF(ISBLANK($A$20),"",$A$20)</f>
        <v>Temp/ Agency Labor</v>
      </c>
      <c r="B524" s="491"/>
      <c r="C524" s="491"/>
      <c r="D524" s="492">
        <f t="shared" si="90"/>
        <v>0</v>
      </c>
      <c r="E524" s="492">
        <f t="shared" si="91"/>
        <v>0</v>
      </c>
      <c r="F524" s="537"/>
      <c r="G524" s="537"/>
      <c r="H524" s="491"/>
      <c r="I524" s="494"/>
    </row>
    <row r="525" spans="1:9" s="467" customFormat="1" outlineLevel="1" x14ac:dyDescent="0.3">
      <c r="A525" s="547" t="str">
        <f>IF(ISBLANK($A$21),"",$A$21)</f>
        <v/>
      </c>
      <c r="B525" s="491"/>
      <c r="C525" s="491"/>
      <c r="D525" s="492">
        <f t="shared" si="90"/>
        <v>0</v>
      </c>
      <c r="E525" s="492">
        <f t="shared" si="91"/>
        <v>0</v>
      </c>
      <c r="F525" s="537"/>
      <c r="G525" s="537"/>
      <c r="H525" s="491"/>
      <c r="I525" s="494"/>
    </row>
    <row r="526" spans="1:9" s="467" customFormat="1" outlineLevel="1" x14ac:dyDescent="0.3">
      <c r="A526" s="547" t="str">
        <f>IF(ISBLANK($A$22),"",$A$22)</f>
        <v/>
      </c>
      <c r="B526" s="491"/>
      <c r="C526" s="491"/>
      <c r="D526" s="492">
        <f t="shared" si="90"/>
        <v>0</v>
      </c>
      <c r="E526" s="492">
        <f t="shared" si="91"/>
        <v>0</v>
      </c>
      <c r="F526" s="537"/>
      <c r="G526" s="537"/>
      <c r="H526" s="491"/>
      <c r="I526" s="494"/>
    </row>
    <row r="527" spans="1:9" s="467" customFormat="1" outlineLevel="1" x14ac:dyDescent="0.3">
      <c r="A527" s="547" t="str">
        <f>IF(ISBLANK($A$23),"",$A$23)</f>
        <v/>
      </c>
      <c r="B527" s="491"/>
      <c r="C527" s="491"/>
      <c r="D527" s="492">
        <f t="shared" si="90"/>
        <v>0</v>
      </c>
      <c r="E527" s="492">
        <f t="shared" si="91"/>
        <v>0</v>
      </c>
      <c r="F527" s="537"/>
      <c r="G527" s="537"/>
      <c r="H527" s="491"/>
      <c r="I527" s="494"/>
    </row>
    <row r="528" spans="1:9" s="467" customFormat="1" outlineLevel="1" x14ac:dyDescent="0.3">
      <c r="A528" s="547" t="str">
        <f>IF(ISBLANK($A$24),"",$A$24)</f>
        <v/>
      </c>
      <c r="B528" s="491"/>
      <c r="C528" s="491"/>
      <c r="D528" s="492">
        <f t="shared" si="90"/>
        <v>0</v>
      </c>
      <c r="E528" s="492">
        <f t="shared" si="91"/>
        <v>0</v>
      </c>
      <c r="F528" s="537"/>
      <c r="G528" s="537"/>
      <c r="H528" s="491"/>
      <c r="I528" s="494"/>
    </row>
    <row r="529" spans="1:26" s="467" customFormat="1" outlineLevel="1" x14ac:dyDescent="0.3">
      <c r="A529" s="547" t="str">
        <f>IF(ISBLANK($A$25),"",$A$25)</f>
        <v/>
      </c>
      <c r="B529" s="491"/>
      <c r="C529" s="491"/>
      <c r="D529" s="492">
        <f t="shared" si="90"/>
        <v>0</v>
      </c>
      <c r="E529" s="492">
        <f t="shared" si="91"/>
        <v>0</v>
      </c>
      <c r="F529" s="537"/>
      <c r="G529" s="537"/>
      <c r="H529" s="491"/>
      <c r="I529" s="494"/>
    </row>
    <row r="530" spans="1:26" s="467" customFormat="1" outlineLevel="1" x14ac:dyDescent="0.3">
      <c r="A530" s="547" t="str">
        <f>IF(ISBLANK($A$26),"",$A$26)</f>
        <v/>
      </c>
      <c r="B530" s="491"/>
      <c r="C530" s="491"/>
      <c r="D530" s="492">
        <f t="shared" si="90"/>
        <v>0</v>
      </c>
      <c r="E530" s="492">
        <f t="shared" si="91"/>
        <v>0</v>
      </c>
      <c r="F530" s="537"/>
      <c r="G530" s="537"/>
      <c r="H530" s="491"/>
      <c r="I530" s="494"/>
      <c r="J530" s="464"/>
      <c r="K530" s="464"/>
      <c r="L530" s="464"/>
      <c r="M530" s="464"/>
      <c r="N530" s="464"/>
      <c r="O530" s="464"/>
      <c r="P530" s="464"/>
      <c r="Q530" s="464"/>
      <c r="R530" s="464"/>
      <c r="S530" s="464"/>
      <c r="T530" s="464"/>
      <c r="U530" s="464"/>
      <c r="V530" s="464"/>
      <c r="W530" s="464"/>
      <c r="X530" s="464"/>
      <c r="Y530" s="464"/>
      <c r="Z530" s="464"/>
    </row>
    <row r="531" spans="1:26" s="467" customFormat="1" outlineLevel="1" x14ac:dyDescent="0.3">
      <c r="A531" s="547" t="str">
        <f>IF(ISBLANK($A$27),"",$A$27)</f>
        <v/>
      </c>
      <c r="B531" s="491"/>
      <c r="C531" s="491"/>
      <c r="D531" s="492">
        <f t="shared" si="90"/>
        <v>0</v>
      </c>
      <c r="E531" s="492">
        <f t="shared" si="91"/>
        <v>0</v>
      </c>
      <c r="F531" s="537"/>
      <c r="G531" s="537"/>
      <c r="H531" s="491"/>
      <c r="I531" s="494"/>
      <c r="J531" s="464"/>
      <c r="K531" s="464"/>
      <c r="L531" s="464"/>
      <c r="M531" s="464"/>
      <c r="N531" s="464"/>
      <c r="O531" s="464"/>
      <c r="P531" s="464"/>
      <c r="Q531" s="464"/>
      <c r="R531" s="464"/>
      <c r="S531" s="464"/>
      <c r="T531" s="464"/>
      <c r="U531" s="464"/>
      <c r="V531" s="464"/>
      <c r="W531" s="464"/>
      <c r="X531" s="464"/>
      <c r="Y531" s="464"/>
      <c r="Z531" s="464"/>
    </row>
    <row r="532" spans="1:26" s="467" customFormat="1" outlineLevel="1" x14ac:dyDescent="0.3">
      <c r="A532" s="547" t="str">
        <f>IF(ISBLANK($A$28),"",$A$28)</f>
        <v/>
      </c>
      <c r="B532" s="491"/>
      <c r="C532" s="491"/>
      <c r="D532" s="492">
        <f t="shared" si="90"/>
        <v>0</v>
      </c>
      <c r="E532" s="492">
        <f t="shared" si="91"/>
        <v>0</v>
      </c>
      <c r="F532" s="537"/>
      <c r="G532" s="537"/>
      <c r="H532" s="491"/>
      <c r="I532" s="494"/>
      <c r="J532" s="464"/>
      <c r="K532" s="464"/>
      <c r="L532" s="464"/>
      <c r="M532" s="464"/>
      <c r="N532" s="464"/>
      <c r="O532" s="464"/>
      <c r="P532" s="464"/>
      <c r="Q532" s="464"/>
      <c r="R532" s="464"/>
      <c r="S532" s="464"/>
      <c r="T532" s="464"/>
      <c r="U532" s="464"/>
      <c r="V532" s="464"/>
      <c r="W532" s="464"/>
      <c r="X532" s="464"/>
      <c r="Y532" s="464"/>
      <c r="Z532" s="464"/>
    </row>
    <row r="533" spans="1:26" s="467" customFormat="1" outlineLevel="1" x14ac:dyDescent="0.3">
      <c r="A533" s="547" t="str">
        <f>IF(ISBLANK($A$29),"",$A$29)</f>
        <v/>
      </c>
      <c r="B533" s="514"/>
      <c r="C533" s="514"/>
      <c r="D533" s="492">
        <f t="shared" si="90"/>
        <v>0</v>
      </c>
      <c r="E533" s="492">
        <f t="shared" si="91"/>
        <v>0</v>
      </c>
      <c r="F533" s="539"/>
      <c r="G533" s="539"/>
      <c r="H533" s="491"/>
      <c r="I533" s="494"/>
      <c r="J533" s="464"/>
      <c r="K533" s="464"/>
      <c r="L533" s="464"/>
      <c r="M533" s="464"/>
      <c r="N533" s="464"/>
      <c r="O533" s="464"/>
      <c r="P533" s="464"/>
      <c r="Q533" s="464"/>
      <c r="R533" s="464"/>
      <c r="S533" s="464"/>
      <c r="T533" s="464"/>
      <c r="U533" s="464"/>
      <c r="V533" s="464"/>
      <c r="W533" s="464"/>
      <c r="X533" s="464"/>
      <c r="Y533" s="464"/>
      <c r="Z533" s="464"/>
    </row>
    <row r="534" spans="1:26" s="467" customFormat="1" outlineLevel="1" x14ac:dyDescent="0.3">
      <c r="A534" s="547" t="s">
        <v>2065</v>
      </c>
      <c r="B534" s="517">
        <f t="shared" ref="B534:G534" si="93">SUM(B511:B533)</f>
        <v>0</v>
      </c>
      <c r="C534" s="517">
        <f t="shared" si="93"/>
        <v>0</v>
      </c>
      <c r="D534" s="492">
        <f t="shared" si="93"/>
        <v>0</v>
      </c>
      <c r="E534" s="492">
        <f t="shared" si="93"/>
        <v>0</v>
      </c>
      <c r="F534" s="556">
        <f t="shared" si="93"/>
        <v>0</v>
      </c>
      <c r="G534" s="556">
        <f t="shared" si="93"/>
        <v>0</v>
      </c>
      <c r="H534" s="491"/>
      <c r="I534" s="519"/>
      <c r="J534" s="464"/>
      <c r="K534" s="464"/>
      <c r="L534" s="464"/>
      <c r="M534" s="464"/>
      <c r="N534" s="464"/>
      <c r="O534" s="464"/>
      <c r="P534" s="464"/>
      <c r="Q534" s="464"/>
      <c r="R534" s="464"/>
      <c r="S534" s="464"/>
      <c r="T534" s="464"/>
      <c r="U534" s="464"/>
      <c r="V534" s="464"/>
      <c r="W534" s="464"/>
      <c r="X534" s="464"/>
      <c r="Y534" s="464"/>
      <c r="Z534" s="464"/>
    </row>
    <row r="535" spans="1:26" s="467" customFormat="1" ht="18" outlineLevel="1" x14ac:dyDescent="0.3">
      <c r="A535" s="557" t="s">
        <v>2066</v>
      </c>
      <c r="B535" s="558"/>
      <c r="C535" s="1124" t="s">
        <v>1655</v>
      </c>
      <c r="D535" s="1124"/>
      <c r="E535" s="1124"/>
      <c r="F535" s="1124"/>
      <c r="G535" s="1125"/>
      <c r="J535" s="464"/>
      <c r="K535" s="464"/>
      <c r="L535" s="464"/>
      <c r="M535" s="464"/>
      <c r="N535" s="464"/>
      <c r="O535" s="464"/>
      <c r="P535" s="464"/>
      <c r="Q535" s="464"/>
      <c r="R535" s="464"/>
      <c r="S535" s="464"/>
      <c r="T535" s="464"/>
      <c r="U535" s="464"/>
      <c r="V535" s="464"/>
      <c r="W535" s="464"/>
      <c r="X535" s="464"/>
      <c r="Y535" s="464"/>
      <c r="Z535" s="464"/>
    </row>
    <row r="536" spans="1:26" s="467" customFormat="1" ht="46.8" hidden="1" outlineLevel="2" x14ac:dyDescent="0.3">
      <c r="A536" s="530" t="s">
        <v>2163</v>
      </c>
      <c r="B536" s="531"/>
      <c r="C536" s="1121"/>
      <c r="D536" s="1121"/>
      <c r="E536" s="1121"/>
      <c r="F536" s="1121"/>
      <c r="G536" s="1121"/>
      <c r="J536" s="464"/>
      <c r="K536" s="464"/>
      <c r="L536" s="464"/>
      <c r="M536" s="464"/>
      <c r="N536" s="464"/>
      <c r="O536" s="464"/>
      <c r="P536" s="464"/>
      <c r="Q536" s="464"/>
      <c r="R536" s="464"/>
      <c r="S536" s="464"/>
      <c r="T536" s="464"/>
      <c r="U536" s="464"/>
      <c r="V536" s="464"/>
      <c r="W536" s="464"/>
      <c r="X536" s="464"/>
      <c r="Y536" s="464"/>
      <c r="Z536" s="464"/>
    </row>
    <row r="537" spans="1:26" s="467" customFormat="1" ht="15.6" hidden="1" outlineLevel="2" x14ac:dyDescent="0.3">
      <c r="A537" s="532" t="s">
        <v>2068</v>
      </c>
      <c r="B537" s="531"/>
      <c r="C537" s="1121"/>
      <c r="D537" s="1121"/>
      <c r="E537" s="1121"/>
      <c r="F537" s="1121"/>
      <c r="G537" s="1121"/>
      <c r="J537" s="464"/>
      <c r="K537" s="464"/>
      <c r="L537" s="464"/>
      <c r="M537" s="464"/>
      <c r="N537" s="464"/>
      <c r="O537" s="464"/>
      <c r="P537" s="464"/>
      <c r="Q537" s="464"/>
      <c r="R537" s="464"/>
      <c r="S537" s="464"/>
      <c r="T537" s="464"/>
      <c r="U537" s="464"/>
      <c r="V537" s="464"/>
      <c r="W537" s="464"/>
      <c r="X537" s="464"/>
      <c r="Y537" s="464"/>
      <c r="Z537" s="464"/>
    </row>
    <row r="538" spans="1:26" s="467" customFormat="1" ht="15.6" hidden="1" outlineLevel="2" x14ac:dyDescent="0.3">
      <c r="A538" s="532" t="s">
        <v>2069</v>
      </c>
      <c r="B538" s="531"/>
      <c r="C538" s="1121"/>
      <c r="D538" s="1121"/>
      <c r="E538" s="1121"/>
      <c r="F538" s="1121"/>
      <c r="G538" s="1121"/>
      <c r="J538" s="464"/>
      <c r="K538" s="464"/>
      <c r="L538" s="464"/>
      <c r="M538" s="464"/>
      <c r="N538" s="464"/>
      <c r="O538" s="464"/>
      <c r="P538" s="464"/>
      <c r="Q538" s="464"/>
      <c r="R538" s="464"/>
      <c r="S538" s="464"/>
      <c r="T538" s="464"/>
      <c r="U538" s="464"/>
      <c r="V538" s="464"/>
      <c r="W538" s="464"/>
      <c r="X538" s="464"/>
      <c r="Y538" s="464"/>
      <c r="Z538" s="464"/>
    </row>
    <row r="539" spans="1:26" s="467" customFormat="1" ht="15.6" hidden="1" outlineLevel="2" x14ac:dyDescent="0.3">
      <c r="A539" s="532" t="s">
        <v>2070</v>
      </c>
      <c r="B539" s="531"/>
      <c r="C539" s="1121"/>
      <c r="D539" s="1121"/>
      <c r="E539" s="1121"/>
      <c r="F539" s="1121"/>
      <c r="G539" s="1121"/>
      <c r="J539" s="464"/>
      <c r="K539" s="464"/>
      <c r="L539" s="464"/>
      <c r="M539" s="464"/>
      <c r="N539" s="464"/>
      <c r="O539" s="464"/>
      <c r="P539" s="464"/>
      <c r="Q539" s="464"/>
      <c r="R539" s="464"/>
      <c r="S539" s="464"/>
      <c r="T539" s="464"/>
      <c r="U539" s="464"/>
      <c r="V539" s="464"/>
      <c r="W539" s="464"/>
      <c r="X539" s="464"/>
      <c r="Y539" s="464"/>
      <c r="Z539" s="464"/>
    </row>
    <row r="540" spans="1:26" s="467" customFormat="1" ht="15.6" hidden="1" outlineLevel="2" x14ac:dyDescent="0.3">
      <c r="A540" s="532" t="s">
        <v>2071</v>
      </c>
      <c r="B540" s="531"/>
      <c r="C540" s="1121"/>
      <c r="D540" s="1121"/>
      <c r="E540" s="1121"/>
      <c r="F540" s="1121"/>
      <c r="G540" s="1121"/>
      <c r="J540" s="464"/>
      <c r="K540" s="464"/>
      <c r="L540" s="464"/>
      <c r="M540" s="464"/>
      <c r="N540" s="464"/>
      <c r="O540" s="464"/>
      <c r="P540" s="464"/>
      <c r="Q540" s="464"/>
      <c r="R540" s="464"/>
      <c r="S540" s="464"/>
      <c r="T540" s="464"/>
      <c r="U540" s="464"/>
      <c r="V540" s="464"/>
      <c r="W540" s="464"/>
      <c r="X540" s="464"/>
      <c r="Y540" s="464"/>
      <c r="Z540" s="464"/>
    </row>
    <row r="541" spans="1:26" s="467" customFormat="1" ht="15.6" hidden="1" outlineLevel="2" x14ac:dyDescent="0.3">
      <c r="A541" s="532" t="s">
        <v>2072</v>
      </c>
      <c r="B541" s="531"/>
      <c r="C541" s="1121"/>
      <c r="D541" s="1121"/>
      <c r="E541" s="1121"/>
      <c r="F541" s="1121"/>
      <c r="G541" s="1121"/>
      <c r="J541" s="464"/>
      <c r="K541" s="464"/>
      <c r="L541" s="464"/>
      <c r="M541" s="464"/>
      <c r="N541" s="464"/>
      <c r="O541" s="464"/>
      <c r="P541" s="464"/>
      <c r="Q541" s="464"/>
      <c r="R541" s="464"/>
      <c r="S541" s="464"/>
      <c r="T541" s="464"/>
      <c r="U541" s="464"/>
      <c r="V541" s="464"/>
      <c r="W541" s="464"/>
      <c r="X541" s="464"/>
      <c r="Y541" s="464"/>
      <c r="Z541" s="464"/>
    </row>
    <row r="542" spans="1:26" s="467" customFormat="1" ht="15.6" outlineLevel="1" collapsed="1" x14ac:dyDescent="0.3">
      <c r="A542" s="533" t="s">
        <v>1496</v>
      </c>
      <c r="B542" s="534">
        <v>40</v>
      </c>
      <c r="C542" s="1122" t="s">
        <v>2073</v>
      </c>
      <c r="D542" s="1122"/>
      <c r="E542" s="1122"/>
      <c r="F542" s="1122"/>
      <c r="G542" s="1122"/>
      <c r="J542" s="464"/>
      <c r="K542" s="464"/>
      <c r="L542" s="464"/>
      <c r="M542" s="464"/>
      <c r="N542" s="464"/>
      <c r="O542" s="464"/>
      <c r="P542" s="464"/>
      <c r="Q542" s="464"/>
      <c r="R542" s="464"/>
      <c r="S542" s="464"/>
      <c r="T542" s="464"/>
      <c r="U542" s="464"/>
      <c r="V542" s="464"/>
      <c r="W542" s="464"/>
      <c r="X542" s="464"/>
      <c r="Y542" s="464"/>
      <c r="Z542" s="464"/>
    </row>
    <row r="543" spans="1:26" s="467" customFormat="1" outlineLevel="1" x14ac:dyDescent="0.3">
      <c r="J543" s="464"/>
      <c r="K543" s="464"/>
      <c r="L543" s="464"/>
      <c r="M543" s="464"/>
      <c r="N543" s="464"/>
      <c r="O543" s="464"/>
      <c r="P543" s="464"/>
      <c r="Q543" s="464"/>
      <c r="R543" s="464"/>
      <c r="S543" s="464"/>
      <c r="T543" s="464"/>
      <c r="U543" s="464"/>
      <c r="V543" s="464"/>
      <c r="W543" s="464"/>
      <c r="X543" s="464"/>
      <c r="Y543" s="464"/>
      <c r="Z543" s="464"/>
    </row>
    <row r="544" spans="1:26" ht="18" outlineLevel="1" x14ac:dyDescent="0.35">
      <c r="A544" s="1134" t="s">
        <v>1878</v>
      </c>
      <c r="B544" s="1135"/>
      <c r="C544" s="1135"/>
      <c r="D544" s="1135"/>
      <c r="E544" s="1135"/>
      <c r="F544" s="1135"/>
      <c r="G544" s="1135"/>
      <c r="H544" s="1135"/>
      <c r="I544" s="1136"/>
    </row>
    <row r="545" spans="1:9" ht="43.2" outlineLevel="1" x14ac:dyDescent="0.3">
      <c r="A545" s="471" t="s">
        <v>2040</v>
      </c>
      <c r="B545" s="471" t="s">
        <v>2041</v>
      </c>
      <c r="C545" s="472" t="s">
        <v>2042</v>
      </c>
      <c r="D545" s="546" t="str">
        <f>"Productive FTEs ("&amp;B577*52&amp;")"</f>
        <v>Productive FTEs (2080)</v>
      </c>
      <c r="E545" s="546" t="str">
        <f>"Non-productive FTEs ("&amp;B577*52&amp;")"</f>
        <v>Non-productive FTEs (2080)</v>
      </c>
      <c r="F545" s="472" t="s">
        <v>2043</v>
      </c>
      <c r="G545" s="472" t="s">
        <v>2044</v>
      </c>
      <c r="H545" s="473" t="s">
        <v>2045</v>
      </c>
      <c r="I545" s="472" t="s">
        <v>1655</v>
      </c>
    </row>
    <row r="546" spans="1:9" outlineLevel="1" x14ac:dyDescent="0.3">
      <c r="A546" s="547" t="str">
        <f>IF(ISBLANK($A$7),"",$A$7)</f>
        <v>Hourly Staff</v>
      </c>
      <c r="B546" s="479"/>
      <c r="C546" s="479"/>
      <c r="D546" s="485">
        <f t="shared" ref="D546:E546" si="94">IF($B$254="","",B546/($B$254*52))</f>
        <v>0</v>
      </c>
      <c r="E546" s="485">
        <f t="shared" si="94"/>
        <v>0</v>
      </c>
      <c r="F546" s="536"/>
      <c r="G546" s="536"/>
      <c r="H546" s="479"/>
      <c r="I546" s="482"/>
    </row>
    <row r="547" spans="1:9" outlineLevel="1" x14ac:dyDescent="0.3">
      <c r="A547" s="549" t="str">
        <f>IF(ISBLANK($A$8),"",$A$8)</f>
        <v>Hourly Staff</v>
      </c>
      <c r="B547" s="491"/>
      <c r="C547" s="491"/>
      <c r="D547" s="492">
        <f t="shared" ref="D547:E553" si="95">IF($B$577="","",B547/($B$577*52))</f>
        <v>0</v>
      </c>
      <c r="E547" s="492">
        <f t="shared" si="95"/>
        <v>0</v>
      </c>
      <c r="F547" s="537"/>
      <c r="G547" s="537"/>
      <c r="H547" s="491"/>
      <c r="I547" s="494"/>
    </row>
    <row r="548" spans="1:9" outlineLevel="1" x14ac:dyDescent="0.3">
      <c r="A548" s="549" t="str">
        <f>IF(ISBLANK($A$9),"",$A$9)</f>
        <v>Housekeeper</v>
      </c>
      <c r="B548" s="491"/>
      <c r="C548" s="491"/>
      <c r="D548" s="492">
        <f t="shared" si="95"/>
        <v>0</v>
      </c>
      <c r="E548" s="492">
        <f t="shared" si="95"/>
        <v>0</v>
      </c>
      <c r="F548" s="537"/>
      <c r="G548" s="537"/>
      <c r="H548" s="491"/>
      <c r="I548" s="494"/>
    </row>
    <row r="549" spans="1:9" s="467" customFormat="1" outlineLevel="1" x14ac:dyDescent="0.3">
      <c r="A549" s="549" t="str">
        <f>IF(ISBLANK($A$10),"",$A$10)</f>
        <v>Floor Technician</v>
      </c>
      <c r="B549" s="491"/>
      <c r="C549" s="491"/>
      <c r="D549" s="492">
        <f t="shared" si="95"/>
        <v>0</v>
      </c>
      <c r="E549" s="492">
        <f t="shared" si="95"/>
        <v>0</v>
      </c>
      <c r="F549" s="537"/>
      <c r="G549" s="537"/>
      <c r="H549" s="491"/>
      <c r="I549" s="494"/>
    </row>
    <row r="550" spans="1:9" s="467" customFormat="1" outlineLevel="1" x14ac:dyDescent="0.3">
      <c r="A550" s="549" t="str">
        <f>IF(ISBLANK($A$11),"",$A$11)</f>
        <v>Trash Technician</v>
      </c>
      <c r="B550" s="491"/>
      <c r="C550" s="491"/>
      <c r="D550" s="492">
        <f t="shared" si="95"/>
        <v>0</v>
      </c>
      <c r="E550" s="492">
        <f t="shared" si="95"/>
        <v>0</v>
      </c>
      <c r="F550" s="537"/>
      <c r="G550" s="537"/>
      <c r="H550" s="491"/>
      <c r="I550" s="494"/>
    </row>
    <row r="551" spans="1:9" s="467" customFormat="1" outlineLevel="1" x14ac:dyDescent="0.3">
      <c r="A551" s="549" t="str">
        <f>IF(ISBLANK($A$12),"",$A$12)</f>
        <v>Linen Technician</v>
      </c>
      <c r="B551" s="491"/>
      <c r="C551" s="491"/>
      <c r="D551" s="492">
        <f t="shared" si="95"/>
        <v>0</v>
      </c>
      <c r="E551" s="492">
        <f t="shared" si="95"/>
        <v>0</v>
      </c>
      <c r="F551" s="537"/>
      <c r="G551" s="537"/>
      <c r="H551" s="491"/>
      <c r="I551" s="494"/>
    </row>
    <row r="552" spans="1:9" s="467" customFormat="1" outlineLevel="1" x14ac:dyDescent="0.3">
      <c r="A552" s="549" t="str">
        <f>IF(ISBLANK($A$13),"",$A$13)</f>
        <v>Administrative Support</v>
      </c>
      <c r="B552" s="491"/>
      <c r="C552" s="491"/>
      <c r="D552" s="492">
        <f t="shared" si="95"/>
        <v>0</v>
      </c>
      <c r="E552" s="492">
        <f t="shared" si="95"/>
        <v>0</v>
      </c>
      <c r="F552" s="537"/>
      <c r="G552" s="537"/>
      <c r="H552" s="491"/>
      <c r="I552" s="494"/>
    </row>
    <row r="553" spans="1:9" s="467" customFormat="1" outlineLevel="1" x14ac:dyDescent="0.3">
      <c r="A553" s="549" t="str">
        <f>IF(ISBLANK($A$14),"",$A$14)</f>
        <v>Hourly Supervision</v>
      </c>
      <c r="B553" s="491"/>
      <c r="C553" s="491"/>
      <c r="D553" s="492">
        <f t="shared" si="95"/>
        <v>0</v>
      </c>
      <c r="E553" s="492">
        <f t="shared" si="95"/>
        <v>0</v>
      </c>
      <c r="F553" s="537"/>
      <c r="G553" s="537"/>
      <c r="H553" s="491"/>
      <c r="I553" s="494"/>
    </row>
    <row r="554" spans="1:9" s="467" customFormat="1" outlineLevel="1" x14ac:dyDescent="0.3">
      <c r="A554" s="547" t="str">
        <f>IF(ISBLANK($A$15),"",$A$15)</f>
        <v>Salaried Staff</v>
      </c>
      <c r="B554" s="479"/>
      <c r="C554" s="479"/>
      <c r="D554" s="485"/>
      <c r="E554" s="485"/>
      <c r="F554" s="536"/>
      <c r="G554" s="536"/>
      <c r="H554" s="479"/>
      <c r="I554" s="482"/>
    </row>
    <row r="555" spans="1:9" s="467" customFormat="1" outlineLevel="1" x14ac:dyDescent="0.3">
      <c r="A555" s="549" t="str">
        <f>IF(ISBLANK($A$16),"",$A$16)</f>
        <v>Salaried Supervision</v>
      </c>
      <c r="B555" s="491"/>
      <c r="C555" s="491"/>
      <c r="D555" s="492">
        <f t="shared" ref="D555:D568" si="96">IF($B$577="","",B555/($B$577*52))</f>
        <v>0</v>
      </c>
      <c r="E555" s="492">
        <f t="shared" ref="E555:E568" si="97">IF($B$577="","",C555/($B$577*52))</f>
        <v>0</v>
      </c>
      <c r="F555" s="537"/>
      <c r="G555" s="537"/>
      <c r="H555" s="491"/>
      <c r="I555" s="494"/>
    </row>
    <row r="556" spans="1:9" s="467" customFormat="1" outlineLevel="1" x14ac:dyDescent="0.3">
      <c r="A556" s="549" t="str">
        <f>IF(ISBLANK($A$17),"",$A$17)</f>
        <v>Managers</v>
      </c>
      <c r="B556" s="491"/>
      <c r="C556" s="491"/>
      <c r="D556" s="492">
        <f t="shared" si="96"/>
        <v>0</v>
      </c>
      <c r="E556" s="492">
        <f t="shared" si="97"/>
        <v>0</v>
      </c>
      <c r="F556" s="537"/>
      <c r="G556" s="537"/>
      <c r="H556" s="491"/>
      <c r="I556" s="494"/>
    </row>
    <row r="557" spans="1:9" s="467" customFormat="1" outlineLevel="1" x14ac:dyDescent="0.3">
      <c r="A557" s="549" t="str">
        <f t="shared" ref="A557" si="98">IF(ISBLANK(A521),"",A521)</f>
        <v>Managers</v>
      </c>
      <c r="B557" s="491"/>
      <c r="C557" s="491"/>
      <c r="D557" s="492">
        <f t="shared" si="96"/>
        <v>0</v>
      </c>
      <c r="E557" s="492">
        <f t="shared" si="97"/>
        <v>0</v>
      </c>
      <c r="F557" s="537"/>
      <c r="G557" s="537"/>
      <c r="H557" s="491"/>
      <c r="I557" s="494"/>
    </row>
    <row r="558" spans="1:9" s="467" customFormat="1" outlineLevel="1" x14ac:dyDescent="0.3">
      <c r="A558" s="547" t="str">
        <f>IF(ISBLANK($A$19),"",$A$19)</f>
        <v>Other Labor</v>
      </c>
      <c r="B558" s="479"/>
      <c r="C558" s="479"/>
      <c r="D558" s="485">
        <f t="shared" si="96"/>
        <v>0</v>
      </c>
      <c r="E558" s="485">
        <f t="shared" si="97"/>
        <v>0</v>
      </c>
      <c r="F558" s="536"/>
      <c r="G558" s="536"/>
      <c r="H558" s="479"/>
      <c r="I558" s="482"/>
    </row>
    <row r="559" spans="1:9" s="467" customFormat="1" outlineLevel="1" x14ac:dyDescent="0.3">
      <c r="A559" s="549" t="str">
        <f>IF(ISBLANK($A$20),"",$A$20)</f>
        <v>Temp/ Agency Labor</v>
      </c>
      <c r="B559" s="491"/>
      <c r="C559" s="491"/>
      <c r="D559" s="492">
        <f t="shared" si="96"/>
        <v>0</v>
      </c>
      <c r="E559" s="492">
        <f t="shared" si="97"/>
        <v>0</v>
      </c>
      <c r="F559" s="537"/>
      <c r="G559" s="537"/>
      <c r="H559" s="491"/>
      <c r="I559" s="494"/>
    </row>
    <row r="560" spans="1:9" s="467" customFormat="1" outlineLevel="1" x14ac:dyDescent="0.3">
      <c r="A560" s="547" t="str">
        <f>IF(ISBLANK($A$21),"",$A$21)</f>
        <v/>
      </c>
      <c r="B560" s="491"/>
      <c r="C560" s="491"/>
      <c r="D560" s="492">
        <f t="shared" si="96"/>
        <v>0</v>
      </c>
      <c r="E560" s="492">
        <f t="shared" si="97"/>
        <v>0</v>
      </c>
      <c r="F560" s="537"/>
      <c r="G560" s="537"/>
      <c r="H560" s="491"/>
      <c r="I560" s="494"/>
    </row>
    <row r="561" spans="1:26" s="467" customFormat="1" outlineLevel="1" x14ac:dyDescent="0.3">
      <c r="A561" s="547" t="str">
        <f>IF(ISBLANK($A$22),"",$A$22)</f>
        <v/>
      </c>
      <c r="B561" s="491"/>
      <c r="C561" s="491"/>
      <c r="D561" s="492">
        <f t="shared" si="96"/>
        <v>0</v>
      </c>
      <c r="E561" s="492">
        <f t="shared" si="97"/>
        <v>0</v>
      </c>
      <c r="F561" s="537"/>
      <c r="G561" s="537"/>
      <c r="H561" s="491"/>
      <c r="I561" s="494"/>
    </row>
    <row r="562" spans="1:26" s="467" customFormat="1" outlineLevel="1" x14ac:dyDescent="0.3">
      <c r="A562" s="547" t="str">
        <f>IF(ISBLANK($A$23),"",$A$23)</f>
        <v/>
      </c>
      <c r="B562" s="491"/>
      <c r="C562" s="491"/>
      <c r="D562" s="492">
        <f t="shared" si="96"/>
        <v>0</v>
      </c>
      <c r="E562" s="492">
        <f t="shared" si="97"/>
        <v>0</v>
      </c>
      <c r="F562" s="537"/>
      <c r="G562" s="537"/>
      <c r="H562" s="491"/>
      <c r="I562" s="494"/>
    </row>
    <row r="563" spans="1:26" s="467" customFormat="1" outlineLevel="1" x14ac:dyDescent="0.3">
      <c r="A563" s="547" t="str">
        <f>IF(ISBLANK($A$24),"",$A$24)</f>
        <v/>
      </c>
      <c r="B563" s="491"/>
      <c r="C563" s="491"/>
      <c r="D563" s="492">
        <f t="shared" si="96"/>
        <v>0</v>
      </c>
      <c r="E563" s="492">
        <f t="shared" si="97"/>
        <v>0</v>
      </c>
      <c r="F563" s="537"/>
      <c r="G563" s="537"/>
      <c r="H563" s="491"/>
      <c r="I563" s="494"/>
    </row>
    <row r="564" spans="1:26" s="467" customFormat="1" outlineLevel="1" x14ac:dyDescent="0.3">
      <c r="A564" s="547" t="str">
        <f>IF(ISBLANK($A$25),"",$A$25)</f>
        <v/>
      </c>
      <c r="B564" s="491"/>
      <c r="C564" s="491"/>
      <c r="D564" s="492">
        <f t="shared" si="96"/>
        <v>0</v>
      </c>
      <c r="E564" s="492">
        <f t="shared" si="97"/>
        <v>0</v>
      </c>
      <c r="F564" s="537"/>
      <c r="G564" s="537"/>
      <c r="H564" s="491"/>
      <c r="I564" s="494"/>
    </row>
    <row r="565" spans="1:26" s="467" customFormat="1" outlineLevel="1" x14ac:dyDescent="0.3">
      <c r="A565" s="547" t="str">
        <f>IF(ISBLANK($A$26),"",$A$26)</f>
        <v/>
      </c>
      <c r="B565" s="491"/>
      <c r="C565" s="491"/>
      <c r="D565" s="492">
        <f t="shared" si="96"/>
        <v>0</v>
      </c>
      <c r="E565" s="492">
        <f t="shared" si="97"/>
        <v>0</v>
      </c>
      <c r="F565" s="537"/>
      <c r="G565" s="537"/>
      <c r="H565" s="491"/>
      <c r="I565" s="494"/>
      <c r="J565" s="464"/>
      <c r="K565" s="464"/>
      <c r="L565" s="464"/>
      <c r="M565" s="464"/>
      <c r="N565" s="464"/>
      <c r="O565" s="464"/>
      <c r="P565" s="464"/>
      <c r="Q565" s="464"/>
      <c r="R565" s="464"/>
      <c r="S565" s="464"/>
      <c r="T565" s="464"/>
      <c r="U565" s="464"/>
      <c r="V565" s="464"/>
      <c r="W565" s="464"/>
      <c r="X565" s="464"/>
      <c r="Y565" s="464"/>
      <c r="Z565" s="464"/>
    </row>
    <row r="566" spans="1:26" s="467" customFormat="1" outlineLevel="1" x14ac:dyDescent="0.3">
      <c r="A566" s="547" t="str">
        <f>IF(ISBLANK($A$27),"",$A$27)</f>
        <v/>
      </c>
      <c r="B566" s="491"/>
      <c r="C566" s="491"/>
      <c r="D566" s="492">
        <f t="shared" si="96"/>
        <v>0</v>
      </c>
      <c r="E566" s="492">
        <f t="shared" si="97"/>
        <v>0</v>
      </c>
      <c r="F566" s="537"/>
      <c r="G566" s="537"/>
      <c r="H566" s="491"/>
      <c r="I566" s="494"/>
      <c r="J566" s="464"/>
      <c r="K566" s="464"/>
      <c r="L566" s="464"/>
      <c r="M566" s="464"/>
      <c r="N566" s="464"/>
      <c r="O566" s="464"/>
      <c r="P566" s="464"/>
      <c r="Q566" s="464"/>
      <c r="R566" s="464"/>
      <c r="S566" s="464"/>
      <c r="T566" s="464"/>
      <c r="U566" s="464"/>
      <c r="V566" s="464"/>
      <c r="W566" s="464"/>
      <c r="X566" s="464"/>
      <c r="Y566" s="464"/>
      <c r="Z566" s="464"/>
    </row>
    <row r="567" spans="1:26" s="467" customFormat="1" outlineLevel="1" x14ac:dyDescent="0.3">
      <c r="A567" s="547" t="str">
        <f>IF(ISBLANK($A$28),"",$A$28)</f>
        <v/>
      </c>
      <c r="B567" s="491"/>
      <c r="C567" s="491"/>
      <c r="D567" s="492">
        <f t="shared" si="96"/>
        <v>0</v>
      </c>
      <c r="E567" s="492">
        <f t="shared" si="97"/>
        <v>0</v>
      </c>
      <c r="F567" s="537"/>
      <c r="G567" s="537"/>
      <c r="H567" s="491"/>
      <c r="I567" s="494"/>
      <c r="J567" s="464"/>
      <c r="K567" s="464"/>
      <c r="L567" s="464"/>
      <c r="M567" s="464"/>
      <c r="N567" s="464"/>
      <c r="O567" s="464"/>
      <c r="P567" s="464"/>
      <c r="Q567" s="464"/>
      <c r="R567" s="464"/>
      <c r="S567" s="464"/>
      <c r="T567" s="464"/>
      <c r="U567" s="464"/>
      <c r="V567" s="464"/>
      <c r="W567" s="464"/>
      <c r="X567" s="464"/>
      <c r="Y567" s="464"/>
      <c r="Z567" s="464"/>
    </row>
    <row r="568" spans="1:26" s="467" customFormat="1" outlineLevel="1" x14ac:dyDescent="0.3">
      <c r="A568" s="547" t="str">
        <f>IF(ISBLANK($A$29),"",$A$29)</f>
        <v/>
      </c>
      <c r="B568" s="514"/>
      <c r="C568" s="514"/>
      <c r="D568" s="492">
        <f t="shared" si="96"/>
        <v>0</v>
      </c>
      <c r="E568" s="492">
        <f t="shared" si="97"/>
        <v>0</v>
      </c>
      <c r="F568" s="539"/>
      <c r="G568" s="539"/>
      <c r="H568" s="491"/>
      <c r="I568" s="494"/>
      <c r="J568" s="464"/>
      <c r="K568" s="464"/>
      <c r="L568" s="464"/>
      <c r="M568" s="464"/>
      <c r="N568" s="464"/>
      <c r="O568" s="464"/>
      <c r="P568" s="464"/>
      <c r="Q568" s="464"/>
      <c r="R568" s="464"/>
      <c r="S568" s="464"/>
      <c r="T568" s="464"/>
      <c r="U568" s="464"/>
      <c r="V568" s="464"/>
      <c r="W568" s="464"/>
      <c r="X568" s="464"/>
      <c r="Y568" s="464"/>
      <c r="Z568" s="464"/>
    </row>
    <row r="569" spans="1:26" s="467" customFormat="1" outlineLevel="1" x14ac:dyDescent="0.3">
      <c r="A569" s="547" t="s">
        <v>2065</v>
      </c>
      <c r="B569" s="517">
        <f t="shared" ref="B569:G569" si="99">SUM(B546:B568)</f>
        <v>0</v>
      </c>
      <c r="C569" s="517">
        <f t="shared" si="99"/>
        <v>0</v>
      </c>
      <c r="D569" s="492">
        <f t="shared" si="99"/>
        <v>0</v>
      </c>
      <c r="E569" s="492">
        <f t="shared" si="99"/>
        <v>0</v>
      </c>
      <c r="F569" s="556">
        <f t="shared" si="99"/>
        <v>0</v>
      </c>
      <c r="G569" s="556">
        <f t="shared" si="99"/>
        <v>0</v>
      </c>
      <c r="H569" s="491"/>
      <c r="I569" s="519"/>
      <c r="J569" s="464"/>
      <c r="K569" s="464"/>
      <c r="L569" s="464"/>
      <c r="M569" s="464"/>
      <c r="N569" s="464"/>
      <c r="O569" s="464"/>
      <c r="P569" s="464"/>
      <c r="Q569" s="464"/>
      <c r="R569" s="464"/>
      <c r="S569" s="464"/>
      <c r="T569" s="464"/>
      <c r="U569" s="464"/>
      <c r="V569" s="464"/>
      <c r="W569" s="464"/>
      <c r="X569" s="464"/>
      <c r="Y569" s="464"/>
      <c r="Z569" s="464"/>
    </row>
    <row r="570" spans="1:26" s="467" customFormat="1" ht="18" outlineLevel="1" x14ac:dyDescent="0.3">
      <c r="A570" s="557" t="s">
        <v>2066</v>
      </c>
      <c r="B570" s="558"/>
      <c r="C570" s="1124" t="s">
        <v>1655</v>
      </c>
      <c r="D570" s="1124"/>
      <c r="E570" s="1124"/>
      <c r="F570" s="1124"/>
      <c r="G570" s="1125"/>
      <c r="J570" s="464"/>
      <c r="K570" s="464"/>
      <c r="L570" s="464"/>
      <c r="M570" s="464"/>
      <c r="N570" s="464"/>
      <c r="O570" s="464"/>
      <c r="P570" s="464"/>
      <c r="Q570" s="464"/>
      <c r="R570" s="464"/>
      <c r="S570" s="464"/>
      <c r="T570" s="464"/>
      <c r="U570" s="464"/>
      <c r="V570" s="464"/>
      <c r="W570" s="464"/>
      <c r="X570" s="464"/>
      <c r="Y570" s="464"/>
      <c r="Z570" s="464"/>
    </row>
    <row r="571" spans="1:26" s="467" customFormat="1" ht="46.8" hidden="1" outlineLevel="2" x14ac:dyDescent="0.3">
      <c r="A571" s="530" t="s">
        <v>2163</v>
      </c>
      <c r="B571" s="531"/>
      <c r="C571" s="1121"/>
      <c r="D571" s="1121"/>
      <c r="E571" s="1121"/>
      <c r="F571" s="1121"/>
      <c r="G571" s="1121"/>
      <c r="J571" s="464"/>
      <c r="K571" s="464"/>
      <c r="L571" s="464"/>
      <c r="M571" s="464"/>
      <c r="N571" s="464"/>
      <c r="O571" s="464"/>
      <c r="P571" s="464"/>
      <c r="Q571" s="464"/>
      <c r="R571" s="464"/>
      <c r="S571" s="464"/>
      <c r="T571" s="464"/>
      <c r="U571" s="464"/>
      <c r="V571" s="464"/>
      <c r="W571" s="464"/>
      <c r="X571" s="464"/>
      <c r="Y571" s="464"/>
      <c r="Z571" s="464"/>
    </row>
    <row r="572" spans="1:26" s="467" customFormat="1" ht="15.6" hidden="1" outlineLevel="2" x14ac:dyDescent="0.3">
      <c r="A572" s="532" t="s">
        <v>2068</v>
      </c>
      <c r="B572" s="531"/>
      <c r="C572" s="1121"/>
      <c r="D572" s="1121"/>
      <c r="E572" s="1121"/>
      <c r="F572" s="1121"/>
      <c r="G572" s="1121"/>
      <c r="J572" s="464"/>
      <c r="K572" s="464"/>
      <c r="L572" s="464"/>
      <c r="M572" s="464"/>
      <c r="N572" s="464"/>
      <c r="O572" s="464"/>
      <c r="P572" s="464"/>
      <c r="Q572" s="464"/>
      <c r="R572" s="464"/>
      <c r="S572" s="464"/>
      <c r="T572" s="464"/>
      <c r="U572" s="464"/>
      <c r="V572" s="464"/>
      <c r="W572" s="464"/>
      <c r="X572" s="464"/>
      <c r="Y572" s="464"/>
      <c r="Z572" s="464"/>
    </row>
    <row r="573" spans="1:26" s="467" customFormat="1" ht="15.6" hidden="1" outlineLevel="2" x14ac:dyDescent="0.3">
      <c r="A573" s="532" t="s">
        <v>2069</v>
      </c>
      <c r="B573" s="531"/>
      <c r="C573" s="1121"/>
      <c r="D573" s="1121"/>
      <c r="E573" s="1121"/>
      <c r="F573" s="1121"/>
      <c r="G573" s="1121"/>
      <c r="J573" s="464"/>
      <c r="K573" s="464"/>
      <c r="L573" s="464"/>
      <c r="M573" s="464"/>
      <c r="N573" s="464"/>
      <c r="O573" s="464"/>
      <c r="P573" s="464"/>
      <c r="Q573" s="464"/>
      <c r="R573" s="464"/>
      <c r="S573" s="464"/>
      <c r="T573" s="464"/>
      <c r="U573" s="464"/>
      <c r="V573" s="464"/>
      <c r="W573" s="464"/>
      <c r="X573" s="464"/>
      <c r="Y573" s="464"/>
      <c r="Z573" s="464"/>
    </row>
    <row r="574" spans="1:26" s="467" customFormat="1" ht="15.6" hidden="1" outlineLevel="2" x14ac:dyDescent="0.3">
      <c r="A574" s="532" t="s">
        <v>2070</v>
      </c>
      <c r="B574" s="531"/>
      <c r="C574" s="1121"/>
      <c r="D574" s="1121"/>
      <c r="E574" s="1121"/>
      <c r="F574" s="1121"/>
      <c r="G574" s="1121"/>
      <c r="J574" s="464"/>
      <c r="K574" s="464"/>
      <c r="L574" s="464"/>
      <c r="M574" s="464"/>
      <c r="N574" s="464"/>
      <c r="O574" s="464"/>
      <c r="P574" s="464"/>
      <c r="Q574" s="464"/>
      <c r="R574" s="464"/>
      <c r="S574" s="464"/>
      <c r="T574" s="464"/>
      <c r="U574" s="464"/>
      <c r="V574" s="464"/>
      <c r="W574" s="464"/>
      <c r="X574" s="464"/>
      <c r="Y574" s="464"/>
      <c r="Z574" s="464"/>
    </row>
    <row r="575" spans="1:26" s="467" customFormat="1" ht="15.6" hidden="1" outlineLevel="2" x14ac:dyDescent="0.3">
      <c r="A575" s="532" t="s">
        <v>2071</v>
      </c>
      <c r="B575" s="531"/>
      <c r="C575" s="1121"/>
      <c r="D575" s="1121"/>
      <c r="E575" s="1121"/>
      <c r="F575" s="1121"/>
      <c r="G575" s="1121"/>
      <c r="J575" s="464"/>
      <c r="K575" s="464"/>
      <c r="L575" s="464"/>
      <c r="M575" s="464"/>
      <c r="N575" s="464"/>
      <c r="O575" s="464"/>
      <c r="P575" s="464"/>
      <c r="Q575" s="464"/>
      <c r="R575" s="464"/>
      <c r="S575" s="464"/>
      <c r="T575" s="464"/>
      <c r="U575" s="464"/>
      <c r="V575" s="464"/>
      <c r="W575" s="464"/>
      <c r="X575" s="464"/>
      <c r="Y575" s="464"/>
      <c r="Z575" s="464"/>
    </row>
    <row r="576" spans="1:26" s="467" customFormat="1" ht="15.6" hidden="1" outlineLevel="2" x14ac:dyDescent="0.3">
      <c r="A576" s="532" t="s">
        <v>2072</v>
      </c>
      <c r="B576" s="531"/>
      <c r="C576" s="1121"/>
      <c r="D576" s="1121"/>
      <c r="E576" s="1121"/>
      <c r="F576" s="1121"/>
      <c r="G576" s="1121"/>
      <c r="J576" s="464"/>
      <c r="K576" s="464"/>
      <c r="L576" s="464"/>
      <c r="M576" s="464"/>
      <c r="N576" s="464"/>
      <c r="O576" s="464"/>
      <c r="P576" s="464"/>
      <c r="Q576" s="464"/>
      <c r="R576" s="464"/>
      <c r="S576" s="464"/>
      <c r="T576" s="464"/>
      <c r="U576" s="464"/>
      <c r="V576" s="464"/>
      <c r="W576" s="464"/>
      <c r="X576" s="464"/>
      <c r="Y576" s="464"/>
      <c r="Z576" s="464"/>
    </row>
    <row r="577" spans="1:26" s="467" customFormat="1" ht="15.6" outlineLevel="1" collapsed="1" x14ac:dyDescent="0.3">
      <c r="A577" s="533" t="s">
        <v>1496</v>
      </c>
      <c r="B577" s="534">
        <v>40</v>
      </c>
      <c r="C577" s="1122" t="s">
        <v>2073</v>
      </c>
      <c r="D577" s="1122"/>
      <c r="E577" s="1122"/>
      <c r="F577" s="1122"/>
      <c r="G577" s="1122"/>
      <c r="J577" s="464"/>
      <c r="K577" s="464"/>
      <c r="L577" s="464"/>
      <c r="M577" s="464"/>
      <c r="N577" s="464"/>
      <c r="O577" s="464"/>
      <c r="P577" s="464"/>
      <c r="Q577" s="464"/>
      <c r="R577" s="464"/>
      <c r="S577" s="464"/>
      <c r="T577" s="464"/>
      <c r="U577" s="464"/>
      <c r="V577" s="464"/>
      <c r="W577" s="464"/>
      <c r="X577" s="464"/>
      <c r="Y577" s="464"/>
      <c r="Z577" s="464"/>
    </row>
    <row r="578" spans="1:26" s="467" customFormat="1" outlineLevel="1" x14ac:dyDescent="0.3">
      <c r="J578" s="464"/>
      <c r="K578" s="464"/>
      <c r="L578" s="464"/>
      <c r="M578" s="464"/>
      <c r="N578" s="464"/>
      <c r="O578" s="464"/>
      <c r="P578" s="464"/>
      <c r="Q578" s="464"/>
      <c r="R578" s="464"/>
      <c r="S578" s="464"/>
      <c r="T578" s="464"/>
      <c r="U578" s="464"/>
      <c r="V578" s="464"/>
      <c r="W578" s="464"/>
      <c r="X578" s="464"/>
      <c r="Y578" s="464"/>
      <c r="Z578" s="464"/>
    </row>
    <row r="579" spans="1:26" ht="18" outlineLevel="1" x14ac:dyDescent="0.35">
      <c r="A579" s="1134" t="s">
        <v>1879</v>
      </c>
      <c r="B579" s="1135"/>
      <c r="C579" s="1135"/>
      <c r="D579" s="1135"/>
      <c r="E579" s="1135"/>
      <c r="F579" s="1135"/>
      <c r="G579" s="1135"/>
      <c r="H579" s="1135"/>
      <c r="I579" s="1136"/>
    </row>
    <row r="580" spans="1:26" ht="43.2" outlineLevel="1" x14ac:dyDescent="0.3">
      <c r="A580" s="471" t="s">
        <v>2040</v>
      </c>
      <c r="B580" s="471" t="s">
        <v>2041</v>
      </c>
      <c r="C580" s="472" t="s">
        <v>2042</v>
      </c>
      <c r="D580" s="546" t="str">
        <f>"Productive FTEs ("&amp;B612*52&amp;")"</f>
        <v>Productive FTEs (2080)</v>
      </c>
      <c r="E580" s="546" t="str">
        <f>"Non-productive FTEs ("&amp;B612*52&amp;")"</f>
        <v>Non-productive FTEs (2080)</v>
      </c>
      <c r="F580" s="472" t="s">
        <v>2043</v>
      </c>
      <c r="G580" s="472" t="s">
        <v>2044</v>
      </c>
      <c r="H580" s="473" t="s">
        <v>2045</v>
      </c>
      <c r="I580" s="472" t="s">
        <v>1655</v>
      </c>
    </row>
    <row r="581" spans="1:26" outlineLevel="1" x14ac:dyDescent="0.3">
      <c r="A581" s="547" t="str">
        <f>IF(ISBLANK($A$7),"",$A$7)</f>
        <v>Hourly Staff</v>
      </c>
      <c r="B581" s="479"/>
      <c r="C581" s="479"/>
      <c r="D581" s="485">
        <f t="shared" ref="D581:E581" si="100">IF($B$254="","",B581/($B$254*52))</f>
        <v>0</v>
      </c>
      <c r="E581" s="485">
        <f t="shared" si="100"/>
        <v>0</v>
      </c>
      <c r="F581" s="536"/>
      <c r="G581" s="536"/>
      <c r="H581" s="479"/>
      <c r="I581" s="482"/>
    </row>
    <row r="582" spans="1:26" outlineLevel="1" x14ac:dyDescent="0.3">
      <c r="A582" s="549" t="str">
        <f>IF(ISBLANK($A$8),"",$A$8)</f>
        <v>Hourly Staff</v>
      </c>
      <c r="B582" s="491"/>
      <c r="C582" s="491"/>
      <c r="D582" s="492">
        <f t="shared" ref="D582:E588" si="101">IF($B$612="","",B582/($B$612*52))</f>
        <v>0</v>
      </c>
      <c r="E582" s="492">
        <f t="shared" si="101"/>
        <v>0</v>
      </c>
      <c r="F582" s="537"/>
      <c r="G582" s="537"/>
      <c r="H582" s="491"/>
      <c r="I582" s="494"/>
    </row>
    <row r="583" spans="1:26" outlineLevel="1" x14ac:dyDescent="0.3">
      <c r="A583" s="549" t="str">
        <f>IF(ISBLANK($A$9),"",$A$9)</f>
        <v>Housekeeper</v>
      </c>
      <c r="B583" s="491"/>
      <c r="C583" s="491"/>
      <c r="D583" s="492">
        <f t="shared" si="101"/>
        <v>0</v>
      </c>
      <c r="E583" s="492">
        <f t="shared" si="101"/>
        <v>0</v>
      </c>
      <c r="F583" s="537"/>
      <c r="G583" s="537"/>
      <c r="H583" s="491"/>
      <c r="I583" s="494"/>
    </row>
    <row r="584" spans="1:26" s="467" customFormat="1" outlineLevel="1" x14ac:dyDescent="0.3">
      <c r="A584" s="549" t="str">
        <f>IF(ISBLANK($A$10),"",$A$10)</f>
        <v>Floor Technician</v>
      </c>
      <c r="B584" s="491"/>
      <c r="C584" s="491"/>
      <c r="D584" s="492">
        <f t="shared" si="101"/>
        <v>0</v>
      </c>
      <c r="E584" s="492">
        <f t="shared" si="101"/>
        <v>0</v>
      </c>
      <c r="F584" s="537"/>
      <c r="G584" s="537"/>
      <c r="H584" s="491"/>
      <c r="I584" s="494"/>
    </row>
    <row r="585" spans="1:26" s="467" customFormat="1" outlineLevel="1" x14ac:dyDescent="0.3">
      <c r="A585" s="549" t="str">
        <f>IF(ISBLANK($A$11),"",$A$11)</f>
        <v>Trash Technician</v>
      </c>
      <c r="B585" s="491"/>
      <c r="C585" s="491"/>
      <c r="D585" s="492">
        <f t="shared" si="101"/>
        <v>0</v>
      </c>
      <c r="E585" s="492">
        <f t="shared" si="101"/>
        <v>0</v>
      </c>
      <c r="F585" s="537"/>
      <c r="G585" s="537"/>
      <c r="H585" s="491"/>
      <c r="I585" s="494"/>
    </row>
    <row r="586" spans="1:26" s="467" customFormat="1" outlineLevel="1" x14ac:dyDescent="0.3">
      <c r="A586" s="549" t="str">
        <f>IF(ISBLANK($A$12),"",$A$12)</f>
        <v>Linen Technician</v>
      </c>
      <c r="B586" s="491"/>
      <c r="C586" s="491"/>
      <c r="D586" s="492">
        <f t="shared" si="101"/>
        <v>0</v>
      </c>
      <c r="E586" s="492">
        <f t="shared" si="101"/>
        <v>0</v>
      </c>
      <c r="F586" s="537"/>
      <c r="G586" s="537"/>
      <c r="H586" s="491"/>
      <c r="I586" s="494"/>
    </row>
    <row r="587" spans="1:26" s="467" customFormat="1" outlineLevel="1" x14ac:dyDescent="0.3">
      <c r="A587" s="549" t="str">
        <f>IF(ISBLANK($A$13),"",$A$13)</f>
        <v>Administrative Support</v>
      </c>
      <c r="B587" s="491"/>
      <c r="C587" s="491"/>
      <c r="D587" s="492">
        <f t="shared" si="101"/>
        <v>0</v>
      </c>
      <c r="E587" s="492">
        <f t="shared" si="101"/>
        <v>0</v>
      </c>
      <c r="F587" s="537"/>
      <c r="G587" s="537"/>
      <c r="H587" s="491"/>
      <c r="I587" s="494"/>
    </row>
    <row r="588" spans="1:26" s="467" customFormat="1" outlineLevel="1" x14ac:dyDescent="0.3">
      <c r="A588" s="549" t="str">
        <f>IF(ISBLANK($A$14),"",$A$14)</f>
        <v>Hourly Supervision</v>
      </c>
      <c r="B588" s="491"/>
      <c r="C588" s="491"/>
      <c r="D588" s="492">
        <f t="shared" si="101"/>
        <v>0</v>
      </c>
      <c r="E588" s="492">
        <f t="shared" si="101"/>
        <v>0</v>
      </c>
      <c r="F588" s="537"/>
      <c r="G588" s="537"/>
      <c r="H588" s="491"/>
      <c r="I588" s="494"/>
    </row>
    <row r="589" spans="1:26" s="467" customFormat="1" outlineLevel="1" x14ac:dyDescent="0.3">
      <c r="A589" s="547" t="str">
        <f>IF(ISBLANK($A$15),"",$A$15)</f>
        <v>Salaried Staff</v>
      </c>
      <c r="B589" s="479"/>
      <c r="C589" s="479"/>
      <c r="D589" s="485"/>
      <c r="E589" s="485"/>
      <c r="F589" s="536"/>
      <c r="G589" s="536"/>
      <c r="H589" s="479"/>
      <c r="I589" s="482"/>
    </row>
    <row r="590" spans="1:26" s="467" customFormat="1" outlineLevel="1" x14ac:dyDescent="0.3">
      <c r="A590" s="549" t="str">
        <f>IF(ISBLANK($A$16),"",$A$16)</f>
        <v>Salaried Supervision</v>
      </c>
      <c r="B590" s="491"/>
      <c r="C590" s="491"/>
      <c r="D590" s="492">
        <f t="shared" ref="D590:D603" si="102">IF($B$612="","",B590/($B$612*52))</f>
        <v>0</v>
      </c>
      <c r="E590" s="492">
        <f t="shared" ref="E590:E603" si="103">IF($B$612="","",C590/($B$612*52))</f>
        <v>0</v>
      </c>
      <c r="F590" s="537"/>
      <c r="G590" s="537"/>
      <c r="H590" s="491"/>
      <c r="I590" s="494"/>
    </row>
    <row r="591" spans="1:26" s="467" customFormat="1" outlineLevel="1" x14ac:dyDescent="0.3">
      <c r="A591" s="549" t="str">
        <f>IF(ISBLANK($A$17),"",$A$17)</f>
        <v>Managers</v>
      </c>
      <c r="B591" s="491"/>
      <c r="C591" s="491"/>
      <c r="D591" s="492">
        <f t="shared" si="102"/>
        <v>0</v>
      </c>
      <c r="E591" s="492">
        <f t="shared" si="103"/>
        <v>0</v>
      </c>
      <c r="F591" s="537"/>
      <c r="G591" s="537"/>
      <c r="H591" s="491"/>
      <c r="I591" s="494"/>
    </row>
    <row r="592" spans="1:26" s="467" customFormat="1" outlineLevel="1" x14ac:dyDescent="0.3">
      <c r="A592" s="549" t="str">
        <f t="shared" ref="A592" si="104">IF(ISBLANK(A556),"",A556)</f>
        <v>Managers</v>
      </c>
      <c r="B592" s="491"/>
      <c r="C592" s="491"/>
      <c r="D592" s="492">
        <f t="shared" si="102"/>
        <v>0</v>
      </c>
      <c r="E592" s="492">
        <f t="shared" si="103"/>
        <v>0</v>
      </c>
      <c r="F592" s="537"/>
      <c r="G592" s="537"/>
      <c r="H592" s="491"/>
      <c r="I592" s="494"/>
    </row>
    <row r="593" spans="1:26" s="467" customFormat="1" outlineLevel="1" x14ac:dyDescent="0.3">
      <c r="A593" s="547" t="str">
        <f>IF(ISBLANK($A$19),"",$A$19)</f>
        <v>Other Labor</v>
      </c>
      <c r="B593" s="479"/>
      <c r="C593" s="479"/>
      <c r="D593" s="485">
        <f t="shared" si="102"/>
        <v>0</v>
      </c>
      <c r="E593" s="485">
        <f t="shared" si="103"/>
        <v>0</v>
      </c>
      <c r="F593" s="536"/>
      <c r="G593" s="536"/>
      <c r="H593" s="479"/>
      <c r="I593" s="482"/>
    </row>
    <row r="594" spans="1:26" s="467" customFormat="1" outlineLevel="1" x14ac:dyDescent="0.3">
      <c r="A594" s="549" t="str">
        <f>IF(ISBLANK($A$20),"",$A$20)</f>
        <v>Temp/ Agency Labor</v>
      </c>
      <c r="B594" s="491"/>
      <c r="C594" s="491"/>
      <c r="D594" s="492">
        <f t="shared" si="102"/>
        <v>0</v>
      </c>
      <c r="E594" s="492">
        <f t="shared" si="103"/>
        <v>0</v>
      </c>
      <c r="F594" s="537"/>
      <c r="G594" s="537"/>
      <c r="H594" s="491"/>
      <c r="I594" s="494"/>
    </row>
    <row r="595" spans="1:26" s="467" customFormat="1" outlineLevel="1" x14ac:dyDescent="0.3">
      <c r="A595" s="547" t="str">
        <f>IF(ISBLANK($A$21),"",$A$21)</f>
        <v/>
      </c>
      <c r="B595" s="491"/>
      <c r="C595" s="491"/>
      <c r="D595" s="492">
        <f t="shared" si="102"/>
        <v>0</v>
      </c>
      <c r="E595" s="492">
        <f t="shared" si="103"/>
        <v>0</v>
      </c>
      <c r="F595" s="537"/>
      <c r="G595" s="537"/>
      <c r="H595" s="491"/>
      <c r="I595" s="494"/>
    </row>
    <row r="596" spans="1:26" s="467" customFormat="1" outlineLevel="1" x14ac:dyDescent="0.3">
      <c r="A596" s="547" t="str">
        <f>IF(ISBLANK($A$22),"",$A$22)</f>
        <v/>
      </c>
      <c r="B596" s="491"/>
      <c r="C596" s="491"/>
      <c r="D596" s="492">
        <f t="shared" si="102"/>
        <v>0</v>
      </c>
      <c r="E596" s="492">
        <f t="shared" si="103"/>
        <v>0</v>
      </c>
      <c r="F596" s="537"/>
      <c r="G596" s="537"/>
      <c r="H596" s="491"/>
      <c r="I596" s="494"/>
    </row>
    <row r="597" spans="1:26" s="467" customFormat="1" outlineLevel="1" x14ac:dyDescent="0.3">
      <c r="A597" s="547" t="str">
        <f>IF(ISBLANK($A$23),"",$A$23)</f>
        <v/>
      </c>
      <c r="B597" s="491"/>
      <c r="C597" s="491"/>
      <c r="D597" s="492">
        <f t="shared" si="102"/>
        <v>0</v>
      </c>
      <c r="E597" s="492">
        <f t="shared" si="103"/>
        <v>0</v>
      </c>
      <c r="F597" s="537"/>
      <c r="G597" s="537"/>
      <c r="H597" s="491"/>
      <c r="I597" s="494"/>
    </row>
    <row r="598" spans="1:26" s="467" customFormat="1" outlineLevel="1" x14ac:dyDescent="0.3">
      <c r="A598" s="547" t="str">
        <f>IF(ISBLANK($A$24),"",$A$24)</f>
        <v/>
      </c>
      <c r="B598" s="491"/>
      <c r="C598" s="491"/>
      <c r="D598" s="492">
        <f t="shared" si="102"/>
        <v>0</v>
      </c>
      <c r="E598" s="492">
        <f t="shared" si="103"/>
        <v>0</v>
      </c>
      <c r="F598" s="537"/>
      <c r="G598" s="537"/>
      <c r="H598" s="491"/>
      <c r="I598" s="494"/>
    </row>
    <row r="599" spans="1:26" s="467" customFormat="1" outlineLevel="1" x14ac:dyDescent="0.3">
      <c r="A599" s="547" t="str">
        <f>IF(ISBLANK($A$25),"",$A$25)</f>
        <v/>
      </c>
      <c r="B599" s="491"/>
      <c r="C599" s="491"/>
      <c r="D599" s="492">
        <f t="shared" si="102"/>
        <v>0</v>
      </c>
      <c r="E599" s="492">
        <f t="shared" si="103"/>
        <v>0</v>
      </c>
      <c r="F599" s="537"/>
      <c r="G599" s="537"/>
      <c r="H599" s="491"/>
      <c r="I599" s="494"/>
    </row>
    <row r="600" spans="1:26" s="467" customFormat="1" outlineLevel="1" x14ac:dyDescent="0.3">
      <c r="A600" s="547" t="str">
        <f>IF(ISBLANK($A$26),"",$A$26)</f>
        <v/>
      </c>
      <c r="B600" s="491"/>
      <c r="C600" s="491"/>
      <c r="D600" s="492">
        <f t="shared" si="102"/>
        <v>0</v>
      </c>
      <c r="E600" s="492">
        <f t="shared" si="103"/>
        <v>0</v>
      </c>
      <c r="F600" s="537"/>
      <c r="G600" s="537"/>
      <c r="H600" s="491"/>
      <c r="I600" s="494"/>
      <c r="J600" s="464"/>
      <c r="K600" s="464"/>
      <c r="L600" s="464"/>
      <c r="M600" s="464"/>
      <c r="N600" s="464"/>
      <c r="O600" s="464"/>
      <c r="P600" s="464"/>
      <c r="Q600" s="464"/>
      <c r="R600" s="464"/>
      <c r="S600" s="464"/>
      <c r="T600" s="464"/>
      <c r="U600" s="464"/>
      <c r="V600" s="464"/>
      <c r="W600" s="464"/>
      <c r="X600" s="464"/>
      <c r="Y600" s="464"/>
      <c r="Z600" s="464"/>
    </row>
    <row r="601" spans="1:26" s="467" customFormat="1" outlineLevel="1" x14ac:dyDescent="0.3">
      <c r="A601" s="547" t="str">
        <f>IF(ISBLANK($A$27),"",$A$27)</f>
        <v/>
      </c>
      <c r="B601" s="491"/>
      <c r="C601" s="491"/>
      <c r="D601" s="492">
        <f t="shared" si="102"/>
        <v>0</v>
      </c>
      <c r="E601" s="492">
        <f t="shared" si="103"/>
        <v>0</v>
      </c>
      <c r="F601" s="537"/>
      <c r="G601" s="537"/>
      <c r="H601" s="491"/>
      <c r="I601" s="494"/>
      <c r="J601" s="464"/>
      <c r="K601" s="464"/>
      <c r="L601" s="464"/>
      <c r="M601" s="464"/>
      <c r="N601" s="464"/>
      <c r="O601" s="464"/>
      <c r="P601" s="464"/>
      <c r="Q601" s="464"/>
      <c r="R601" s="464"/>
      <c r="S601" s="464"/>
      <c r="T601" s="464"/>
      <c r="U601" s="464"/>
      <c r="V601" s="464"/>
      <c r="W601" s="464"/>
      <c r="X601" s="464"/>
      <c r="Y601" s="464"/>
      <c r="Z601" s="464"/>
    </row>
    <row r="602" spans="1:26" s="467" customFormat="1" outlineLevel="1" x14ac:dyDescent="0.3">
      <c r="A602" s="547" t="str">
        <f>IF(ISBLANK($A$28),"",$A$28)</f>
        <v/>
      </c>
      <c r="B602" s="491"/>
      <c r="C602" s="491"/>
      <c r="D602" s="492">
        <f t="shared" si="102"/>
        <v>0</v>
      </c>
      <c r="E602" s="492">
        <f t="shared" si="103"/>
        <v>0</v>
      </c>
      <c r="F602" s="537"/>
      <c r="G602" s="537"/>
      <c r="H602" s="491"/>
      <c r="I602" s="494"/>
      <c r="J602" s="464"/>
      <c r="K602" s="464"/>
      <c r="L602" s="464"/>
      <c r="M602" s="464"/>
      <c r="N602" s="464"/>
      <c r="O602" s="464"/>
      <c r="P602" s="464"/>
      <c r="Q602" s="464"/>
      <c r="R602" s="464"/>
      <c r="S602" s="464"/>
      <c r="T602" s="464"/>
      <c r="U602" s="464"/>
      <c r="V602" s="464"/>
      <c r="W602" s="464"/>
      <c r="X602" s="464"/>
      <c r="Y602" s="464"/>
      <c r="Z602" s="464"/>
    </row>
    <row r="603" spans="1:26" s="467" customFormat="1" outlineLevel="1" x14ac:dyDescent="0.3">
      <c r="A603" s="547" t="str">
        <f>IF(ISBLANK($A$29),"",$A$29)</f>
        <v/>
      </c>
      <c r="B603" s="514"/>
      <c r="C603" s="514"/>
      <c r="D603" s="492">
        <f t="shared" si="102"/>
        <v>0</v>
      </c>
      <c r="E603" s="492">
        <f t="shared" si="103"/>
        <v>0</v>
      </c>
      <c r="F603" s="539"/>
      <c r="G603" s="539"/>
      <c r="H603" s="491"/>
      <c r="I603" s="494"/>
      <c r="J603" s="464"/>
      <c r="K603" s="464"/>
      <c r="L603" s="464"/>
      <c r="M603" s="464"/>
      <c r="N603" s="464"/>
      <c r="O603" s="464"/>
      <c r="P603" s="464"/>
      <c r="Q603" s="464"/>
      <c r="R603" s="464"/>
      <c r="S603" s="464"/>
      <c r="T603" s="464"/>
      <c r="U603" s="464"/>
      <c r="V603" s="464"/>
      <c r="W603" s="464"/>
      <c r="X603" s="464"/>
      <c r="Y603" s="464"/>
      <c r="Z603" s="464"/>
    </row>
    <row r="604" spans="1:26" s="467" customFormat="1" outlineLevel="1" x14ac:dyDescent="0.3">
      <c r="A604" s="547" t="s">
        <v>2065</v>
      </c>
      <c r="B604" s="517">
        <f t="shared" ref="B604:G604" si="105">SUM(B581:B603)</f>
        <v>0</v>
      </c>
      <c r="C604" s="517">
        <f t="shared" si="105"/>
        <v>0</v>
      </c>
      <c r="D604" s="492">
        <f t="shared" si="105"/>
        <v>0</v>
      </c>
      <c r="E604" s="492">
        <f t="shared" si="105"/>
        <v>0</v>
      </c>
      <c r="F604" s="556">
        <f t="shared" si="105"/>
        <v>0</v>
      </c>
      <c r="G604" s="556">
        <f t="shared" si="105"/>
        <v>0</v>
      </c>
      <c r="H604" s="491"/>
      <c r="I604" s="519"/>
      <c r="J604" s="464"/>
      <c r="K604" s="464"/>
      <c r="L604" s="464"/>
      <c r="M604" s="464"/>
      <c r="N604" s="464"/>
      <c r="O604" s="464"/>
      <c r="P604" s="464"/>
      <c r="Q604" s="464"/>
      <c r="R604" s="464"/>
      <c r="S604" s="464"/>
      <c r="T604" s="464"/>
      <c r="U604" s="464"/>
      <c r="V604" s="464"/>
      <c r="W604" s="464"/>
      <c r="X604" s="464"/>
      <c r="Y604" s="464"/>
      <c r="Z604" s="464"/>
    </row>
    <row r="605" spans="1:26" s="467" customFormat="1" ht="18" outlineLevel="1" x14ac:dyDescent="0.3">
      <c r="A605" s="557" t="s">
        <v>2066</v>
      </c>
      <c r="B605" s="558"/>
      <c r="C605" s="1124" t="s">
        <v>1655</v>
      </c>
      <c r="D605" s="1124"/>
      <c r="E605" s="1124"/>
      <c r="F605" s="1124"/>
      <c r="G605" s="1125"/>
      <c r="J605" s="464"/>
      <c r="K605" s="464"/>
      <c r="L605" s="464"/>
      <c r="M605" s="464"/>
      <c r="N605" s="464"/>
      <c r="O605" s="464"/>
      <c r="P605" s="464"/>
      <c r="Q605" s="464"/>
      <c r="R605" s="464"/>
      <c r="S605" s="464"/>
      <c r="T605" s="464"/>
      <c r="U605" s="464"/>
      <c r="V605" s="464"/>
      <c r="W605" s="464"/>
      <c r="X605" s="464"/>
      <c r="Y605" s="464"/>
      <c r="Z605" s="464"/>
    </row>
    <row r="606" spans="1:26" s="467" customFormat="1" ht="46.8" hidden="1" outlineLevel="2" x14ac:dyDescent="0.3">
      <c r="A606" s="530" t="s">
        <v>2163</v>
      </c>
      <c r="B606" s="531"/>
      <c r="C606" s="1121"/>
      <c r="D606" s="1121"/>
      <c r="E606" s="1121"/>
      <c r="F606" s="1121"/>
      <c r="G606" s="1121"/>
      <c r="J606" s="464"/>
      <c r="K606" s="464"/>
      <c r="L606" s="464"/>
      <c r="M606" s="464"/>
      <c r="N606" s="464"/>
      <c r="O606" s="464"/>
      <c r="P606" s="464"/>
      <c r="Q606" s="464"/>
      <c r="R606" s="464"/>
      <c r="S606" s="464"/>
      <c r="T606" s="464"/>
      <c r="U606" s="464"/>
      <c r="V606" s="464"/>
      <c r="W606" s="464"/>
      <c r="X606" s="464"/>
      <c r="Y606" s="464"/>
      <c r="Z606" s="464"/>
    </row>
    <row r="607" spans="1:26" s="467" customFormat="1" ht="15.6" hidden="1" outlineLevel="2" x14ac:dyDescent="0.3">
      <c r="A607" s="532" t="s">
        <v>2068</v>
      </c>
      <c r="B607" s="531"/>
      <c r="C607" s="1121"/>
      <c r="D607" s="1121"/>
      <c r="E607" s="1121"/>
      <c r="F607" s="1121"/>
      <c r="G607" s="1121"/>
      <c r="J607" s="464"/>
      <c r="K607" s="464"/>
      <c r="L607" s="464"/>
      <c r="M607" s="464"/>
      <c r="N607" s="464"/>
      <c r="O607" s="464"/>
      <c r="P607" s="464"/>
      <c r="Q607" s="464"/>
      <c r="R607" s="464"/>
      <c r="S607" s="464"/>
      <c r="T607" s="464"/>
      <c r="U607" s="464"/>
      <c r="V607" s="464"/>
      <c r="W607" s="464"/>
      <c r="X607" s="464"/>
      <c r="Y607" s="464"/>
      <c r="Z607" s="464"/>
    </row>
    <row r="608" spans="1:26" s="467" customFormat="1" ht="15.6" hidden="1" outlineLevel="2" x14ac:dyDescent="0.3">
      <c r="A608" s="532" t="s">
        <v>2069</v>
      </c>
      <c r="B608" s="531"/>
      <c r="C608" s="1121"/>
      <c r="D608" s="1121"/>
      <c r="E608" s="1121"/>
      <c r="F608" s="1121"/>
      <c r="G608" s="1121"/>
      <c r="J608" s="464"/>
      <c r="K608" s="464"/>
      <c r="L608" s="464"/>
      <c r="M608" s="464"/>
      <c r="N608" s="464"/>
      <c r="O608" s="464"/>
      <c r="P608" s="464"/>
      <c r="Q608" s="464"/>
      <c r="R608" s="464"/>
      <c r="S608" s="464"/>
      <c r="T608" s="464"/>
      <c r="U608" s="464"/>
      <c r="V608" s="464"/>
      <c r="W608" s="464"/>
      <c r="X608" s="464"/>
      <c r="Y608" s="464"/>
      <c r="Z608" s="464"/>
    </row>
    <row r="609" spans="1:26" s="467" customFormat="1" ht="15.6" hidden="1" outlineLevel="2" x14ac:dyDescent="0.3">
      <c r="A609" s="532" t="s">
        <v>2070</v>
      </c>
      <c r="B609" s="531"/>
      <c r="C609" s="1121"/>
      <c r="D609" s="1121"/>
      <c r="E609" s="1121"/>
      <c r="F609" s="1121"/>
      <c r="G609" s="1121"/>
      <c r="J609" s="464"/>
      <c r="K609" s="464"/>
      <c r="L609" s="464"/>
      <c r="M609" s="464"/>
      <c r="N609" s="464"/>
      <c r="O609" s="464"/>
      <c r="P609" s="464"/>
      <c r="Q609" s="464"/>
      <c r="R609" s="464"/>
      <c r="S609" s="464"/>
      <c r="T609" s="464"/>
      <c r="U609" s="464"/>
      <c r="V609" s="464"/>
      <c r="W609" s="464"/>
      <c r="X609" s="464"/>
      <c r="Y609" s="464"/>
      <c r="Z609" s="464"/>
    </row>
    <row r="610" spans="1:26" s="467" customFormat="1" ht="15.6" hidden="1" outlineLevel="2" x14ac:dyDescent="0.3">
      <c r="A610" s="532" t="s">
        <v>2071</v>
      </c>
      <c r="B610" s="531"/>
      <c r="C610" s="1121"/>
      <c r="D610" s="1121"/>
      <c r="E610" s="1121"/>
      <c r="F610" s="1121"/>
      <c r="G610" s="1121"/>
      <c r="J610" s="464"/>
      <c r="K610" s="464"/>
      <c r="L610" s="464"/>
      <c r="M610" s="464"/>
      <c r="N610" s="464"/>
      <c r="O610" s="464"/>
      <c r="P610" s="464"/>
      <c r="Q610" s="464"/>
      <c r="R610" s="464"/>
      <c r="S610" s="464"/>
      <c r="T610" s="464"/>
      <c r="U610" s="464"/>
      <c r="V610" s="464"/>
      <c r="W610" s="464"/>
      <c r="X610" s="464"/>
      <c r="Y610" s="464"/>
      <c r="Z610" s="464"/>
    </row>
    <row r="611" spans="1:26" s="467" customFormat="1" ht="15.6" hidden="1" outlineLevel="2" x14ac:dyDescent="0.3">
      <c r="A611" s="532" t="s">
        <v>2072</v>
      </c>
      <c r="B611" s="531"/>
      <c r="C611" s="1121"/>
      <c r="D611" s="1121"/>
      <c r="E611" s="1121"/>
      <c r="F611" s="1121"/>
      <c r="G611" s="1121"/>
      <c r="J611" s="464"/>
      <c r="K611" s="464"/>
      <c r="L611" s="464"/>
      <c r="M611" s="464"/>
      <c r="N611" s="464"/>
      <c r="O611" s="464"/>
      <c r="P611" s="464"/>
      <c r="Q611" s="464"/>
      <c r="R611" s="464"/>
      <c r="S611" s="464"/>
      <c r="T611" s="464"/>
      <c r="U611" s="464"/>
      <c r="V611" s="464"/>
      <c r="W611" s="464"/>
      <c r="X611" s="464"/>
      <c r="Y611" s="464"/>
      <c r="Z611" s="464"/>
    </row>
    <row r="612" spans="1:26" s="467" customFormat="1" ht="15.6" outlineLevel="1" collapsed="1" x14ac:dyDescent="0.3">
      <c r="A612" s="533" t="s">
        <v>1496</v>
      </c>
      <c r="B612" s="534">
        <v>40</v>
      </c>
      <c r="C612" s="1122" t="s">
        <v>2073</v>
      </c>
      <c r="D612" s="1122"/>
      <c r="E612" s="1122"/>
      <c r="F612" s="1122"/>
      <c r="G612" s="1122"/>
      <c r="J612" s="464"/>
      <c r="K612" s="464"/>
      <c r="L612" s="464"/>
      <c r="M612" s="464"/>
      <c r="N612" s="464"/>
      <c r="O612" s="464"/>
      <c r="P612" s="464"/>
      <c r="Q612" s="464"/>
      <c r="R612" s="464"/>
      <c r="S612" s="464"/>
      <c r="T612" s="464"/>
      <c r="U612" s="464"/>
      <c r="V612" s="464"/>
      <c r="W612" s="464"/>
      <c r="X612" s="464"/>
      <c r="Y612" s="464"/>
      <c r="Z612" s="464"/>
    </row>
    <row r="613" spans="1:26" s="467" customFormat="1" outlineLevel="1" x14ac:dyDescent="0.3">
      <c r="J613" s="464"/>
      <c r="K613" s="464"/>
      <c r="L613" s="464"/>
      <c r="M613" s="464"/>
      <c r="N613" s="464"/>
      <c r="O613" s="464"/>
      <c r="P613" s="464"/>
      <c r="Q613" s="464"/>
      <c r="R613" s="464"/>
      <c r="S613" s="464"/>
      <c r="T613" s="464"/>
      <c r="U613" s="464"/>
      <c r="V613" s="464"/>
      <c r="W613" s="464"/>
      <c r="X613" s="464"/>
      <c r="Y613" s="464"/>
      <c r="Z613" s="464"/>
    </row>
    <row r="614" spans="1:26" ht="18" outlineLevel="1" x14ac:dyDescent="0.35">
      <c r="A614" s="1134" t="s">
        <v>1880</v>
      </c>
      <c r="B614" s="1135"/>
      <c r="C614" s="1135"/>
      <c r="D614" s="1135"/>
      <c r="E614" s="1135"/>
      <c r="F614" s="1135"/>
      <c r="G614" s="1135"/>
      <c r="H614" s="1135"/>
      <c r="I614" s="1136"/>
    </row>
    <row r="615" spans="1:26" ht="43.2" outlineLevel="1" x14ac:dyDescent="0.3">
      <c r="A615" s="471" t="s">
        <v>2040</v>
      </c>
      <c r="B615" s="471" t="s">
        <v>2041</v>
      </c>
      <c r="C615" s="472" t="s">
        <v>2042</v>
      </c>
      <c r="D615" s="546" t="str">
        <f>"Productive FTEs ("&amp;B647*52&amp;")"</f>
        <v>Productive FTEs (2080)</v>
      </c>
      <c r="E615" s="546" t="str">
        <f>"Non-productive FTEs ("&amp;B647*52&amp;")"</f>
        <v>Non-productive FTEs (2080)</v>
      </c>
      <c r="F615" s="472" t="s">
        <v>2043</v>
      </c>
      <c r="G615" s="472" t="s">
        <v>2044</v>
      </c>
      <c r="H615" s="473" t="s">
        <v>2045</v>
      </c>
      <c r="I615" s="472" t="s">
        <v>1655</v>
      </c>
    </row>
    <row r="616" spans="1:26" outlineLevel="1" x14ac:dyDescent="0.3">
      <c r="A616" s="547" t="str">
        <f>IF(ISBLANK($A$7),"",$A$7)</f>
        <v>Hourly Staff</v>
      </c>
      <c r="B616" s="479"/>
      <c r="C616" s="479"/>
      <c r="D616" s="485">
        <f t="shared" ref="D616:E616" si="106">IF($B$254="","",B616/($B$254*52))</f>
        <v>0</v>
      </c>
      <c r="E616" s="485">
        <f t="shared" si="106"/>
        <v>0</v>
      </c>
      <c r="F616" s="536"/>
      <c r="G616" s="536"/>
      <c r="H616" s="479"/>
      <c r="I616" s="482"/>
    </row>
    <row r="617" spans="1:26" outlineLevel="1" x14ac:dyDescent="0.3">
      <c r="A617" s="549" t="str">
        <f>IF(ISBLANK($A$8),"",$A$8)</f>
        <v>Hourly Staff</v>
      </c>
      <c r="B617" s="491"/>
      <c r="C617" s="491"/>
      <c r="D617" s="492">
        <f t="shared" ref="D617:E623" si="107">IF($B$647="","",B617/($B$647*52))</f>
        <v>0</v>
      </c>
      <c r="E617" s="492">
        <f t="shared" si="107"/>
        <v>0</v>
      </c>
      <c r="F617" s="537"/>
      <c r="G617" s="537"/>
      <c r="H617" s="491"/>
      <c r="I617" s="494"/>
    </row>
    <row r="618" spans="1:26" outlineLevel="1" x14ac:dyDescent="0.3">
      <c r="A618" s="549" t="str">
        <f>IF(ISBLANK($A$9),"",$A$9)</f>
        <v>Housekeeper</v>
      </c>
      <c r="B618" s="491"/>
      <c r="C618" s="491"/>
      <c r="D618" s="492">
        <f t="shared" si="107"/>
        <v>0</v>
      </c>
      <c r="E618" s="492">
        <f t="shared" si="107"/>
        <v>0</v>
      </c>
      <c r="F618" s="537"/>
      <c r="G618" s="537"/>
      <c r="H618" s="491"/>
      <c r="I618" s="494"/>
    </row>
    <row r="619" spans="1:26" s="467" customFormat="1" outlineLevel="1" x14ac:dyDescent="0.3">
      <c r="A619" s="549" t="str">
        <f>IF(ISBLANK($A$10),"",$A$10)</f>
        <v>Floor Technician</v>
      </c>
      <c r="B619" s="491"/>
      <c r="C619" s="491"/>
      <c r="D619" s="492">
        <f t="shared" si="107"/>
        <v>0</v>
      </c>
      <c r="E619" s="492">
        <f t="shared" si="107"/>
        <v>0</v>
      </c>
      <c r="F619" s="537"/>
      <c r="G619" s="537"/>
      <c r="H619" s="491"/>
      <c r="I619" s="494"/>
    </row>
    <row r="620" spans="1:26" s="467" customFormat="1" outlineLevel="1" x14ac:dyDescent="0.3">
      <c r="A620" s="549" t="str">
        <f>IF(ISBLANK($A$11),"",$A$11)</f>
        <v>Trash Technician</v>
      </c>
      <c r="B620" s="491"/>
      <c r="C620" s="491"/>
      <c r="D620" s="492">
        <f t="shared" si="107"/>
        <v>0</v>
      </c>
      <c r="E620" s="492">
        <f t="shared" si="107"/>
        <v>0</v>
      </c>
      <c r="F620" s="537"/>
      <c r="G620" s="537"/>
      <c r="H620" s="491"/>
      <c r="I620" s="494"/>
    </row>
    <row r="621" spans="1:26" s="467" customFormat="1" outlineLevel="1" x14ac:dyDescent="0.3">
      <c r="A621" s="549" t="str">
        <f>IF(ISBLANK($A$12),"",$A$12)</f>
        <v>Linen Technician</v>
      </c>
      <c r="B621" s="491"/>
      <c r="C621" s="491"/>
      <c r="D621" s="492">
        <f t="shared" si="107"/>
        <v>0</v>
      </c>
      <c r="E621" s="492">
        <f t="shared" si="107"/>
        <v>0</v>
      </c>
      <c r="F621" s="537"/>
      <c r="G621" s="537"/>
      <c r="H621" s="491"/>
      <c r="I621" s="494"/>
    </row>
    <row r="622" spans="1:26" s="467" customFormat="1" outlineLevel="1" x14ac:dyDescent="0.3">
      <c r="A622" s="549" t="str">
        <f>IF(ISBLANK($A$13),"",$A$13)</f>
        <v>Administrative Support</v>
      </c>
      <c r="B622" s="491"/>
      <c r="C622" s="491"/>
      <c r="D622" s="492">
        <f t="shared" si="107"/>
        <v>0</v>
      </c>
      <c r="E622" s="492">
        <f t="shared" si="107"/>
        <v>0</v>
      </c>
      <c r="F622" s="537"/>
      <c r="G622" s="537"/>
      <c r="H622" s="491"/>
      <c r="I622" s="494"/>
    </row>
    <row r="623" spans="1:26" s="467" customFormat="1" outlineLevel="1" x14ac:dyDescent="0.3">
      <c r="A623" s="549" t="str">
        <f>IF(ISBLANK($A$14),"",$A$14)</f>
        <v>Hourly Supervision</v>
      </c>
      <c r="B623" s="491"/>
      <c r="C623" s="491"/>
      <c r="D623" s="492">
        <f t="shared" si="107"/>
        <v>0</v>
      </c>
      <c r="E623" s="492">
        <f t="shared" si="107"/>
        <v>0</v>
      </c>
      <c r="F623" s="537"/>
      <c r="G623" s="537"/>
      <c r="H623" s="491"/>
      <c r="I623" s="494"/>
    </row>
    <row r="624" spans="1:26" s="467" customFormat="1" outlineLevel="1" x14ac:dyDescent="0.3">
      <c r="A624" s="547" t="str">
        <f>IF(ISBLANK($A$15),"",$A$15)</f>
        <v>Salaried Staff</v>
      </c>
      <c r="B624" s="479"/>
      <c r="C624" s="479"/>
      <c r="D624" s="485"/>
      <c r="E624" s="485"/>
      <c r="F624" s="536"/>
      <c r="G624" s="536"/>
      <c r="H624" s="479"/>
      <c r="I624" s="482"/>
    </row>
    <row r="625" spans="1:26" s="467" customFormat="1" outlineLevel="1" x14ac:dyDescent="0.3">
      <c r="A625" s="549" t="str">
        <f>IF(ISBLANK($A$16),"",$A$16)</f>
        <v>Salaried Supervision</v>
      </c>
      <c r="B625" s="491"/>
      <c r="C625" s="491"/>
      <c r="D625" s="492">
        <f t="shared" ref="D625:D638" si="108">IF($B$647="","",B625/($B$647*52))</f>
        <v>0</v>
      </c>
      <c r="E625" s="492">
        <f t="shared" ref="E625:E638" si="109">IF($B$647="","",C625/($B$647*52))</f>
        <v>0</v>
      </c>
      <c r="F625" s="537"/>
      <c r="G625" s="537"/>
      <c r="H625" s="491"/>
      <c r="I625" s="494"/>
    </row>
    <row r="626" spans="1:26" s="467" customFormat="1" outlineLevel="1" x14ac:dyDescent="0.3">
      <c r="A626" s="549" t="str">
        <f>IF(ISBLANK($A$17),"",$A$17)</f>
        <v>Managers</v>
      </c>
      <c r="B626" s="491"/>
      <c r="C626" s="491"/>
      <c r="D626" s="492">
        <f t="shared" si="108"/>
        <v>0</v>
      </c>
      <c r="E626" s="492">
        <f t="shared" si="109"/>
        <v>0</v>
      </c>
      <c r="F626" s="537"/>
      <c r="G626" s="537"/>
      <c r="H626" s="491"/>
      <c r="I626" s="494"/>
    </row>
    <row r="627" spans="1:26" s="467" customFormat="1" outlineLevel="1" x14ac:dyDescent="0.3">
      <c r="A627" s="549" t="str">
        <f t="shared" ref="A627" si="110">IF(ISBLANK(A591),"",A591)</f>
        <v>Managers</v>
      </c>
      <c r="B627" s="491"/>
      <c r="C627" s="491"/>
      <c r="D627" s="492">
        <f t="shared" si="108"/>
        <v>0</v>
      </c>
      <c r="E627" s="492">
        <f t="shared" si="109"/>
        <v>0</v>
      </c>
      <c r="F627" s="537"/>
      <c r="G627" s="537"/>
      <c r="H627" s="491"/>
      <c r="I627" s="494"/>
    </row>
    <row r="628" spans="1:26" s="467" customFormat="1" outlineLevel="1" x14ac:dyDescent="0.3">
      <c r="A628" s="547" t="str">
        <f>IF(ISBLANK($A$19),"",$A$19)</f>
        <v>Other Labor</v>
      </c>
      <c r="B628" s="479"/>
      <c r="C628" s="479"/>
      <c r="D628" s="485">
        <f t="shared" si="108"/>
        <v>0</v>
      </c>
      <c r="E628" s="485">
        <f t="shared" si="109"/>
        <v>0</v>
      </c>
      <c r="F628" s="536"/>
      <c r="G628" s="536"/>
      <c r="H628" s="479"/>
      <c r="I628" s="482"/>
    </row>
    <row r="629" spans="1:26" s="467" customFormat="1" outlineLevel="1" x14ac:dyDescent="0.3">
      <c r="A629" s="549" t="str">
        <f>IF(ISBLANK($A$20),"",$A$20)</f>
        <v>Temp/ Agency Labor</v>
      </c>
      <c r="B629" s="491"/>
      <c r="C629" s="491"/>
      <c r="D629" s="492">
        <f t="shared" si="108"/>
        <v>0</v>
      </c>
      <c r="E629" s="492">
        <f t="shared" si="109"/>
        <v>0</v>
      </c>
      <c r="F629" s="537"/>
      <c r="G629" s="537"/>
      <c r="H629" s="491"/>
      <c r="I629" s="494"/>
    </row>
    <row r="630" spans="1:26" s="467" customFormat="1" outlineLevel="1" x14ac:dyDescent="0.3">
      <c r="A630" s="547" t="str">
        <f>IF(ISBLANK($A$21),"",$A$21)</f>
        <v/>
      </c>
      <c r="B630" s="491"/>
      <c r="C630" s="491"/>
      <c r="D630" s="492">
        <f t="shared" si="108"/>
        <v>0</v>
      </c>
      <c r="E630" s="492">
        <f t="shared" si="109"/>
        <v>0</v>
      </c>
      <c r="F630" s="537"/>
      <c r="G630" s="537"/>
      <c r="H630" s="491"/>
      <c r="I630" s="494"/>
    </row>
    <row r="631" spans="1:26" s="467" customFormat="1" outlineLevel="1" x14ac:dyDescent="0.3">
      <c r="A631" s="547" t="str">
        <f>IF(ISBLANK($A$22),"",$A$22)</f>
        <v/>
      </c>
      <c r="B631" s="491"/>
      <c r="C631" s="491"/>
      <c r="D631" s="492">
        <f t="shared" si="108"/>
        <v>0</v>
      </c>
      <c r="E631" s="492">
        <f t="shared" si="109"/>
        <v>0</v>
      </c>
      <c r="F631" s="537"/>
      <c r="G631" s="537"/>
      <c r="H631" s="491"/>
      <c r="I631" s="494"/>
    </row>
    <row r="632" spans="1:26" s="467" customFormat="1" outlineLevel="1" x14ac:dyDescent="0.3">
      <c r="A632" s="547" t="str">
        <f>IF(ISBLANK($A$23),"",$A$23)</f>
        <v/>
      </c>
      <c r="B632" s="491"/>
      <c r="C632" s="491"/>
      <c r="D632" s="492">
        <f t="shared" si="108"/>
        <v>0</v>
      </c>
      <c r="E632" s="492">
        <f t="shared" si="109"/>
        <v>0</v>
      </c>
      <c r="F632" s="537"/>
      <c r="G632" s="537"/>
      <c r="H632" s="491"/>
      <c r="I632" s="494"/>
    </row>
    <row r="633" spans="1:26" s="467" customFormat="1" outlineLevel="1" x14ac:dyDescent="0.3">
      <c r="A633" s="547" t="str">
        <f>IF(ISBLANK($A$24),"",$A$24)</f>
        <v/>
      </c>
      <c r="B633" s="491"/>
      <c r="C633" s="491"/>
      <c r="D633" s="492">
        <f t="shared" si="108"/>
        <v>0</v>
      </c>
      <c r="E633" s="492">
        <f t="shared" si="109"/>
        <v>0</v>
      </c>
      <c r="F633" s="537"/>
      <c r="G633" s="537"/>
      <c r="H633" s="491"/>
      <c r="I633" s="494"/>
    </row>
    <row r="634" spans="1:26" s="467" customFormat="1" outlineLevel="1" x14ac:dyDescent="0.3">
      <c r="A634" s="547" t="str">
        <f>IF(ISBLANK($A$25),"",$A$25)</f>
        <v/>
      </c>
      <c r="B634" s="491"/>
      <c r="C634" s="491"/>
      <c r="D634" s="492">
        <f t="shared" si="108"/>
        <v>0</v>
      </c>
      <c r="E634" s="492">
        <f t="shared" si="109"/>
        <v>0</v>
      </c>
      <c r="F634" s="537"/>
      <c r="G634" s="537"/>
      <c r="H634" s="491"/>
      <c r="I634" s="494"/>
    </row>
    <row r="635" spans="1:26" s="467" customFormat="1" outlineLevel="1" x14ac:dyDescent="0.3">
      <c r="A635" s="547" t="str">
        <f>IF(ISBLANK($A$26),"",$A$26)</f>
        <v/>
      </c>
      <c r="B635" s="491"/>
      <c r="C635" s="491"/>
      <c r="D635" s="492">
        <f t="shared" si="108"/>
        <v>0</v>
      </c>
      <c r="E635" s="492">
        <f t="shared" si="109"/>
        <v>0</v>
      </c>
      <c r="F635" s="537"/>
      <c r="G635" s="537"/>
      <c r="H635" s="491"/>
      <c r="I635" s="494"/>
      <c r="J635" s="464"/>
      <c r="K635" s="464"/>
      <c r="L635" s="464"/>
      <c r="M635" s="464"/>
      <c r="N635" s="464"/>
      <c r="O635" s="464"/>
      <c r="P635" s="464"/>
      <c r="Q635" s="464"/>
      <c r="R635" s="464"/>
      <c r="S635" s="464"/>
      <c r="T635" s="464"/>
      <c r="U635" s="464"/>
      <c r="V635" s="464"/>
      <c r="W635" s="464"/>
      <c r="X635" s="464"/>
      <c r="Y635" s="464"/>
      <c r="Z635" s="464"/>
    </row>
    <row r="636" spans="1:26" s="467" customFormat="1" outlineLevel="1" x14ac:dyDescent="0.3">
      <c r="A636" s="547" t="str">
        <f>IF(ISBLANK($A$27),"",$A$27)</f>
        <v/>
      </c>
      <c r="B636" s="491"/>
      <c r="C636" s="491"/>
      <c r="D636" s="492">
        <f t="shared" si="108"/>
        <v>0</v>
      </c>
      <c r="E636" s="492">
        <f t="shared" si="109"/>
        <v>0</v>
      </c>
      <c r="F636" s="537"/>
      <c r="G636" s="537"/>
      <c r="H636" s="491"/>
      <c r="I636" s="494"/>
      <c r="J636" s="464"/>
      <c r="K636" s="464"/>
      <c r="L636" s="464"/>
      <c r="M636" s="464"/>
      <c r="N636" s="464"/>
      <c r="O636" s="464"/>
      <c r="P636" s="464"/>
      <c r="Q636" s="464"/>
      <c r="R636" s="464"/>
      <c r="S636" s="464"/>
      <c r="T636" s="464"/>
      <c r="U636" s="464"/>
      <c r="V636" s="464"/>
      <c r="W636" s="464"/>
      <c r="X636" s="464"/>
      <c r="Y636" s="464"/>
      <c r="Z636" s="464"/>
    </row>
    <row r="637" spans="1:26" s="467" customFormat="1" outlineLevel="1" x14ac:dyDescent="0.3">
      <c r="A637" s="547" t="str">
        <f>IF(ISBLANK($A$28),"",$A$28)</f>
        <v/>
      </c>
      <c r="B637" s="491"/>
      <c r="C637" s="491"/>
      <c r="D637" s="492">
        <f t="shared" si="108"/>
        <v>0</v>
      </c>
      <c r="E637" s="492">
        <f t="shared" si="109"/>
        <v>0</v>
      </c>
      <c r="F637" s="537"/>
      <c r="G637" s="537"/>
      <c r="H637" s="491"/>
      <c r="I637" s="494"/>
      <c r="J637" s="464"/>
      <c r="K637" s="464"/>
      <c r="L637" s="464"/>
      <c r="M637" s="464"/>
      <c r="N637" s="464"/>
      <c r="O637" s="464"/>
      <c r="P637" s="464"/>
      <c r="Q637" s="464"/>
      <c r="R637" s="464"/>
      <c r="S637" s="464"/>
      <c r="T637" s="464"/>
      <c r="U637" s="464"/>
      <c r="V637" s="464"/>
      <c r="W637" s="464"/>
      <c r="X637" s="464"/>
      <c r="Y637" s="464"/>
      <c r="Z637" s="464"/>
    </row>
    <row r="638" spans="1:26" s="467" customFormat="1" outlineLevel="1" x14ac:dyDescent="0.3">
      <c r="A638" s="547" t="str">
        <f>IF(ISBLANK($A$29),"",$A$29)</f>
        <v/>
      </c>
      <c r="B638" s="514"/>
      <c r="C638" s="514"/>
      <c r="D638" s="492">
        <f t="shared" si="108"/>
        <v>0</v>
      </c>
      <c r="E638" s="492">
        <f t="shared" si="109"/>
        <v>0</v>
      </c>
      <c r="F638" s="539"/>
      <c r="G638" s="539"/>
      <c r="H638" s="491"/>
      <c r="I638" s="494"/>
      <c r="J638" s="464"/>
      <c r="K638" s="464"/>
      <c r="L638" s="464"/>
      <c r="M638" s="464"/>
      <c r="N638" s="464"/>
      <c r="O638" s="464"/>
      <c r="P638" s="464"/>
      <c r="Q638" s="464"/>
      <c r="R638" s="464"/>
      <c r="S638" s="464"/>
      <c r="T638" s="464"/>
      <c r="U638" s="464"/>
      <c r="V638" s="464"/>
      <c r="W638" s="464"/>
      <c r="X638" s="464"/>
      <c r="Y638" s="464"/>
      <c r="Z638" s="464"/>
    </row>
    <row r="639" spans="1:26" s="467" customFormat="1" outlineLevel="1" x14ac:dyDescent="0.3">
      <c r="A639" s="547" t="s">
        <v>2065</v>
      </c>
      <c r="B639" s="517">
        <f t="shared" ref="B639:G639" si="111">SUM(B616:B638)</f>
        <v>0</v>
      </c>
      <c r="C639" s="517">
        <f t="shared" si="111"/>
        <v>0</v>
      </c>
      <c r="D639" s="492">
        <f t="shared" si="111"/>
        <v>0</v>
      </c>
      <c r="E639" s="492">
        <f t="shared" si="111"/>
        <v>0</v>
      </c>
      <c r="F639" s="556">
        <f t="shared" si="111"/>
        <v>0</v>
      </c>
      <c r="G639" s="556">
        <f t="shared" si="111"/>
        <v>0</v>
      </c>
      <c r="H639" s="491"/>
      <c r="I639" s="519"/>
      <c r="J639" s="464"/>
      <c r="K639" s="464"/>
      <c r="L639" s="464"/>
      <c r="M639" s="464"/>
      <c r="N639" s="464"/>
      <c r="O639" s="464"/>
      <c r="P639" s="464"/>
      <c r="Q639" s="464"/>
      <c r="R639" s="464"/>
      <c r="S639" s="464"/>
      <c r="T639" s="464"/>
      <c r="U639" s="464"/>
      <c r="V639" s="464"/>
      <c r="W639" s="464"/>
      <c r="X639" s="464"/>
      <c r="Y639" s="464"/>
      <c r="Z639" s="464"/>
    </row>
    <row r="640" spans="1:26" s="467" customFormat="1" ht="18" outlineLevel="1" x14ac:dyDescent="0.3">
      <c r="A640" s="557" t="s">
        <v>2066</v>
      </c>
      <c r="B640" s="558"/>
      <c r="C640" s="1124" t="s">
        <v>1655</v>
      </c>
      <c r="D640" s="1124"/>
      <c r="E640" s="1124"/>
      <c r="F640" s="1124"/>
      <c r="G640" s="1125"/>
      <c r="J640" s="464"/>
      <c r="K640" s="464"/>
      <c r="L640" s="464"/>
      <c r="M640" s="464"/>
      <c r="N640" s="464"/>
      <c r="O640" s="464"/>
      <c r="P640" s="464"/>
      <c r="Q640" s="464"/>
      <c r="R640" s="464"/>
      <c r="S640" s="464"/>
      <c r="T640" s="464"/>
      <c r="U640" s="464"/>
      <c r="V640" s="464"/>
      <c r="W640" s="464"/>
      <c r="X640" s="464"/>
      <c r="Y640" s="464"/>
      <c r="Z640" s="464"/>
    </row>
    <row r="641" spans="1:26" s="467" customFormat="1" ht="46.8" hidden="1" outlineLevel="2" x14ac:dyDescent="0.3">
      <c r="A641" s="530" t="s">
        <v>2163</v>
      </c>
      <c r="B641" s="531"/>
      <c r="C641" s="1121"/>
      <c r="D641" s="1121"/>
      <c r="E641" s="1121"/>
      <c r="F641" s="1121"/>
      <c r="G641" s="1121"/>
      <c r="J641" s="464"/>
      <c r="K641" s="464"/>
      <c r="L641" s="464"/>
      <c r="M641" s="464"/>
      <c r="N641" s="464"/>
      <c r="O641" s="464"/>
      <c r="P641" s="464"/>
      <c r="Q641" s="464"/>
      <c r="R641" s="464"/>
      <c r="S641" s="464"/>
      <c r="T641" s="464"/>
      <c r="U641" s="464"/>
      <c r="V641" s="464"/>
      <c r="W641" s="464"/>
      <c r="X641" s="464"/>
      <c r="Y641" s="464"/>
      <c r="Z641" s="464"/>
    </row>
    <row r="642" spans="1:26" s="467" customFormat="1" ht="15.6" hidden="1" outlineLevel="2" x14ac:dyDescent="0.3">
      <c r="A642" s="532" t="s">
        <v>2068</v>
      </c>
      <c r="B642" s="531"/>
      <c r="C642" s="1121"/>
      <c r="D642" s="1121"/>
      <c r="E642" s="1121"/>
      <c r="F642" s="1121"/>
      <c r="G642" s="1121"/>
      <c r="J642" s="464"/>
      <c r="K642" s="464"/>
      <c r="L642" s="464"/>
      <c r="M642" s="464"/>
      <c r="N642" s="464"/>
      <c r="O642" s="464"/>
      <c r="P642" s="464"/>
      <c r="Q642" s="464"/>
      <c r="R642" s="464"/>
      <c r="S642" s="464"/>
      <c r="T642" s="464"/>
      <c r="U642" s="464"/>
      <c r="V642" s="464"/>
      <c r="W642" s="464"/>
      <c r="X642" s="464"/>
      <c r="Y642" s="464"/>
      <c r="Z642" s="464"/>
    </row>
    <row r="643" spans="1:26" s="467" customFormat="1" ht="15.6" hidden="1" outlineLevel="2" x14ac:dyDescent="0.3">
      <c r="A643" s="532" t="s">
        <v>2069</v>
      </c>
      <c r="B643" s="531"/>
      <c r="C643" s="1121"/>
      <c r="D643" s="1121"/>
      <c r="E643" s="1121"/>
      <c r="F643" s="1121"/>
      <c r="G643" s="1121"/>
      <c r="J643" s="464"/>
      <c r="K643" s="464"/>
      <c r="L643" s="464"/>
      <c r="M643" s="464"/>
      <c r="N643" s="464"/>
      <c r="O643" s="464"/>
      <c r="P643" s="464"/>
      <c r="Q643" s="464"/>
      <c r="R643" s="464"/>
      <c r="S643" s="464"/>
      <c r="T643" s="464"/>
      <c r="U643" s="464"/>
      <c r="V643" s="464"/>
      <c r="W643" s="464"/>
      <c r="X643" s="464"/>
      <c r="Y643" s="464"/>
      <c r="Z643" s="464"/>
    </row>
    <row r="644" spans="1:26" s="467" customFormat="1" ht="15.6" hidden="1" outlineLevel="2" x14ac:dyDescent="0.3">
      <c r="A644" s="532" t="s">
        <v>2070</v>
      </c>
      <c r="B644" s="531"/>
      <c r="C644" s="1121"/>
      <c r="D644" s="1121"/>
      <c r="E644" s="1121"/>
      <c r="F644" s="1121"/>
      <c r="G644" s="1121"/>
      <c r="J644" s="464"/>
      <c r="K644" s="464"/>
      <c r="L644" s="464"/>
      <c r="M644" s="464"/>
      <c r="N644" s="464"/>
      <c r="O644" s="464"/>
      <c r="P644" s="464"/>
      <c r="Q644" s="464"/>
      <c r="R644" s="464"/>
      <c r="S644" s="464"/>
      <c r="T644" s="464"/>
      <c r="U644" s="464"/>
      <c r="V644" s="464"/>
      <c r="W644" s="464"/>
      <c r="X644" s="464"/>
      <c r="Y644" s="464"/>
      <c r="Z644" s="464"/>
    </row>
    <row r="645" spans="1:26" s="467" customFormat="1" ht="15.6" hidden="1" outlineLevel="2" x14ac:dyDescent="0.3">
      <c r="A645" s="532" t="s">
        <v>2071</v>
      </c>
      <c r="B645" s="531"/>
      <c r="C645" s="1121"/>
      <c r="D645" s="1121"/>
      <c r="E645" s="1121"/>
      <c r="F645" s="1121"/>
      <c r="G645" s="1121"/>
      <c r="J645" s="464"/>
      <c r="K645" s="464"/>
      <c r="L645" s="464"/>
      <c r="M645" s="464"/>
      <c r="N645" s="464"/>
      <c r="O645" s="464"/>
      <c r="P645" s="464"/>
      <c r="Q645" s="464"/>
      <c r="R645" s="464"/>
      <c r="S645" s="464"/>
      <c r="T645" s="464"/>
      <c r="U645" s="464"/>
      <c r="V645" s="464"/>
      <c r="W645" s="464"/>
      <c r="X645" s="464"/>
      <c r="Y645" s="464"/>
      <c r="Z645" s="464"/>
    </row>
    <row r="646" spans="1:26" s="467" customFormat="1" ht="15.6" hidden="1" outlineLevel="2" x14ac:dyDescent="0.3">
      <c r="A646" s="532" t="s">
        <v>2072</v>
      </c>
      <c r="B646" s="531"/>
      <c r="C646" s="1121"/>
      <c r="D646" s="1121"/>
      <c r="E646" s="1121"/>
      <c r="F646" s="1121"/>
      <c r="G646" s="1121"/>
      <c r="J646" s="464"/>
      <c r="K646" s="464"/>
      <c r="L646" s="464"/>
      <c r="M646" s="464"/>
      <c r="N646" s="464"/>
      <c r="O646" s="464"/>
      <c r="P646" s="464"/>
      <c r="Q646" s="464"/>
      <c r="R646" s="464"/>
      <c r="S646" s="464"/>
      <c r="T646" s="464"/>
      <c r="U646" s="464"/>
      <c r="V646" s="464"/>
      <c r="W646" s="464"/>
      <c r="X646" s="464"/>
      <c r="Y646" s="464"/>
      <c r="Z646" s="464"/>
    </row>
    <row r="647" spans="1:26" s="467" customFormat="1" ht="15.6" outlineLevel="1" collapsed="1" x14ac:dyDescent="0.3">
      <c r="A647" s="533" t="s">
        <v>1496</v>
      </c>
      <c r="B647" s="534">
        <v>40</v>
      </c>
      <c r="C647" s="1122" t="s">
        <v>2073</v>
      </c>
      <c r="D647" s="1122"/>
      <c r="E647" s="1122"/>
      <c r="F647" s="1122"/>
      <c r="G647" s="1122"/>
      <c r="J647" s="464"/>
      <c r="K647" s="464"/>
      <c r="L647" s="464"/>
      <c r="M647" s="464"/>
      <c r="N647" s="464"/>
      <c r="O647" s="464"/>
      <c r="P647" s="464"/>
      <c r="Q647" s="464"/>
      <c r="R647" s="464"/>
      <c r="S647" s="464"/>
      <c r="T647" s="464"/>
      <c r="U647" s="464"/>
      <c r="V647" s="464"/>
      <c r="W647" s="464"/>
      <c r="X647" s="464"/>
      <c r="Y647" s="464"/>
      <c r="Z647" s="464"/>
    </row>
    <row r="648" spans="1:26" s="467" customFormat="1" outlineLevel="1" x14ac:dyDescent="0.3">
      <c r="J648" s="464"/>
      <c r="K648" s="464"/>
      <c r="L648" s="464"/>
      <c r="M648" s="464"/>
      <c r="N648" s="464"/>
      <c r="O648" s="464"/>
      <c r="P648" s="464"/>
      <c r="Q648" s="464"/>
      <c r="R648" s="464"/>
      <c r="S648" s="464"/>
      <c r="T648" s="464"/>
      <c r="U648" s="464"/>
      <c r="V648" s="464"/>
      <c r="W648" s="464"/>
      <c r="X648" s="464"/>
      <c r="Y648" s="464"/>
      <c r="Z648" s="464"/>
    </row>
    <row r="649" spans="1:26" ht="18" outlineLevel="1" x14ac:dyDescent="0.35">
      <c r="A649" s="1134" t="s">
        <v>1881</v>
      </c>
      <c r="B649" s="1135"/>
      <c r="C649" s="1135"/>
      <c r="D649" s="1135"/>
      <c r="E649" s="1135"/>
      <c r="F649" s="1135"/>
      <c r="G649" s="1135"/>
      <c r="H649" s="1135"/>
      <c r="I649" s="1136"/>
    </row>
    <row r="650" spans="1:26" ht="43.2" outlineLevel="1" x14ac:dyDescent="0.3">
      <c r="A650" s="471" t="s">
        <v>2040</v>
      </c>
      <c r="B650" s="471" t="s">
        <v>2041</v>
      </c>
      <c r="C650" s="472" t="s">
        <v>2042</v>
      </c>
      <c r="D650" s="546" t="str">
        <f>"Productive FTEs ("&amp;B682*52&amp;")"</f>
        <v>Productive FTEs (2080)</v>
      </c>
      <c r="E650" s="546" t="str">
        <f>"Non-productive FTEs ("&amp;B682*52&amp;")"</f>
        <v>Non-productive FTEs (2080)</v>
      </c>
      <c r="F650" s="472" t="s">
        <v>2043</v>
      </c>
      <c r="G650" s="472" t="s">
        <v>2044</v>
      </c>
      <c r="H650" s="473" t="s">
        <v>2045</v>
      </c>
      <c r="I650" s="472" t="s">
        <v>1655</v>
      </c>
    </row>
    <row r="651" spans="1:26" outlineLevel="1" x14ac:dyDescent="0.3">
      <c r="A651" s="547" t="str">
        <f>IF(ISBLANK($A$7),"",$A$7)</f>
        <v>Hourly Staff</v>
      </c>
      <c r="B651" s="479"/>
      <c r="C651" s="479"/>
      <c r="D651" s="485">
        <f t="shared" ref="D651:E651" si="112">IF($B$254="","",B651/($B$254*52))</f>
        <v>0</v>
      </c>
      <c r="E651" s="485">
        <f t="shared" si="112"/>
        <v>0</v>
      </c>
      <c r="F651" s="536"/>
      <c r="G651" s="536"/>
      <c r="H651" s="479"/>
      <c r="I651" s="482"/>
    </row>
    <row r="652" spans="1:26" outlineLevel="1" x14ac:dyDescent="0.3">
      <c r="A652" s="549" t="str">
        <f>IF(ISBLANK($A$8),"",$A$8)</f>
        <v>Hourly Staff</v>
      </c>
      <c r="B652" s="491"/>
      <c r="C652" s="491"/>
      <c r="D652" s="492">
        <f t="shared" ref="D652:E658" si="113">IF($B$682="","",B652/($B$682*52))</f>
        <v>0</v>
      </c>
      <c r="E652" s="492">
        <f t="shared" si="113"/>
        <v>0</v>
      </c>
      <c r="F652" s="537"/>
      <c r="G652" s="537"/>
      <c r="H652" s="491"/>
      <c r="I652" s="494"/>
    </row>
    <row r="653" spans="1:26" outlineLevel="1" x14ac:dyDescent="0.3">
      <c r="A653" s="549" t="str">
        <f>IF(ISBLANK($A$9),"",$A$9)</f>
        <v>Housekeeper</v>
      </c>
      <c r="B653" s="491"/>
      <c r="C653" s="491"/>
      <c r="D653" s="492">
        <f t="shared" si="113"/>
        <v>0</v>
      </c>
      <c r="E653" s="492">
        <f t="shared" si="113"/>
        <v>0</v>
      </c>
      <c r="F653" s="537"/>
      <c r="G653" s="537"/>
      <c r="H653" s="491"/>
      <c r="I653" s="494"/>
    </row>
    <row r="654" spans="1:26" s="467" customFormat="1" outlineLevel="1" x14ac:dyDescent="0.3">
      <c r="A654" s="549" t="str">
        <f>IF(ISBLANK($A$10),"",$A$10)</f>
        <v>Floor Technician</v>
      </c>
      <c r="B654" s="491"/>
      <c r="C654" s="491"/>
      <c r="D654" s="492">
        <f t="shared" si="113"/>
        <v>0</v>
      </c>
      <c r="E654" s="492">
        <f t="shared" si="113"/>
        <v>0</v>
      </c>
      <c r="F654" s="537"/>
      <c r="G654" s="537"/>
      <c r="H654" s="491"/>
      <c r="I654" s="494"/>
    </row>
    <row r="655" spans="1:26" s="467" customFormat="1" outlineLevel="1" x14ac:dyDescent="0.3">
      <c r="A655" s="549" t="str">
        <f>IF(ISBLANK($A$11),"",$A$11)</f>
        <v>Trash Technician</v>
      </c>
      <c r="B655" s="491"/>
      <c r="C655" s="491"/>
      <c r="D655" s="492">
        <f t="shared" si="113"/>
        <v>0</v>
      </c>
      <c r="E655" s="492">
        <f t="shared" si="113"/>
        <v>0</v>
      </c>
      <c r="F655" s="537"/>
      <c r="G655" s="537"/>
      <c r="H655" s="491"/>
      <c r="I655" s="494"/>
    </row>
    <row r="656" spans="1:26" s="467" customFormat="1" outlineLevel="1" x14ac:dyDescent="0.3">
      <c r="A656" s="549" t="str">
        <f>IF(ISBLANK($A$12),"",$A$12)</f>
        <v>Linen Technician</v>
      </c>
      <c r="B656" s="491"/>
      <c r="C656" s="491"/>
      <c r="D656" s="492">
        <f t="shared" si="113"/>
        <v>0</v>
      </c>
      <c r="E656" s="492">
        <f t="shared" si="113"/>
        <v>0</v>
      </c>
      <c r="F656" s="537"/>
      <c r="G656" s="537"/>
      <c r="H656" s="491"/>
      <c r="I656" s="494"/>
    </row>
    <row r="657" spans="1:26" s="467" customFormat="1" outlineLevel="1" x14ac:dyDescent="0.3">
      <c r="A657" s="549" t="str">
        <f>IF(ISBLANK($A$13),"",$A$13)</f>
        <v>Administrative Support</v>
      </c>
      <c r="B657" s="491"/>
      <c r="C657" s="491"/>
      <c r="D657" s="492">
        <f t="shared" si="113"/>
        <v>0</v>
      </c>
      <c r="E657" s="492">
        <f t="shared" si="113"/>
        <v>0</v>
      </c>
      <c r="F657" s="537"/>
      <c r="G657" s="537"/>
      <c r="H657" s="491"/>
      <c r="I657" s="494"/>
    </row>
    <row r="658" spans="1:26" s="467" customFormat="1" outlineLevel="1" x14ac:dyDescent="0.3">
      <c r="A658" s="549" t="str">
        <f>IF(ISBLANK($A$14),"",$A$14)</f>
        <v>Hourly Supervision</v>
      </c>
      <c r="B658" s="491"/>
      <c r="C658" s="491"/>
      <c r="D658" s="492">
        <f t="shared" si="113"/>
        <v>0</v>
      </c>
      <c r="E658" s="492">
        <f t="shared" si="113"/>
        <v>0</v>
      </c>
      <c r="F658" s="537"/>
      <c r="G658" s="537"/>
      <c r="H658" s="491"/>
      <c r="I658" s="494"/>
    </row>
    <row r="659" spans="1:26" s="467" customFormat="1" outlineLevel="1" x14ac:dyDescent="0.3">
      <c r="A659" s="547" t="str">
        <f>IF(ISBLANK($A$15),"",$A$15)</f>
        <v>Salaried Staff</v>
      </c>
      <c r="B659" s="479"/>
      <c r="C659" s="479"/>
      <c r="D659" s="485"/>
      <c r="E659" s="485"/>
      <c r="F659" s="536"/>
      <c r="G659" s="536"/>
      <c r="H659" s="479"/>
      <c r="I659" s="482"/>
    </row>
    <row r="660" spans="1:26" s="467" customFormat="1" outlineLevel="1" x14ac:dyDescent="0.3">
      <c r="A660" s="549" t="str">
        <f>IF(ISBLANK($A$16),"",$A$16)</f>
        <v>Salaried Supervision</v>
      </c>
      <c r="B660" s="491"/>
      <c r="C660" s="491"/>
      <c r="D660" s="492">
        <f t="shared" ref="D660:D673" si="114">IF($B$682="","",B660/($B$682*52))</f>
        <v>0</v>
      </c>
      <c r="E660" s="492">
        <f t="shared" ref="E660:E673" si="115">IF($B$682="","",C660/($B$682*52))</f>
        <v>0</v>
      </c>
      <c r="F660" s="537"/>
      <c r="G660" s="537"/>
      <c r="H660" s="491"/>
      <c r="I660" s="494"/>
    </row>
    <row r="661" spans="1:26" s="467" customFormat="1" outlineLevel="1" x14ac:dyDescent="0.3">
      <c r="A661" s="549" t="str">
        <f>IF(ISBLANK($A$17),"",$A$17)</f>
        <v>Managers</v>
      </c>
      <c r="B661" s="491"/>
      <c r="C661" s="491"/>
      <c r="D661" s="492">
        <f t="shared" si="114"/>
        <v>0</v>
      </c>
      <c r="E661" s="492">
        <f t="shared" si="115"/>
        <v>0</v>
      </c>
      <c r="F661" s="537"/>
      <c r="G661" s="537"/>
      <c r="H661" s="491"/>
      <c r="I661" s="494"/>
    </row>
    <row r="662" spans="1:26" s="467" customFormat="1" outlineLevel="1" x14ac:dyDescent="0.3">
      <c r="A662" s="549" t="str">
        <f t="shared" ref="A662" si="116">IF(ISBLANK(A626),"",A626)</f>
        <v>Managers</v>
      </c>
      <c r="B662" s="491"/>
      <c r="C662" s="491"/>
      <c r="D662" s="492">
        <f t="shared" si="114"/>
        <v>0</v>
      </c>
      <c r="E662" s="492">
        <f t="shared" si="115"/>
        <v>0</v>
      </c>
      <c r="F662" s="537"/>
      <c r="G662" s="537"/>
      <c r="H662" s="491"/>
      <c r="I662" s="494"/>
    </row>
    <row r="663" spans="1:26" s="467" customFormat="1" outlineLevel="1" x14ac:dyDescent="0.3">
      <c r="A663" s="547" t="str">
        <f>IF(ISBLANK($A$19),"",$A$19)</f>
        <v>Other Labor</v>
      </c>
      <c r="B663" s="479"/>
      <c r="C663" s="479"/>
      <c r="D663" s="485">
        <f t="shared" si="114"/>
        <v>0</v>
      </c>
      <c r="E663" s="485">
        <f t="shared" si="115"/>
        <v>0</v>
      </c>
      <c r="F663" s="536"/>
      <c r="G663" s="536"/>
      <c r="H663" s="479"/>
      <c r="I663" s="482"/>
    </row>
    <row r="664" spans="1:26" s="467" customFormat="1" outlineLevel="1" x14ac:dyDescent="0.3">
      <c r="A664" s="549" t="str">
        <f>IF(ISBLANK($A$20),"",$A$20)</f>
        <v>Temp/ Agency Labor</v>
      </c>
      <c r="B664" s="491"/>
      <c r="C664" s="491"/>
      <c r="D664" s="492">
        <f t="shared" si="114"/>
        <v>0</v>
      </c>
      <c r="E664" s="492">
        <f t="shared" si="115"/>
        <v>0</v>
      </c>
      <c r="F664" s="537"/>
      <c r="G664" s="537"/>
      <c r="H664" s="491"/>
      <c r="I664" s="494"/>
    </row>
    <row r="665" spans="1:26" s="467" customFormat="1" outlineLevel="1" x14ac:dyDescent="0.3">
      <c r="A665" s="547" t="str">
        <f>IF(ISBLANK($A$21),"",$A$21)</f>
        <v/>
      </c>
      <c r="B665" s="491"/>
      <c r="C665" s="491"/>
      <c r="D665" s="492">
        <f t="shared" si="114"/>
        <v>0</v>
      </c>
      <c r="E665" s="492">
        <f t="shared" si="115"/>
        <v>0</v>
      </c>
      <c r="F665" s="537"/>
      <c r="G665" s="537"/>
      <c r="H665" s="491"/>
      <c r="I665" s="494"/>
    </row>
    <row r="666" spans="1:26" s="467" customFormat="1" outlineLevel="1" x14ac:dyDescent="0.3">
      <c r="A666" s="547" t="str">
        <f>IF(ISBLANK($A$22),"",$A$22)</f>
        <v/>
      </c>
      <c r="B666" s="491"/>
      <c r="C666" s="491"/>
      <c r="D666" s="492">
        <f t="shared" si="114"/>
        <v>0</v>
      </c>
      <c r="E666" s="492">
        <f t="shared" si="115"/>
        <v>0</v>
      </c>
      <c r="F666" s="537"/>
      <c r="G666" s="537"/>
      <c r="H666" s="491"/>
      <c r="I666" s="494"/>
    </row>
    <row r="667" spans="1:26" s="467" customFormat="1" outlineLevel="1" x14ac:dyDescent="0.3">
      <c r="A667" s="547" t="str">
        <f>IF(ISBLANK($A$23),"",$A$23)</f>
        <v/>
      </c>
      <c r="B667" s="491"/>
      <c r="C667" s="491"/>
      <c r="D667" s="492">
        <f t="shared" si="114"/>
        <v>0</v>
      </c>
      <c r="E667" s="492">
        <f t="shared" si="115"/>
        <v>0</v>
      </c>
      <c r="F667" s="537"/>
      <c r="G667" s="537"/>
      <c r="H667" s="491"/>
      <c r="I667" s="494"/>
    </row>
    <row r="668" spans="1:26" s="467" customFormat="1" outlineLevel="1" x14ac:dyDescent="0.3">
      <c r="A668" s="547" t="str">
        <f>IF(ISBLANK($A$24),"",$A$24)</f>
        <v/>
      </c>
      <c r="B668" s="491"/>
      <c r="C668" s="491"/>
      <c r="D668" s="492">
        <f t="shared" si="114"/>
        <v>0</v>
      </c>
      <c r="E668" s="492">
        <f t="shared" si="115"/>
        <v>0</v>
      </c>
      <c r="F668" s="537"/>
      <c r="G668" s="537"/>
      <c r="H668" s="491"/>
      <c r="I668" s="494"/>
    </row>
    <row r="669" spans="1:26" s="467" customFormat="1" outlineLevel="1" x14ac:dyDescent="0.3">
      <c r="A669" s="547" t="str">
        <f>IF(ISBLANK($A$25),"",$A$25)</f>
        <v/>
      </c>
      <c r="B669" s="491"/>
      <c r="C669" s="491"/>
      <c r="D669" s="492">
        <f t="shared" si="114"/>
        <v>0</v>
      </c>
      <c r="E669" s="492">
        <f t="shared" si="115"/>
        <v>0</v>
      </c>
      <c r="F669" s="537"/>
      <c r="G669" s="537"/>
      <c r="H669" s="491"/>
      <c r="I669" s="494"/>
    </row>
    <row r="670" spans="1:26" s="467" customFormat="1" outlineLevel="1" x14ac:dyDescent="0.3">
      <c r="A670" s="547" t="str">
        <f>IF(ISBLANK($A$26),"",$A$26)</f>
        <v/>
      </c>
      <c r="B670" s="491"/>
      <c r="C670" s="491"/>
      <c r="D670" s="492">
        <f t="shared" si="114"/>
        <v>0</v>
      </c>
      <c r="E670" s="492">
        <f t="shared" si="115"/>
        <v>0</v>
      </c>
      <c r="F670" s="537"/>
      <c r="G670" s="537"/>
      <c r="H670" s="491"/>
      <c r="I670" s="494"/>
      <c r="J670" s="464"/>
      <c r="K670" s="464"/>
      <c r="L670" s="464"/>
      <c r="M670" s="464"/>
      <c r="N670" s="464"/>
      <c r="O670" s="464"/>
      <c r="P670" s="464"/>
      <c r="Q670" s="464"/>
      <c r="R670" s="464"/>
      <c r="S670" s="464"/>
      <c r="T670" s="464"/>
      <c r="U670" s="464"/>
      <c r="V670" s="464"/>
      <c r="W670" s="464"/>
      <c r="X670" s="464"/>
      <c r="Y670" s="464"/>
      <c r="Z670" s="464"/>
    </row>
    <row r="671" spans="1:26" s="467" customFormat="1" outlineLevel="1" x14ac:dyDescent="0.3">
      <c r="A671" s="547" t="str">
        <f>IF(ISBLANK($A$27),"",$A$27)</f>
        <v/>
      </c>
      <c r="B671" s="491"/>
      <c r="C671" s="491"/>
      <c r="D671" s="492">
        <f t="shared" si="114"/>
        <v>0</v>
      </c>
      <c r="E671" s="492">
        <f t="shared" si="115"/>
        <v>0</v>
      </c>
      <c r="F671" s="537"/>
      <c r="G671" s="537"/>
      <c r="H671" s="491"/>
      <c r="I671" s="494"/>
      <c r="J671" s="464"/>
      <c r="K671" s="464"/>
      <c r="L671" s="464"/>
      <c r="M671" s="464"/>
      <c r="N671" s="464"/>
      <c r="O671" s="464"/>
      <c r="P671" s="464"/>
      <c r="Q671" s="464"/>
      <c r="R671" s="464"/>
      <c r="S671" s="464"/>
      <c r="T671" s="464"/>
      <c r="U671" s="464"/>
      <c r="V671" s="464"/>
      <c r="W671" s="464"/>
      <c r="X671" s="464"/>
      <c r="Y671" s="464"/>
      <c r="Z671" s="464"/>
    </row>
    <row r="672" spans="1:26" s="467" customFormat="1" outlineLevel="1" x14ac:dyDescent="0.3">
      <c r="A672" s="547" t="str">
        <f>IF(ISBLANK($A$28),"",$A$28)</f>
        <v/>
      </c>
      <c r="B672" s="491"/>
      <c r="C672" s="491"/>
      <c r="D672" s="492">
        <f t="shared" si="114"/>
        <v>0</v>
      </c>
      <c r="E672" s="492">
        <f t="shared" si="115"/>
        <v>0</v>
      </c>
      <c r="F672" s="537"/>
      <c r="G672" s="537"/>
      <c r="H672" s="491"/>
      <c r="I672" s="494"/>
      <c r="J672" s="464"/>
      <c r="K672" s="464"/>
      <c r="L672" s="464"/>
      <c r="M672" s="464"/>
      <c r="N672" s="464"/>
      <c r="O672" s="464"/>
      <c r="P672" s="464"/>
      <c r="Q672" s="464"/>
      <c r="R672" s="464"/>
      <c r="S672" s="464"/>
      <c r="T672" s="464"/>
      <c r="U672" s="464"/>
      <c r="V672" s="464"/>
      <c r="W672" s="464"/>
      <c r="X672" s="464"/>
      <c r="Y672" s="464"/>
      <c r="Z672" s="464"/>
    </row>
    <row r="673" spans="1:26" s="467" customFormat="1" outlineLevel="1" x14ac:dyDescent="0.3">
      <c r="A673" s="547" t="str">
        <f>IF(ISBLANK($A$29),"",$A$29)</f>
        <v/>
      </c>
      <c r="B673" s="514"/>
      <c r="C673" s="514"/>
      <c r="D673" s="492">
        <f t="shared" si="114"/>
        <v>0</v>
      </c>
      <c r="E673" s="492">
        <f t="shared" si="115"/>
        <v>0</v>
      </c>
      <c r="F673" s="539"/>
      <c r="G673" s="539"/>
      <c r="H673" s="491"/>
      <c r="I673" s="494"/>
      <c r="J673" s="464"/>
      <c r="K673" s="464"/>
      <c r="L673" s="464"/>
      <c r="M673" s="464"/>
      <c r="N673" s="464"/>
      <c r="O673" s="464"/>
      <c r="P673" s="464"/>
      <c r="Q673" s="464"/>
      <c r="R673" s="464"/>
      <c r="S673" s="464"/>
      <c r="T673" s="464"/>
      <c r="U673" s="464"/>
      <c r="V673" s="464"/>
      <c r="W673" s="464"/>
      <c r="X673" s="464"/>
      <c r="Y673" s="464"/>
      <c r="Z673" s="464"/>
    </row>
    <row r="674" spans="1:26" s="467" customFormat="1" outlineLevel="1" x14ac:dyDescent="0.3">
      <c r="A674" s="547" t="s">
        <v>2065</v>
      </c>
      <c r="B674" s="517">
        <f t="shared" ref="B674:G674" si="117">SUM(B651:B673)</f>
        <v>0</v>
      </c>
      <c r="C674" s="517">
        <f t="shared" si="117"/>
        <v>0</v>
      </c>
      <c r="D674" s="492">
        <f t="shared" si="117"/>
        <v>0</v>
      </c>
      <c r="E674" s="492">
        <f t="shared" si="117"/>
        <v>0</v>
      </c>
      <c r="F674" s="556">
        <f t="shared" si="117"/>
        <v>0</v>
      </c>
      <c r="G674" s="556">
        <f t="shared" si="117"/>
        <v>0</v>
      </c>
      <c r="H674" s="491"/>
      <c r="I674" s="519"/>
      <c r="J674" s="464"/>
      <c r="K674" s="464"/>
      <c r="L674" s="464"/>
      <c r="M674" s="464"/>
      <c r="N674" s="464"/>
      <c r="O674" s="464"/>
      <c r="P674" s="464"/>
      <c r="Q674" s="464"/>
      <c r="R674" s="464"/>
      <c r="S674" s="464"/>
      <c r="T674" s="464"/>
      <c r="U674" s="464"/>
      <c r="V674" s="464"/>
      <c r="W674" s="464"/>
      <c r="X674" s="464"/>
      <c r="Y674" s="464"/>
      <c r="Z674" s="464"/>
    </row>
    <row r="675" spans="1:26" s="467" customFormat="1" ht="18" outlineLevel="1" x14ac:dyDescent="0.3">
      <c r="A675" s="557" t="s">
        <v>2066</v>
      </c>
      <c r="B675" s="558"/>
      <c r="C675" s="1124" t="s">
        <v>1655</v>
      </c>
      <c r="D675" s="1124"/>
      <c r="E675" s="1124"/>
      <c r="F675" s="1124"/>
      <c r="G675" s="1125"/>
      <c r="J675" s="464"/>
      <c r="K675" s="464"/>
      <c r="L675" s="464"/>
      <c r="M675" s="464"/>
      <c r="N675" s="464"/>
      <c r="O675" s="464"/>
      <c r="P675" s="464"/>
      <c r="Q675" s="464"/>
      <c r="R675" s="464"/>
      <c r="S675" s="464"/>
      <c r="T675" s="464"/>
      <c r="U675" s="464"/>
      <c r="V675" s="464"/>
      <c r="W675" s="464"/>
      <c r="X675" s="464"/>
      <c r="Y675" s="464"/>
      <c r="Z675" s="464"/>
    </row>
    <row r="676" spans="1:26" s="467" customFormat="1" ht="46.8" hidden="1" outlineLevel="2" x14ac:dyDescent="0.3">
      <c r="A676" s="530" t="s">
        <v>2163</v>
      </c>
      <c r="B676" s="531"/>
      <c r="C676" s="1121"/>
      <c r="D676" s="1121"/>
      <c r="E676" s="1121"/>
      <c r="F676" s="1121"/>
      <c r="G676" s="1121"/>
      <c r="J676" s="464"/>
      <c r="K676" s="464"/>
      <c r="L676" s="464"/>
      <c r="M676" s="464"/>
      <c r="N676" s="464"/>
      <c r="O676" s="464"/>
      <c r="P676" s="464"/>
      <c r="Q676" s="464"/>
      <c r="R676" s="464"/>
      <c r="S676" s="464"/>
      <c r="T676" s="464"/>
      <c r="U676" s="464"/>
      <c r="V676" s="464"/>
      <c r="W676" s="464"/>
      <c r="X676" s="464"/>
      <c r="Y676" s="464"/>
      <c r="Z676" s="464"/>
    </row>
    <row r="677" spans="1:26" s="467" customFormat="1" ht="15.6" hidden="1" outlineLevel="2" x14ac:dyDescent="0.3">
      <c r="A677" s="532" t="s">
        <v>2068</v>
      </c>
      <c r="B677" s="531"/>
      <c r="C677" s="1121"/>
      <c r="D677" s="1121"/>
      <c r="E677" s="1121"/>
      <c r="F677" s="1121"/>
      <c r="G677" s="1121"/>
      <c r="J677" s="464"/>
      <c r="K677" s="464"/>
      <c r="L677" s="464"/>
      <c r="M677" s="464"/>
      <c r="N677" s="464"/>
      <c r="O677" s="464"/>
      <c r="P677" s="464"/>
      <c r="Q677" s="464"/>
      <c r="R677" s="464"/>
      <c r="S677" s="464"/>
      <c r="T677" s="464"/>
      <c r="U677" s="464"/>
      <c r="V677" s="464"/>
      <c r="W677" s="464"/>
      <c r="X677" s="464"/>
      <c r="Y677" s="464"/>
      <c r="Z677" s="464"/>
    </row>
    <row r="678" spans="1:26" s="467" customFormat="1" ht="15.6" hidden="1" outlineLevel="2" x14ac:dyDescent="0.3">
      <c r="A678" s="532" t="s">
        <v>2069</v>
      </c>
      <c r="B678" s="531"/>
      <c r="C678" s="1121"/>
      <c r="D678" s="1121"/>
      <c r="E678" s="1121"/>
      <c r="F678" s="1121"/>
      <c r="G678" s="1121"/>
      <c r="J678" s="464"/>
      <c r="K678" s="464"/>
      <c r="L678" s="464"/>
      <c r="M678" s="464"/>
      <c r="N678" s="464"/>
      <c r="O678" s="464"/>
      <c r="P678" s="464"/>
      <c r="Q678" s="464"/>
      <c r="R678" s="464"/>
      <c r="S678" s="464"/>
      <c r="T678" s="464"/>
      <c r="U678" s="464"/>
      <c r="V678" s="464"/>
      <c r="W678" s="464"/>
      <c r="X678" s="464"/>
      <c r="Y678" s="464"/>
      <c r="Z678" s="464"/>
    </row>
    <row r="679" spans="1:26" s="467" customFormat="1" ht="15.6" hidden="1" outlineLevel="2" x14ac:dyDescent="0.3">
      <c r="A679" s="532" t="s">
        <v>2070</v>
      </c>
      <c r="B679" s="531"/>
      <c r="C679" s="1121"/>
      <c r="D679" s="1121"/>
      <c r="E679" s="1121"/>
      <c r="F679" s="1121"/>
      <c r="G679" s="1121"/>
      <c r="J679" s="464"/>
      <c r="K679" s="464"/>
      <c r="L679" s="464"/>
      <c r="M679" s="464"/>
      <c r="N679" s="464"/>
      <c r="O679" s="464"/>
      <c r="P679" s="464"/>
      <c r="Q679" s="464"/>
      <c r="R679" s="464"/>
      <c r="S679" s="464"/>
      <c r="T679" s="464"/>
      <c r="U679" s="464"/>
      <c r="V679" s="464"/>
      <c r="W679" s="464"/>
      <c r="X679" s="464"/>
      <c r="Y679" s="464"/>
      <c r="Z679" s="464"/>
    </row>
    <row r="680" spans="1:26" s="467" customFormat="1" ht="15.6" hidden="1" outlineLevel="2" x14ac:dyDescent="0.3">
      <c r="A680" s="532" t="s">
        <v>2071</v>
      </c>
      <c r="B680" s="531"/>
      <c r="C680" s="1121"/>
      <c r="D680" s="1121"/>
      <c r="E680" s="1121"/>
      <c r="F680" s="1121"/>
      <c r="G680" s="1121"/>
      <c r="J680" s="464"/>
      <c r="K680" s="464"/>
      <c r="L680" s="464"/>
      <c r="M680" s="464"/>
      <c r="N680" s="464"/>
      <c r="O680" s="464"/>
      <c r="P680" s="464"/>
      <c r="Q680" s="464"/>
      <c r="R680" s="464"/>
      <c r="S680" s="464"/>
      <c r="T680" s="464"/>
      <c r="U680" s="464"/>
      <c r="V680" s="464"/>
      <c r="W680" s="464"/>
      <c r="X680" s="464"/>
      <c r="Y680" s="464"/>
      <c r="Z680" s="464"/>
    </row>
    <row r="681" spans="1:26" s="467" customFormat="1" ht="15.6" hidden="1" outlineLevel="2" x14ac:dyDescent="0.3">
      <c r="A681" s="532" t="s">
        <v>2072</v>
      </c>
      <c r="B681" s="531"/>
      <c r="C681" s="1121"/>
      <c r="D681" s="1121"/>
      <c r="E681" s="1121"/>
      <c r="F681" s="1121"/>
      <c r="G681" s="1121"/>
      <c r="J681" s="464"/>
      <c r="K681" s="464"/>
      <c r="L681" s="464"/>
      <c r="M681" s="464"/>
      <c r="N681" s="464"/>
      <c r="O681" s="464"/>
      <c r="P681" s="464"/>
      <c r="Q681" s="464"/>
      <c r="R681" s="464"/>
      <c r="S681" s="464"/>
      <c r="T681" s="464"/>
      <c r="U681" s="464"/>
      <c r="V681" s="464"/>
      <c r="W681" s="464"/>
      <c r="X681" s="464"/>
      <c r="Y681" s="464"/>
      <c r="Z681" s="464"/>
    </row>
    <row r="682" spans="1:26" s="467" customFormat="1" ht="15.6" outlineLevel="1" collapsed="1" x14ac:dyDescent="0.3">
      <c r="A682" s="533" t="s">
        <v>1496</v>
      </c>
      <c r="B682" s="534">
        <v>40</v>
      </c>
      <c r="C682" s="1122" t="s">
        <v>2073</v>
      </c>
      <c r="D682" s="1122"/>
      <c r="E682" s="1122"/>
      <c r="F682" s="1122"/>
      <c r="G682" s="1122"/>
      <c r="J682" s="464"/>
      <c r="K682" s="464"/>
      <c r="L682" s="464"/>
      <c r="M682" s="464"/>
      <c r="N682" s="464"/>
      <c r="O682" s="464"/>
      <c r="P682" s="464"/>
      <c r="Q682" s="464"/>
      <c r="R682" s="464"/>
      <c r="S682" s="464"/>
      <c r="T682" s="464"/>
      <c r="U682" s="464"/>
      <c r="V682" s="464"/>
      <c r="W682" s="464"/>
      <c r="X682" s="464"/>
      <c r="Y682" s="464"/>
      <c r="Z682" s="464"/>
    </row>
    <row r="683" spans="1:26" s="467" customFormat="1" outlineLevel="1" x14ac:dyDescent="0.3">
      <c r="J683" s="464"/>
      <c r="K683" s="464"/>
      <c r="L683" s="464"/>
      <c r="M683" s="464"/>
      <c r="N683" s="464"/>
      <c r="O683" s="464"/>
      <c r="P683" s="464"/>
      <c r="Q683" s="464"/>
      <c r="R683" s="464"/>
      <c r="S683" s="464"/>
      <c r="T683" s="464"/>
      <c r="U683" s="464"/>
      <c r="V683" s="464"/>
      <c r="W683" s="464"/>
      <c r="X683" s="464"/>
      <c r="Y683" s="464"/>
      <c r="Z683" s="464"/>
    </row>
    <row r="684" spans="1:26" ht="18" outlineLevel="1" x14ac:dyDescent="0.35">
      <c r="A684" s="1134" t="s">
        <v>1882</v>
      </c>
      <c r="B684" s="1135"/>
      <c r="C684" s="1135"/>
      <c r="D684" s="1135"/>
      <c r="E684" s="1135"/>
      <c r="F684" s="1135"/>
      <c r="G684" s="1135"/>
      <c r="H684" s="1135"/>
      <c r="I684" s="1136"/>
    </row>
    <row r="685" spans="1:26" ht="43.2" outlineLevel="1" x14ac:dyDescent="0.3">
      <c r="A685" s="471" t="s">
        <v>2040</v>
      </c>
      <c r="B685" s="471" t="s">
        <v>2041</v>
      </c>
      <c r="C685" s="472" t="s">
        <v>2042</v>
      </c>
      <c r="D685" s="546" t="str">
        <f>"Productive FTEs ("&amp;B717*52&amp;")"</f>
        <v>Productive FTEs (2080)</v>
      </c>
      <c r="E685" s="546" t="str">
        <f>"Non-productive FTEs ("&amp;B717*52&amp;")"</f>
        <v>Non-productive FTEs (2080)</v>
      </c>
      <c r="F685" s="472" t="s">
        <v>2043</v>
      </c>
      <c r="G685" s="472" t="s">
        <v>2044</v>
      </c>
      <c r="H685" s="473" t="s">
        <v>2045</v>
      </c>
      <c r="I685" s="472" t="s">
        <v>1655</v>
      </c>
    </row>
    <row r="686" spans="1:26" outlineLevel="1" x14ac:dyDescent="0.3">
      <c r="A686" s="547" t="str">
        <f>IF(ISBLANK($A$7),"",$A$7)</f>
        <v>Hourly Staff</v>
      </c>
      <c r="B686" s="479"/>
      <c r="C686" s="479"/>
      <c r="D686" s="485">
        <f t="shared" ref="D686:E686" si="118">IF($B$254="","",B686/($B$254*52))</f>
        <v>0</v>
      </c>
      <c r="E686" s="485">
        <f t="shared" si="118"/>
        <v>0</v>
      </c>
      <c r="F686" s="536"/>
      <c r="G686" s="536"/>
      <c r="H686" s="479"/>
      <c r="I686" s="482"/>
    </row>
    <row r="687" spans="1:26" outlineLevel="1" x14ac:dyDescent="0.3">
      <c r="A687" s="549" t="str">
        <f>IF(ISBLANK($A$8),"",$A$8)</f>
        <v>Hourly Staff</v>
      </c>
      <c r="B687" s="491"/>
      <c r="C687" s="491"/>
      <c r="D687" s="492">
        <f t="shared" ref="D687:E693" si="119">IF($B$717="","",B687/($B$717*52))</f>
        <v>0</v>
      </c>
      <c r="E687" s="492">
        <f t="shared" si="119"/>
        <v>0</v>
      </c>
      <c r="F687" s="537"/>
      <c r="G687" s="537"/>
      <c r="H687" s="491"/>
      <c r="I687" s="494"/>
    </row>
    <row r="688" spans="1:26" outlineLevel="1" x14ac:dyDescent="0.3">
      <c r="A688" s="549" t="str">
        <f>IF(ISBLANK($A$9),"",$A$9)</f>
        <v>Housekeeper</v>
      </c>
      <c r="B688" s="491"/>
      <c r="C688" s="491"/>
      <c r="D688" s="492">
        <f t="shared" si="119"/>
        <v>0</v>
      </c>
      <c r="E688" s="492">
        <f t="shared" si="119"/>
        <v>0</v>
      </c>
      <c r="F688" s="537"/>
      <c r="G688" s="537"/>
      <c r="H688" s="491"/>
      <c r="I688" s="494"/>
    </row>
    <row r="689" spans="1:9" s="467" customFormat="1" outlineLevel="1" x14ac:dyDescent="0.3">
      <c r="A689" s="549" t="str">
        <f>IF(ISBLANK($A$10),"",$A$10)</f>
        <v>Floor Technician</v>
      </c>
      <c r="B689" s="491"/>
      <c r="C689" s="491"/>
      <c r="D689" s="492">
        <f t="shared" si="119"/>
        <v>0</v>
      </c>
      <c r="E689" s="492">
        <f t="shared" si="119"/>
        <v>0</v>
      </c>
      <c r="F689" s="537"/>
      <c r="G689" s="537"/>
      <c r="H689" s="491"/>
      <c r="I689" s="494"/>
    </row>
    <row r="690" spans="1:9" s="467" customFormat="1" outlineLevel="1" x14ac:dyDescent="0.3">
      <c r="A690" s="549" t="str">
        <f>IF(ISBLANK($A$11),"",$A$11)</f>
        <v>Trash Technician</v>
      </c>
      <c r="B690" s="491"/>
      <c r="C690" s="491"/>
      <c r="D690" s="492">
        <f t="shared" si="119"/>
        <v>0</v>
      </c>
      <c r="E690" s="492">
        <f t="shared" si="119"/>
        <v>0</v>
      </c>
      <c r="F690" s="537"/>
      <c r="G690" s="537"/>
      <c r="H690" s="491"/>
      <c r="I690" s="494"/>
    </row>
    <row r="691" spans="1:9" s="467" customFormat="1" outlineLevel="1" x14ac:dyDescent="0.3">
      <c r="A691" s="549" t="str">
        <f>IF(ISBLANK($A$12),"",$A$12)</f>
        <v>Linen Technician</v>
      </c>
      <c r="B691" s="491"/>
      <c r="C691" s="491"/>
      <c r="D691" s="492">
        <f t="shared" si="119"/>
        <v>0</v>
      </c>
      <c r="E691" s="492">
        <f t="shared" si="119"/>
        <v>0</v>
      </c>
      <c r="F691" s="537"/>
      <c r="G691" s="537"/>
      <c r="H691" s="491"/>
      <c r="I691" s="494"/>
    </row>
    <row r="692" spans="1:9" s="467" customFormat="1" outlineLevel="1" x14ac:dyDescent="0.3">
      <c r="A692" s="549" t="str">
        <f>IF(ISBLANK($A$13),"",$A$13)</f>
        <v>Administrative Support</v>
      </c>
      <c r="B692" s="491"/>
      <c r="C692" s="491"/>
      <c r="D692" s="492">
        <f t="shared" si="119"/>
        <v>0</v>
      </c>
      <c r="E692" s="492">
        <f t="shared" si="119"/>
        <v>0</v>
      </c>
      <c r="F692" s="537"/>
      <c r="G692" s="537"/>
      <c r="H692" s="491"/>
      <c r="I692" s="494"/>
    </row>
    <row r="693" spans="1:9" s="467" customFormat="1" outlineLevel="1" x14ac:dyDescent="0.3">
      <c r="A693" s="549" t="str">
        <f>IF(ISBLANK($A$14),"",$A$14)</f>
        <v>Hourly Supervision</v>
      </c>
      <c r="B693" s="491"/>
      <c r="C693" s="491"/>
      <c r="D693" s="492">
        <f t="shared" si="119"/>
        <v>0</v>
      </c>
      <c r="E693" s="492">
        <f t="shared" si="119"/>
        <v>0</v>
      </c>
      <c r="F693" s="537"/>
      <c r="G693" s="537"/>
      <c r="H693" s="491"/>
      <c r="I693" s="494"/>
    </row>
    <row r="694" spans="1:9" s="467" customFormat="1" outlineLevel="1" x14ac:dyDescent="0.3">
      <c r="A694" s="547" t="str">
        <f>IF(ISBLANK($A$15),"",$A$15)</f>
        <v>Salaried Staff</v>
      </c>
      <c r="B694" s="479"/>
      <c r="C694" s="479"/>
      <c r="D694" s="485"/>
      <c r="E694" s="485"/>
      <c r="F694" s="536"/>
      <c r="G694" s="536"/>
      <c r="H694" s="479"/>
      <c r="I694" s="482"/>
    </row>
    <row r="695" spans="1:9" s="467" customFormat="1" outlineLevel="1" x14ac:dyDescent="0.3">
      <c r="A695" s="549" t="str">
        <f>IF(ISBLANK($A$16),"",$A$16)</f>
        <v>Salaried Supervision</v>
      </c>
      <c r="B695" s="491"/>
      <c r="C695" s="491"/>
      <c r="D695" s="492">
        <f t="shared" ref="D695:D708" si="120">IF($B$717="","",B695/($B$717*52))</f>
        <v>0</v>
      </c>
      <c r="E695" s="492">
        <f t="shared" ref="E695:E708" si="121">IF($B$717="","",C695/($B$717*52))</f>
        <v>0</v>
      </c>
      <c r="F695" s="537"/>
      <c r="G695" s="537"/>
      <c r="H695" s="491"/>
      <c r="I695" s="494"/>
    </row>
    <row r="696" spans="1:9" s="467" customFormat="1" outlineLevel="1" x14ac:dyDescent="0.3">
      <c r="A696" s="549" t="str">
        <f>IF(ISBLANK($A$17),"",$A$17)</f>
        <v>Managers</v>
      </c>
      <c r="B696" s="491"/>
      <c r="C696" s="491"/>
      <c r="D696" s="492">
        <f t="shared" si="120"/>
        <v>0</v>
      </c>
      <c r="E696" s="492">
        <f t="shared" si="121"/>
        <v>0</v>
      </c>
      <c r="F696" s="537"/>
      <c r="G696" s="537"/>
      <c r="H696" s="491"/>
      <c r="I696" s="494"/>
    </row>
    <row r="697" spans="1:9" s="467" customFormat="1" outlineLevel="1" x14ac:dyDescent="0.3">
      <c r="A697" s="549" t="str">
        <f t="shared" ref="A697" si="122">IF(ISBLANK(A661),"",A661)</f>
        <v>Managers</v>
      </c>
      <c r="B697" s="491"/>
      <c r="C697" s="491"/>
      <c r="D697" s="492">
        <f t="shared" si="120"/>
        <v>0</v>
      </c>
      <c r="E697" s="492">
        <f t="shared" si="121"/>
        <v>0</v>
      </c>
      <c r="F697" s="537"/>
      <c r="G697" s="537"/>
      <c r="H697" s="491"/>
      <c r="I697" s="494"/>
    </row>
    <row r="698" spans="1:9" s="467" customFormat="1" outlineLevel="1" x14ac:dyDescent="0.3">
      <c r="A698" s="547" t="str">
        <f>IF(ISBLANK($A$19),"",$A$19)</f>
        <v>Other Labor</v>
      </c>
      <c r="B698" s="479"/>
      <c r="C698" s="479"/>
      <c r="D698" s="485">
        <f t="shared" si="120"/>
        <v>0</v>
      </c>
      <c r="E698" s="485">
        <f t="shared" si="121"/>
        <v>0</v>
      </c>
      <c r="F698" s="536"/>
      <c r="G698" s="536"/>
      <c r="H698" s="479"/>
      <c r="I698" s="482"/>
    </row>
    <row r="699" spans="1:9" s="467" customFormat="1" outlineLevel="1" x14ac:dyDescent="0.3">
      <c r="A699" s="549" t="str">
        <f>IF(ISBLANK($A$20),"",$A$20)</f>
        <v>Temp/ Agency Labor</v>
      </c>
      <c r="B699" s="491"/>
      <c r="C699" s="491"/>
      <c r="D699" s="492">
        <f t="shared" si="120"/>
        <v>0</v>
      </c>
      <c r="E699" s="492">
        <f t="shared" si="121"/>
        <v>0</v>
      </c>
      <c r="F699" s="537"/>
      <c r="G699" s="537"/>
      <c r="H699" s="491"/>
      <c r="I699" s="494"/>
    </row>
    <row r="700" spans="1:9" s="467" customFormat="1" outlineLevel="1" x14ac:dyDescent="0.3">
      <c r="A700" s="547" t="str">
        <f>IF(ISBLANK($A$21),"",$A$21)</f>
        <v/>
      </c>
      <c r="B700" s="491"/>
      <c r="C700" s="491"/>
      <c r="D700" s="492">
        <f t="shared" si="120"/>
        <v>0</v>
      </c>
      <c r="E700" s="492">
        <f t="shared" si="121"/>
        <v>0</v>
      </c>
      <c r="F700" s="537"/>
      <c r="G700" s="537"/>
      <c r="H700" s="491"/>
      <c r="I700" s="494"/>
    </row>
    <row r="701" spans="1:9" s="467" customFormat="1" outlineLevel="1" x14ac:dyDescent="0.3">
      <c r="A701" s="547" t="str">
        <f>IF(ISBLANK($A$22),"",$A$22)</f>
        <v/>
      </c>
      <c r="B701" s="491"/>
      <c r="C701" s="491"/>
      <c r="D701" s="492">
        <f t="shared" si="120"/>
        <v>0</v>
      </c>
      <c r="E701" s="492">
        <f t="shared" si="121"/>
        <v>0</v>
      </c>
      <c r="F701" s="537"/>
      <c r="G701" s="537"/>
      <c r="H701" s="491"/>
      <c r="I701" s="494"/>
    </row>
    <row r="702" spans="1:9" s="467" customFormat="1" outlineLevel="1" x14ac:dyDescent="0.3">
      <c r="A702" s="547" t="str">
        <f>IF(ISBLANK($A$23),"",$A$23)</f>
        <v/>
      </c>
      <c r="B702" s="491"/>
      <c r="C702" s="491"/>
      <c r="D702" s="492">
        <f t="shared" si="120"/>
        <v>0</v>
      </c>
      <c r="E702" s="492">
        <f t="shared" si="121"/>
        <v>0</v>
      </c>
      <c r="F702" s="537"/>
      <c r="G702" s="537"/>
      <c r="H702" s="491"/>
      <c r="I702" s="494"/>
    </row>
    <row r="703" spans="1:9" s="467" customFormat="1" outlineLevel="1" x14ac:dyDescent="0.3">
      <c r="A703" s="547" t="str">
        <f>IF(ISBLANK($A$24),"",$A$24)</f>
        <v/>
      </c>
      <c r="B703" s="491"/>
      <c r="C703" s="491"/>
      <c r="D703" s="492">
        <f t="shared" si="120"/>
        <v>0</v>
      </c>
      <c r="E703" s="492">
        <f t="shared" si="121"/>
        <v>0</v>
      </c>
      <c r="F703" s="537"/>
      <c r="G703" s="537"/>
      <c r="H703" s="491"/>
      <c r="I703" s="494"/>
    </row>
    <row r="704" spans="1:9" s="467" customFormat="1" outlineLevel="1" x14ac:dyDescent="0.3">
      <c r="A704" s="547" t="str">
        <f>IF(ISBLANK($A$25),"",$A$25)</f>
        <v/>
      </c>
      <c r="B704" s="491"/>
      <c r="C704" s="491"/>
      <c r="D704" s="492">
        <f t="shared" si="120"/>
        <v>0</v>
      </c>
      <c r="E704" s="492">
        <f t="shared" si="121"/>
        <v>0</v>
      </c>
      <c r="F704" s="537"/>
      <c r="G704" s="537"/>
      <c r="H704" s="491"/>
      <c r="I704" s="494"/>
    </row>
    <row r="705" spans="1:26" s="467" customFormat="1" outlineLevel="1" x14ac:dyDescent="0.3">
      <c r="A705" s="547" t="str">
        <f>IF(ISBLANK($A$26),"",$A$26)</f>
        <v/>
      </c>
      <c r="B705" s="491"/>
      <c r="C705" s="491"/>
      <c r="D705" s="492">
        <f t="shared" si="120"/>
        <v>0</v>
      </c>
      <c r="E705" s="492">
        <f t="shared" si="121"/>
        <v>0</v>
      </c>
      <c r="F705" s="537"/>
      <c r="G705" s="537"/>
      <c r="H705" s="491"/>
      <c r="I705" s="494"/>
      <c r="J705" s="464"/>
      <c r="K705" s="464"/>
      <c r="L705" s="464"/>
      <c r="M705" s="464"/>
      <c r="N705" s="464"/>
      <c r="O705" s="464"/>
      <c r="P705" s="464"/>
      <c r="Q705" s="464"/>
      <c r="R705" s="464"/>
      <c r="S705" s="464"/>
      <c r="T705" s="464"/>
      <c r="U705" s="464"/>
      <c r="V705" s="464"/>
      <c r="W705" s="464"/>
      <c r="X705" s="464"/>
      <c r="Y705" s="464"/>
      <c r="Z705" s="464"/>
    </row>
    <row r="706" spans="1:26" s="467" customFormat="1" outlineLevel="1" x14ac:dyDescent="0.3">
      <c r="A706" s="547" t="str">
        <f>IF(ISBLANK($A$27),"",$A$27)</f>
        <v/>
      </c>
      <c r="B706" s="491"/>
      <c r="C706" s="491"/>
      <c r="D706" s="492">
        <f t="shared" si="120"/>
        <v>0</v>
      </c>
      <c r="E706" s="492">
        <f t="shared" si="121"/>
        <v>0</v>
      </c>
      <c r="F706" s="537"/>
      <c r="G706" s="537"/>
      <c r="H706" s="491"/>
      <c r="I706" s="494"/>
      <c r="J706" s="464"/>
      <c r="K706" s="464"/>
      <c r="L706" s="464"/>
      <c r="M706" s="464"/>
      <c r="N706" s="464"/>
      <c r="O706" s="464"/>
      <c r="P706" s="464"/>
      <c r="Q706" s="464"/>
      <c r="R706" s="464"/>
      <c r="S706" s="464"/>
      <c r="T706" s="464"/>
      <c r="U706" s="464"/>
      <c r="V706" s="464"/>
      <c r="W706" s="464"/>
      <c r="X706" s="464"/>
      <c r="Y706" s="464"/>
      <c r="Z706" s="464"/>
    </row>
    <row r="707" spans="1:26" s="467" customFormat="1" outlineLevel="1" x14ac:dyDescent="0.3">
      <c r="A707" s="547" t="str">
        <f>IF(ISBLANK($A$28),"",$A$28)</f>
        <v/>
      </c>
      <c r="B707" s="491"/>
      <c r="C707" s="491"/>
      <c r="D707" s="492">
        <f t="shared" si="120"/>
        <v>0</v>
      </c>
      <c r="E707" s="492">
        <f t="shared" si="121"/>
        <v>0</v>
      </c>
      <c r="F707" s="537"/>
      <c r="G707" s="537"/>
      <c r="H707" s="491"/>
      <c r="I707" s="494"/>
      <c r="J707" s="464"/>
      <c r="K707" s="464"/>
      <c r="L707" s="464"/>
      <c r="M707" s="464"/>
      <c r="N707" s="464"/>
      <c r="O707" s="464"/>
      <c r="P707" s="464"/>
      <c r="Q707" s="464"/>
      <c r="R707" s="464"/>
      <c r="S707" s="464"/>
      <c r="T707" s="464"/>
      <c r="U707" s="464"/>
      <c r="V707" s="464"/>
      <c r="W707" s="464"/>
      <c r="X707" s="464"/>
      <c r="Y707" s="464"/>
      <c r="Z707" s="464"/>
    </row>
    <row r="708" spans="1:26" s="467" customFormat="1" outlineLevel="1" x14ac:dyDescent="0.3">
      <c r="A708" s="547" t="str">
        <f>IF(ISBLANK($A$29),"",$A$29)</f>
        <v/>
      </c>
      <c r="B708" s="514"/>
      <c r="C708" s="514"/>
      <c r="D708" s="492">
        <f t="shared" si="120"/>
        <v>0</v>
      </c>
      <c r="E708" s="492">
        <f t="shared" si="121"/>
        <v>0</v>
      </c>
      <c r="F708" s="539"/>
      <c r="G708" s="539"/>
      <c r="H708" s="491"/>
      <c r="I708" s="494"/>
      <c r="J708" s="464"/>
      <c r="K708" s="464"/>
      <c r="L708" s="464"/>
      <c r="M708" s="464"/>
      <c r="N708" s="464"/>
      <c r="O708" s="464"/>
      <c r="P708" s="464"/>
      <c r="Q708" s="464"/>
      <c r="R708" s="464"/>
      <c r="S708" s="464"/>
      <c r="T708" s="464"/>
      <c r="U708" s="464"/>
      <c r="V708" s="464"/>
      <c r="W708" s="464"/>
      <c r="X708" s="464"/>
      <c r="Y708" s="464"/>
      <c r="Z708" s="464"/>
    </row>
    <row r="709" spans="1:26" s="467" customFormat="1" outlineLevel="1" x14ac:dyDescent="0.3">
      <c r="A709" s="547" t="s">
        <v>2065</v>
      </c>
      <c r="B709" s="517">
        <f t="shared" ref="B709:G709" si="123">SUM(B686:B708)</f>
        <v>0</v>
      </c>
      <c r="C709" s="517">
        <f t="shared" si="123"/>
        <v>0</v>
      </c>
      <c r="D709" s="492">
        <f t="shared" si="123"/>
        <v>0</v>
      </c>
      <c r="E709" s="492">
        <f t="shared" si="123"/>
        <v>0</v>
      </c>
      <c r="F709" s="556">
        <f t="shared" si="123"/>
        <v>0</v>
      </c>
      <c r="G709" s="556">
        <f t="shared" si="123"/>
        <v>0</v>
      </c>
      <c r="H709" s="491"/>
      <c r="I709" s="519"/>
      <c r="J709" s="464"/>
      <c r="K709" s="464"/>
      <c r="L709" s="464"/>
      <c r="M709" s="464"/>
      <c r="N709" s="464"/>
      <c r="O709" s="464"/>
      <c r="P709" s="464"/>
      <c r="Q709" s="464"/>
      <c r="R709" s="464"/>
      <c r="S709" s="464"/>
      <c r="T709" s="464"/>
      <c r="U709" s="464"/>
      <c r="V709" s="464"/>
      <c r="W709" s="464"/>
      <c r="X709" s="464"/>
      <c r="Y709" s="464"/>
      <c r="Z709" s="464"/>
    </row>
    <row r="710" spans="1:26" s="467" customFormat="1" ht="18" outlineLevel="1" x14ac:dyDescent="0.3">
      <c r="A710" s="557" t="s">
        <v>2066</v>
      </c>
      <c r="B710" s="558"/>
      <c r="C710" s="1124" t="s">
        <v>1655</v>
      </c>
      <c r="D710" s="1124"/>
      <c r="E710" s="1124"/>
      <c r="F710" s="1124"/>
      <c r="G710" s="1125"/>
      <c r="J710" s="464"/>
      <c r="K710" s="464"/>
      <c r="L710" s="464"/>
      <c r="M710" s="464"/>
      <c r="N710" s="464"/>
      <c r="O710" s="464"/>
      <c r="P710" s="464"/>
      <c r="Q710" s="464"/>
      <c r="R710" s="464"/>
      <c r="S710" s="464"/>
      <c r="T710" s="464"/>
      <c r="U710" s="464"/>
      <c r="V710" s="464"/>
      <c r="W710" s="464"/>
      <c r="X710" s="464"/>
      <c r="Y710" s="464"/>
      <c r="Z710" s="464"/>
    </row>
    <row r="711" spans="1:26" s="467" customFormat="1" ht="46.8" hidden="1" outlineLevel="2" x14ac:dyDescent="0.3">
      <c r="A711" s="530" t="s">
        <v>2163</v>
      </c>
      <c r="B711" s="531"/>
      <c r="C711" s="1121"/>
      <c r="D711" s="1121"/>
      <c r="E711" s="1121"/>
      <c r="F711" s="1121"/>
      <c r="G711" s="1121"/>
      <c r="J711" s="464"/>
      <c r="K711" s="464"/>
      <c r="L711" s="464"/>
      <c r="M711" s="464"/>
      <c r="N711" s="464"/>
      <c r="O711" s="464"/>
      <c r="P711" s="464"/>
      <c r="Q711" s="464"/>
      <c r="R711" s="464"/>
      <c r="S711" s="464"/>
      <c r="T711" s="464"/>
      <c r="U711" s="464"/>
      <c r="V711" s="464"/>
      <c r="W711" s="464"/>
      <c r="X711" s="464"/>
      <c r="Y711" s="464"/>
      <c r="Z711" s="464"/>
    </row>
    <row r="712" spans="1:26" s="467" customFormat="1" ht="15.6" hidden="1" outlineLevel="2" x14ac:dyDescent="0.3">
      <c r="A712" s="532" t="s">
        <v>2068</v>
      </c>
      <c r="B712" s="531"/>
      <c r="C712" s="1121"/>
      <c r="D712" s="1121"/>
      <c r="E712" s="1121"/>
      <c r="F712" s="1121"/>
      <c r="G712" s="1121"/>
      <c r="J712" s="464"/>
      <c r="K712" s="464"/>
      <c r="L712" s="464"/>
      <c r="M712" s="464"/>
      <c r="N712" s="464"/>
      <c r="O712" s="464"/>
      <c r="P712" s="464"/>
      <c r="Q712" s="464"/>
      <c r="R712" s="464"/>
      <c r="S712" s="464"/>
      <c r="T712" s="464"/>
      <c r="U712" s="464"/>
      <c r="V712" s="464"/>
      <c r="W712" s="464"/>
      <c r="X712" s="464"/>
      <c r="Y712" s="464"/>
      <c r="Z712" s="464"/>
    </row>
    <row r="713" spans="1:26" s="467" customFormat="1" ht="15.6" hidden="1" outlineLevel="2" x14ac:dyDescent="0.3">
      <c r="A713" s="532" t="s">
        <v>2069</v>
      </c>
      <c r="B713" s="531"/>
      <c r="C713" s="1121"/>
      <c r="D713" s="1121"/>
      <c r="E713" s="1121"/>
      <c r="F713" s="1121"/>
      <c r="G713" s="1121"/>
      <c r="J713" s="464"/>
      <c r="K713" s="464"/>
      <c r="L713" s="464"/>
      <c r="M713" s="464"/>
      <c r="N713" s="464"/>
      <c r="O713" s="464"/>
      <c r="P713" s="464"/>
      <c r="Q713" s="464"/>
      <c r="R713" s="464"/>
      <c r="S713" s="464"/>
      <c r="T713" s="464"/>
      <c r="U713" s="464"/>
      <c r="V713" s="464"/>
      <c r="W713" s="464"/>
      <c r="X713" s="464"/>
      <c r="Y713" s="464"/>
      <c r="Z713" s="464"/>
    </row>
    <row r="714" spans="1:26" s="467" customFormat="1" ht="15.6" hidden="1" outlineLevel="2" x14ac:dyDescent="0.3">
      <c r="A714" s="532" t="s">
        <v>2070</v>
      </c>
      <c r="B714" s="531"/>
      <c r="C714" s="1121"/>
      <c r="D714" s="1121"/>
      <c r="E714" s="1121"/>
      <c r="F714" s="1121"/>
      <c r="G714" s="1121"/>
      <c r="J714" s="464"/>
      <c r="K714" s="464"/>
      <c r="L714" s="464"/>
      <c r="M714" s="464"/>
      <c r="N714" s="464"/>
      <c r="O714" s="464"/>
      <c r="P714" s="464"/>
      <c r="Q714" s="464"/>
      <c r="R714" s="464"/>
      <c r="S714" s="464"/>
      <c r="T714" s="464"/>
      <c r="U714" s="464"/>
      <c r="V714" s="464"/>
      <c r="W714" s="464"/>
      <c r="X714" s="464"/>
      <c r="Y714" s="464"/>
      <c r="Z714" s="464"/>
    </row>
    <row r="715" spans="1:26" s="467" customFormat="1" ht="15.6" hidden="1" outlineLevel="2" x14ac:dyDescent="0.3">
      <c r="A715" s="532" t="s">
        <v>2071</v>
      </c>
      <c r="B715" s="531"/>
      <c r="C715" s="1121"/>
      <c r="D715" s="1121"/>
      <c r="E715" s="1121"/>
      <c r="F715" s="1121"/>
      <c r="G715" s="1121"/>
      <c r="J715" s="464"/>
      <c r="K715" s="464"/>
      <c r="L715" s="464"/>
      <c r="M715" s="464"/>
      <c r="N715" s="464"/>
      <c r="O715" s="464"/>
      <c r="P715" s="464"/>
      <c r="Q715" s="464"/>
      <c r="R715" s="464"/>
      <c r="S715" s="464"/>
      <c r="T715" s="464"/>
      <c r="U715" s="464"/>
      <c r="V715" s="464"/>
      <c r="W715" s="464"/>
      <c r="X715" s="464"/>
      <c r="Y715" s="464"/>
      <c r="Z715" s="464"/>
    </row>
    <row r="716" spans="1:26" s="467" customFormat="1" ht="15.6" hidden="1" outlineLevel="2" x14ac:dyDescent="0.3">
      <c r="A716" s="532" t="s">
        <v>2072</v>
      </c>
      <c r="B716" s="531"/>
      <c r="C716" s="1121"/>
      <c r="D716" s="1121"/>
      <c r="E716" s="1121"/>
      <c r="F716" s="1121"/>
      <c r="G716" s="1121"/>
      <c r="J716" s="464"/>
      <c r="K716" s="464"/>
      <c r="L716" s="464"/>
      <c r="M716" s="464"/>
      <c r="N716" s="464"/>
      <c r="O716" s="464"/>
      <c r="P716" s="464"/>
      <c r="Q716" s="464"/>
      <c r="R716" s="464"/>
      <c r="S716" s="464"/>
      <c r="T716" s="464"/>
      <c r="U716" s="464"/>
      <c r="V716" s="464"/>
      <c r="W716" s="464"/>
      <c r="X716" s="464"/>
      <c r="Y716" s="464"/>
      <c r="Z716" s="464"/>
    </row>
    <row r="717" spans="1:26" s="467" customFormat="1" ht="15.6" outlineLevel="1" collapsed="1" x14ac:dyDescent="0.3">
      <c r="A717" s="533" t="s">
        <v>1496</v>
      </c>
      <c r="B717" s="534">
        <v>40</v>
      </c>
      <c r="C717" s="1122" t="s">
        <v>2073</v>
      </c>
      <c r="D717" s="1122"/>
      <c r="E717" s="1122"/>
      <c r="F717" s="1122"/>
      <c r="G717" s="1122"/>
      <c r="J717" s="464"/>
      <c r="K717" s="464"/>
      <c r="L717" s="464"/>
      <c r="M717" s="464"/>
      <c r="N717" s="464"/>
      <c r="O717" s="464"/>
      <c r="P717" s="464"/>
      <c r="Q717" s="464"/>
      <c r="R717" s="464"/>
      <c r="S717" s="464"/>
      <c r="T717" s="464"/>
      <c r="U717" s="464"/>
      <c r="V717" s="464"/>
      <c r="W717" s="464"/>
      <c r="X717" s="464"/>
      <c r="Y717" s="464"/>
      <c r="Z717" s="464"/>
    </row>
    <row r="718" spans="1:26" s="467" customFormat="1" outlineLevel="1" x14ac:dyDescent="0.3">
      <c r="J718" s="464"/>
      <c r="K718" s="464"/>
      <c r="L718" s="464"/>
      <c r="M718" s="464"/>
      <c r="N718" s="464"/>
      <c r="O718" s="464"/>
      <c r="P718" s="464"/>
      <c r="Q718" s="464"/>
      <c r="R718" s="464"/>
      <c r="S718" s="464"/>
      <c r="T718" s="464"/>
      <c r="U718" s="464"/>
      <c r="V718" s="464"/>
      <c r="W718" s="464"/>
      <c r="X718" s="464"/>
      <c r="Y718" s="464"/>
      <c r="Z718" s="464"/>
    </row>
    <row r="719" spans="1:26" ht="18" outlineLevel="1" x14ac:dyDescent="0.35">
      <c r="A719" s="1134" t="s">
        <v>1883</v>
      </c>
      <c r="B719" s="1135"/>
      <c r="C719" s="1135"/>
      <c r="D719" s="1135"/>
      <c r="E719" s="1135"/>
      <c r="F719" s="1135"/>
      <c r="G719" s="1135"/>
      <c r="H719" s="1135"/>
      <c r="I719" s="1136"/>
    </row>
    <row r="720" spans="1:26" ht="43.2" outlineLevel="1" x14ac:dyDescent="0.3">
      <c r="A720" s="471" t="s">
        <v>2040</v>
      </c>
      <c r="B720" s="471" t="s">
        <v>2041</v>
      </c>
      <c r="C720" s="472" t="s">
        <v>2042</v>
      </c>
      <c r="D720" s="546" t="str">
        <f>"Productive FTEs ("&amp;B752*52&amp;")"</f>
        <v>Productive FTEs (2080)</v>
      </c>
      <c r="E720" s="546" t="str">
        <f>"Non-productive FTEs ("&amp;B752*52&amp;")"</f>
        <v>Non-productive FTEs (2080)</v>
      </c>
      <c r="F720" s="472" t="s">
        <v>2043</v>
      </c>
      <c r="G720" s="472" t="s">
        <v>2044</v>
      </c>
      <c r="H720" s="473" t="s">
        <v>2045</v>
      </c>
      <c r="I720" s="472" t="s">
        <v>1655</v>
      </c>
    </row>
    <row r="721" spans="1:9" outlineLevel="1" x14ac:dyDescent="0.3">
      <c r="A721" s="547" t="str">
        <f>IF(ISBLANK($A$7),"",$A$7)</f>
        <v>Hourly Staff</v>
      </c>
      <c r="B721" s="479"/>
      <c r="C721" s="479"/>
      <c r="D721" s="485">
        <f t="shared" ref="D721:E721" si="124">IF($B$254="","",B721/($B$254*52))</f>
        <v>0</v>
      </c>
      <c r="E721" s="485">
        <f t="shared" si="124"/>
        <v>0</v>
      </c>
      <c r="F721" s="536"/>
      <c r="G721" s="536"/>
      <c r="H721" s="479"/>
      <c r="I721" s="482"/>
    </row>
    <row r="722" spans="1:9" outlineLevel="1" x14ac:dyDescent="0.3">
      <c r="A722" s="549" t="str">
        <f>IF(ISBLANK($A$8),"",$A$8)</f>
        <v>Hourly Staff</v>
      </c>
      <c r="B722" s="491"/>
      <c r="C722" s="491"/>
      <c r="D722" s="492">
        <f t="shared" ref="D722:E728" si="125">IF($B$752="","",B722/($B$752*52))</f>
        <v>0</v>
      </c>
      <c r="E722" s="492">
        <f t="shared" si="125"/>
        <v>0</v>
      </c>
      <c r="F722" s="537"/>
      <c r="G722" s="537"/>
      <c r="H722" s="491"/>
      <c r="I722" s="494"/>
    </row>
    <row r="723" spans="1:9" outlineLevel="1" x14ac:dyDescent="0.3">
      <c r="A723" s="549" t="str">
        <f>IF(ISBLANK($A$9),"",$A$9)</f>
        <v>Housekeeper</v>
      </c>
      <c r="B723" s="491"/>
      <c r="C723" s="491"/>
      <c r="D723" s="492">
        <f t="shared" si="125"/>
        <v>0</v>
      </c>
      <c r="E723" s="492">
        <f t="shared" si="125"/>
        <v>0</v>
      </c>
      <c r="F723" s="537"/>
      <c r="G723" s="537"/>
      <c r="H723" s="491"/>
      <c r="I723" s="494"/>
    </row>
    <row r="724" spans="1:9" s="467" customFormat="1" outlineLevel="1" x14ac:dyDescent="0.3">
      <c r="A724" s="549" t="str">
        <f>IF(ISBLANK($A$10),"",$A$10)</f>
        <v>Floor Technician</v>
      </c>
      <c r="B724" s="491"/>
      <c r="C724" s="491"/>
      <c r="D724" s="492">
        <f t="shared" si="125"/>
        <v>0</v>
      </c>
      <c r="E724" s="492">
        <f t="shared" si="125"/>
        <v>0</v>
      </c>
      <c r="F724" s="537"/>
      <c r="G724" s="537"/>
      <c r="H724" s="491"/>
      <c r="I724" s="494"/>
    </row>
    <row r="725" spans="1:9" s="467" customFormat="1" outlineLevel="1" x14ac:dyDescent="0.3">
      <c r="A725" s="549" t="str">
        <f>IF(ISBLANK($A$11),"",$A$11)</f>
        <v>Trash Technician</v>
      </c>
      <c r="B725" s="491"/>
      <c r="C725" s="491"/>
      <c r="D725" s="492">
        <f t="shared" si="125"/>
        <v>0</v>
      </c>
      <c r="E725" s="492">
        <f t="shared" si="125"/>
        <v>0</v>
      </c>
      <c r="F725" s="537"/>
      <c r="G725" s="537"/>
      <c r="H725" s="491"/>
      <c r="I725" s="494"/>
    </row>
    <row r="726" spans="1:9" s="467" customFormat="1" outlineLevel="1" x14ac:dyDescent="0.3">
      <c r="A726" s="549" t="str">
        <f>IF(ISBLANK($A$12),"",$A$12)</f>
        <v>Linen Technician</v>
      </c>
      <c r="B726" s="491"/>
      <c r="C726" s="491"/>
      <c r="D726" s="492">
        <f t="shared" si="125"/>
        <v>0</v>
      </c>
      <c r="E726" s="492">
        <f t="shared" si="125"/>
        <v>0</v>
      </c>
      <c r="F726" s="537"/>
      <c r="G726" s="537"/>
      <c r="H726" s="491"/>
      <c r="I726" s="494"/>
    </row>
    <row r="727" spans="1:9" s="467" customFormat="1" outlineLevel="1" x14ac:dyDescent="0.3">
      <c r="A727" s="549" t="str">
        <f>IF(ISBLANK($A$13),"",$A$13)</f>
        <v>Administrative Support</v>
      </c>
      <c r="B727" s="491"/>
      <c r="C727" s="491"/>
      <c r="D727" s="492">
        <f t="shared" si="125"/>
        <v>0</v>
      </c>
      <c r="E727" s="492">
        <f t="shared" si="125"/>
        <v>0</v>
      </c>
      <c r="F727" s="537"/>
      <c r="G727" s="537"/>
      <c r="H727" s="491"/>
      <c r="I727" s="494"/>
    </row>
    <row r="728" spans="1:9" s="467" customFormat="1" outlineLevel="1" x14ac:dyDescent="0.3">
      <c r="A728" s="549" t="str">
        <f>IF(ISBLANK($A$14),"",$A$14)</f>
        <v>Hourly Supervision</v>
      </c>
      <c r="B728" s="491"/>
      <c r="C728" s="491"/>
      <c r="D728" s="492">
        <f t="shared" si="125"/>
        <v>0</v>
      </c>
      <c r="E728" s="492">
        <f t="shared" si="125"/>
        <v>0</v>
      </c>
      <c r="F728" s="537"/>
      <c r="G728" s="537"/>
      <c r="H728" s="491"/>
      <c r="I728" s="494"/>
    </row>
    <row r="729" spans="1:9" s="467" customFormat="1" outlineLevel="1" x14ac:dyDescent="0.3">
      <c r="A729" s="547" t="str">
        <f>IF(ISBLANK($A$15),"",$A$15)</f>
        <v>Salaried Staff</v>
      </c>
      <c r="B729" s="479"/>
      <c r="C729" s="479"/>
      <c r="D729" s="485"/>
      <c r="E729" s="485"/>
      <c r="F729" s="536"/>
      <c r="G729" s="536"/>
      <c r="H729" s="479"/>
      <c r="I729" s="482"/>
    </row>
    <row r="730" spans="1:9" s="467" customFormat="1" outlineLevel="1" x14ac:dyDescent="0.3">
      <c r="A730" s="549" t="str">
        <f>IF(ISBLANK($A$16),"",$A$16)</f>
        <v>Salaried Supervision</v>
      </c>
      <c r="B730" s="491"/>
      <c r="C730" s="491"/>
      <c r="D730" s="492">
        <f t="shared" ref="D730:D743" si="126">IF($B$752="","",B730/($B$752*52))</f>
        <v>0</v>
      </c>
      <c r="E730" s="492">
        <f t="shared" ref="E730:E743" si="127">IF($B$752="","",C730/($B$752*52))</f>
        <v>0</v>
      </c>
      <c r="F730" s="537"/>
      <c r="G730" s="537"/>
      <c r="H730" s="491"/>
      <c r="I730" s="494"/>
    </row>
    <row r="731" spans="1:9" s="467" customFormat="1" outlineLevel="1" x14ac:dyDescent="0.3">
      <c r="A731" s="549" t="str">
        <f>IF(ISBLANK($A$17),"",$A$17)</f>
        <v>Managers</v>
      </c>
      <c r="B731" s="491"/>
      <c r="C731" s="491"/>
      <c r="D731" s="492">
        <f t="shared" si="126"/>
        <v>0</v>
      </c>
      <c r="E731" s="492">
        <f t="shared" si="127"/>
        <v>0</v>
      </c>
      <c r="F731" s="537"/>
      <c r="G731" s="537"/>
      <c r="H731" s="491"/>
      <c r="I731" s="494"/>
    </row>
    <row r="732" spans="1:9" s="467" customFormat="1" outlineLevel="1" x14ac:dyDescent="0.3">
      <c r="A732" s="549" t="str">
        <f t="shared" ref="A732" si="128">IF(ISBLANK(A696),"",A696)</f>
        <v>Managers</v>
      </c>
      <c r="B732" s="491"/>
      <c r="C732" s="491"/>
      <c r="D732" s="492">
        <f t="shared" si="126"/>
        <v>0</v>
      </c>
      <c r="E732" s="492">
        <f t="shared" si="127"/>
        <v>0</v>
      </c>
      <c r="F732" s="537"/>
      <c r="G732" s="537"/>
      <c r="H732" s="491"/>
      <c r="I732" s="494"/>
    </row>
    <row r="733" spans="1:9" s="467" customFormat="1" outlineLevel="1" x14ac:dyDescent="0.3">
      <c r="A733" s="547" t="str">
        <f>IF(ISBLANK($A$19),"",$A$19)</f>
        <v>Other Labor</v>
      </c>
      <c r="B733" s="479"/>
      <c r="C733" s="479"/>
      <c r="D733" s="485">
        <f t="shared" si="126"/>
        <v>0</v>
      </c>
      <c r="E733" s="485">
        <f t="shared" si="127"/>
        <v>0</v>
      </c>
      <c r="F733" s="536"/>
      <c r="G733" s="536"/>
      <c r="H733" s="479"/>
      <c r="I733" s="482"/>
    </row>
    <row r="734" spans="1:9" s="467" customFormat="1" outlineLevel="1" x14ac:dyDescent="0.3">
      <c r="A734" s="549" t="str">
        <f>IF(ISBLANK($A$20),"",$A$20)</f>
        <v>Temp/ Agency Labor</v>
      </c>
      <c r="B734" s="491"/>
      <c r="C734" s="491"/>
      <c r="D734" s="492">
        <f t="shared" si="126"/>
        <v>0</v>
      </c>
      <c r="E734" s="492">
        <f t="shared" si="127"/>
        <v>0</v>
      </c>
      <c r="F734" s="537"/>
      <c r="G734" s="537"/>
      <c r="H734" s="491"/>
      <c r="I734" s="494"/>
    </row>
    <row r="735" spans="1:9" s="467" customFormat="1" outlineLevel="1" x14ac:dyDescent="0.3">
      <c r="A735" s="547" t="str">
        <f>IF(ISBLANK($A$21),"",$A$21)</f>
        <v/>
      </c>
      <c r="B735" s="491"/>
      <c r="C735" s="491"/>
      <c r="D735" s="492">
        <f t="shared" si="126"/>
        <v>0</v>
      </c>
      <c r="E735" s="492">
        <f t="shared" si="127"/>
        <v>0</v>
      </c>
      <c r="F735" s="537"/>
      <c r="G735" s="537"/>
      <c r="H735" s="491"/>
      <c r="I735" s="494"/>
    </row>
    <row r="736" spans="1:9" s="467" customFormat="1" outlineLevel="1" x14ac:dyDescent="0.3">
      <c r="A736" s="547" t="str">
        <f>IF(ISBLANK($A$22),"",$A$22)</f>
        <v/>
      </c>
      <c r="B736" s="491"/>
      <c r="C736" s="491"/>
      <c r="D736" s="492">
        <f t="shared" si="126"/>
        <v>0</v>
      </c>
      <c r="E736" s="492">
        <f t="shared" si="127"/>
        <v>0</v>
      </c>
      <c r="F736" s="537"/>
      <c r="G736" s="537"/>
      <c r="H736" s="491"/>
      <c r="I736" s="494"/>
    </row>
    <row r="737" spans="1:26" s="467" customFormat="1" outlineLevel="1" x14ac:dyDescent="0.3">
      <c r="A737" s="547" t="str">
        <f>IF(ISBLANK($A$23),"",$A$23)</f>
        <v/>
      </c>
      <c r="B737" s="491"/>
      <c r="C737" s="491"/>
      <c r="D737" s="492">
        <f t="shared" si="126"/>
        <v>0</v>
      </c>
      <c r="E737" s="492">
        <f t="shared" si="127"/>
        <v>0</v>
      </c>
      <c r="F737" s="537"/>
      <c r="G737" s="537"/>
      <c r="H737" s="491"/>
      <c r="I737" s="494"/>
    </row>
    <row r="738" spans="1:26" s="467" customFormat="1" outlineLevel="1" x14ac:dyDescent="0.3">
      <c r="A738" s="547" t="str">
        <f>IF(ISBLANK($A$24),"",$A$24)</f>
        <v/>
      </c>
      <c r="B738" s="491"/>
      <c r="C738" s="491"/>
      <c r="D738" s="492">
        <f t="shared" si="126"/>
        <v>0</v>
      </c>
      <c r="E738" s="492">
        <f t="shared" si="127"/>
        <v>0</v>
      </c>
      <c r="F738" s="537"/>
      <c r="G738" s="537"/>
      <c r="H738" s="491"/>
      <c r="I738" s="494"/>
    </row>
    <row r="739" spans="1:26" s="467" customFormat="1" outlineLevel="1" x14ac:dyDescent="0.3">
      <c r="A739" s="547" t="str">
        <f>IF(ISBLANK($A$25),"",$A$25)</f>
        <v/>
      </c>
      <c r="B739" s="491"/>
      <c r="C739" s="491"/>
      <c r="D739" s="492">
        <f t="shared" si="126"/>
        <v>0</v>
      </c>
      <c r="E739" s="492">
        <f t="shared" si="127"/>
        <v>0</v>
      </c>
      <c r="F739" s="537"/>
      <c r="G739" s="537"/>
      <c r="H739" s="491"/>
      <c r="I739" s="494"/>
    </row>
    <row r="740" spans="1:26" s="467" customFormat="1" outlineLevel="1" x14ac:dyDescent="0.3">
      <c r="A740" s="547" t="str">
        <f>IF(ISBLANK($A$26),"",$A$26)</f>
        <v/>
      </c>
      <c r="B740" s="491"/>
      <c r="C740" s="491"/>
      <c r="D740" s="492">
        <f t="shared" si="126"/>
        <v>0</v>
      </c>
      <c r="E740" s="492">
        <f t="shared" si="127"/>
        <v>0</v>
      </c>
      <c r="F740" s="537"/>
      <c r="G740" s="537"/>
      <c r="H740" s="491"/>
      <c r="I740" s="494"/>
      <c r="J740" s="464"/>
      <c r="K740" s="464"/>
      <c r="L740" s="464"/>
      <c r="M740" s="464"/>
      <c r="N740" s="464"/>
      <c r="O740" s="464"/>
      <c r="P740" s="464"/>
      <c r="Q740" s="464"/>
      <c r="R740" s="464"/>
      <c r="S740" s="464"/>
      <c r="T740" s="464"/>
      <c r="U740" s="464"/>
      <c r="V740" s="464"/>
      <c r="W740" s="464"/>
      <c r="X740" s="464"/>
      <c r="Y740" s="464"/>
      <c r="Z740" s="464"/>
    </row>
    <row r="741" spans="1:26" s="467" customFormat="1" outlineLevel="1" x14ac:dyDescent="0.3">
      <c r="A741" s="547" t="str">
        <f>IF(ISBLANK($A$27),"",$A$27)</f>
        <v/>
      </c>
      <c r="B741" s="491"/>
      <c r="C741" s="491"/>
      <c r="D741" s="492">
        <f t="shared" si="126"/>
        <v>0</v>
      </c>
      <c r="E741" s="492">
        <f t="shared" si="127"/>
        <v>0</v>
      </c>
      <c r="F741" s="537"/>
      <c r="G741" s="537"/>
      <c r="H741" s="491"/>
      <c r="I741" s="494"/>
      <c r="J741" s="464"/>
      <c r="K741" s="464"/>
      <c r="L741" s="464"/>
      <c r="M741" s="464"/>
      <c r="N741" s="464"/>
      <c r="O741" s="464"/>
      <c r="P741" s="464"/>
      <c r="Q741" s="464"/>
      <c r="R741" s="464"/>
      <c r="S741" s="464"/>
      <c r="T741" s="464"/>
      <c r="U741" s="464"/>
      <c r="V741" s="464"/>
      <c r="W741" s="464"/>
      <c r="X741" s="464"/>
      <c r="Y741" s="464"/>
      <c r="Z741" s="464"/>
    </row>
    <row r="742" spans="1:26" s="467" customFormat="1" outlineLevel="1" x14ac:dyDescent="0.3">
      <c r="A742" s="547" t="str">
        <f>IF(ISBLANK($A$28),"",$A$28)</f>
        <v/>
      </c>
      <c r="B742" s="491"/>
      <c r="C742" s="491"/>
      <c r="D742" s="492">
        <f t="shared" si="126"/>
        <v>0</v>
      </c>
      <c r="E742" s="492">
        <f t="shared" si="127"/>
        <v>0</v>
      </c>
      <c r="F742" s="537"/>
      <c r="G742" s="537"/>
      <c r="H742" s="491"/>
      <c r="I742" s="494"/>
      <c r="J742" s="464"/>
      <c r="K742" s="464"/>
      <c r="L742" s="464"/>
      <c r="M742" s="464"/>
      <c r="N742" s="464"/>
      <c r="O742" s="464"/>
      <c r="P742" s="464"/>
      <c r="Q742" s="464"/>
      <c r="R742" s="464"/>
      <c r="S742" s="464"/>
      <c r="T742" s="464"/>
      <c r="U742" s="464"/>
      <c r="V742" s="464"/>
      <c r="W742" s="464"/>
      <c r="X742" s="464"/>
      <c r="Y742" s="464"/>
      <c r="Z742" s="464"/>
    </row>
    <row r="743" spans="1:26" s="467" customFormat="1" outlineLevel="1" x14ac:dyDescent="0.3">
      <c r="A743" s="547" t="str">
        <f>IF(ISBLANK($A$29),"",$A$29)</f>
        <v/>
      </c>
      <c r="B743" s="514"/>
      <c r="C743" s="514"/>
      <c r="D743" s="492">
        <f t="shared" si="126"/>
        <v>0</v>
      </c>
      <c r="E743" s="492">
        <f t="shared" si="127"/>
        <v>0</v>
      </c>
      <c r="F743" s="539"/>
      <c r="G743" s="539"/>
      <c r="H743" s="491"/>
      <c r="I743" s="494"/>
      <c r="J743" s="464"/>
      <c r="K743" s="464"/>
      <c r="L743" s="464"/>
      <c r="M743" s="464"/>
      <c r="N743" s="464"/>
      <c r="O743" s="464"/>
      <c r="P743" s="464"/>
      <c r="Q743" s="464"/>
      <c r="R743" s="464"/>
      <c r="S743" s="464"/>
      <c r="T743" s="464"/>
      <c r="U743" s="464"/>
      <c r="V743" s="464"/>
      <c r="W743" s="464"/>
      <c r="X743" s="464"/>
      <c r="Y743" s="464"/>
      <c r="Z743" s="464"/>
    </row>
    <row r="744" spans="1:26" s="467" customFormat="1" outlineLevel="1" x14ac:dyDescent="0.3">
      <c r="A744" s="547" t="s">
        <v>2065</v>
      </c>
      <c r="B744" s="517">
        <f t="shared" ref="B744:G744" si="129">SUM(B721:B743)</f>
        <v>0</v>
      </c>
      <c r="C744" s="517">
        <f t="shared" si="129"/>
        <v>0</v>
      </c>
      <c r="D744" s="492">
        <f t="shared" si="129"/>
        <v>0</v>
      </c>
      <c r="E744" s="492">
        <f t="shared" si="129"/>
        <v>0</v>
      </c>
      <c r="F744" s="556">
        <f t="shared" si="129"/>
        <v>0</v>
      </c>
      <c r="G744" s="556">
        <f t="shared" si="129"/>
        <v>0</v>
      </c>
      <c r="H744" s="491"/>
      <c r="I744" s="519"/>
      <c r="J744" s="464"/>
      <c r="K744" s="464"/>
      <c r="L744" s="464"/>
      <c r="M744" s="464"/>
      <c r="N744" s="464"/>
      <c r="O744" s="464"/>
      <c r="P744" s="464"/>
      <c r="Q744" s="464"/>
      <c r="R744" s="464"/>
      <c r="S744" s="464"/>
      <c r="T744" s="464"/>
      <c r="U744" s="464"/>
      <c r="V744" s="464"/>
      <c r="W744" s="464"/>
      <c r="X744" s="464"/>
      <c r="Y744" s="464"/>
      <c r="Z744" s="464"/>
    </row>
    <row r="745" spans="1:26" s="467" customFormat="1" ht="18" outlineLevel="1" x14ac:dyDescent="0.3">
      <c r="A745" s="557" t="s">
        <v>2066</v>
      </c>
      <c r="B745" s="558"/>
      <c r="C745" s="1124" t="s">
        <v>1655</v>
      </c>
      <c r="D745" s="1124"/>
      <c r="E745" s="1124"/>
      <c r="F745" s="1124"/>
      <c r="G745" s="1125"/>
      <c r="J745" s="464"/>
      <c r="K745" s="464"/>
      <c r="L745" s="464"/>
      <c r="M745" s="464"/>
      <c r="N745" s="464"/>
      <c r="O745" s="464"/>
      <c r="P745" s="464"/>
      <c r="Q745" s="464"/>
      <c r="R745" s="464"/>
      <c r="S745" s="464"/>
      <c r="T745" s="464"/>
      <c r="U745" s="464"/>
      <c r="V745" s="464"/>
      <c r="W745" s="464"/>
      <c r="X745" s="464"/>
      <c r="Y745" s="464"/>
      <c r="Z745" s="464"/>
    </row>
    <row r="746" spans="1:26" s="467" customFormat="1" ht="46.8" hidden="1" outlineLevel="2" x14ac:dyDescent="0.3">
      <c r="A746" s="530" t="s">
        <v>2163</v>
      </c>
      <c r="B746" s="531"/>
      <c r="C746" s="1121"/>
      <c r="D746" s="1121"/>
      <c r="E746" s="1121"/>
      <c r="F746" s="1121"/>
      <c r="G746" s="1121"/>
      <c r="J746" s="464"/>
      <c r="K746" s="464"/>
      <c r="L746" s="464"/>
      <c r="M746" s="464"/>
      <c r="N746" s="464"/>
      <c r="O746" s="464"/>
      <c r="P746" s="464"/>
      <c r="Q746" s="464"/>
      <c r="R746" s="464"/>
      <c r="S746" s="464"/>
      <c r="T746" s="464"/>
      <c r="U746" s="464"/>
      <c r="V746" s="464"/>
      <c r="W746" s="464"/>
      <c r="X746" s="464"/>
      <c r="Y746" s="464"/>
      <c r="Z746" s="464"/>
    </row>
    <row r="747" spans="1:26" s="467" customFormat="1" ht="15.6" hidden="1" outlineLevel="2" x14ac:dyDescent="0.3">
      <c r="A747" s="532" t="s">
        <v>2068</v>
      </c>
      <c r="B747" s="531"/>
      <c r="C747" s="1121"/>
      <c r="D747" s="1121"/>
      <c r="E747" s="1121"/>
      <c r="F747" s="1121"/>
      <c r="G747" s="1121"/>
      <c r="J747" s="464"/>
      <c r="K747" s="464"/>
      <c r="L747" s="464"/>
      <c r="M747" s="464"/>
      <c r="N747" s="464"/>
      <c r="O747" s="464"/>
      <c r="P747" s="464"/>
      <c r="Q747" s="464"/>
      <c r="R747" s="464"/>
      <c r="S747" s="464"/>
      <c r="T747" s="464"/>
      <c r="U747" s="464"/>
      <c r="V747" s="464"/>
      <c r="W747" s="464"/>
      <c r="X747" s="464"/>
      <c r="Y747" s="464"/>
      <c r="Z747" s="464"/>
    </row>
    <row r="748" spans="1:26" s="467" customFormat="1" ht="15.6" hidden="1" outlineLevel="2" x14ac:dyDescent="0.3">
      <c r="A748" s="532" t="s">
        <v>2069</v>
      </c>
      <c r="B748" s="531"/>
      <c r="C748" s="1121"/>
      <c r="D748" s="1121"/>
      <c r="E748" s="1121"/>
      <c r="F748" s="1121"/>
      <c r="G748" s="1121"/>
      <c r="J748" s="464"/>
      <c r="K748" s="464"/>
      <c r="L748" s="464"/>
      <c r="M748" s="464"/>
      <c r="N748" s="464"/>
      <c r="O748" s="464"/>
      <c r="P748" s="464"/>
      <c r="Q748" s="464"/>
      <c r="R748" s="464"/>
      <c r="S748" s="464"/>
      <c r="T748" s="464"/>
      <c r="U748" s="464"/>
      <c r="V748" s="464"/>
      <c r="W748" s="464"/>
      <c r="X748" s="464"/>
      <c r="Y748" s="464"/>
      <c r="Z748" s="464"/>
    </row>
    <row r="749" spans="1:26" s="467" customFormat="1" ht="15.6" hidden="1" outlineLevel="2" x14ac:dyDescent="0.3">
      <c r="A749" s="532" t="s">
        <v>2070</v>
      </c>
      <c r="B749" s="531"/>
      <c r="C749" s="1121"/>
      <c r="D749" s="1121"/>
      <c r="E749" s="1121"/>
      <c r="F749" s="1121"/>
      <c r="G749" s="1121"/>
      <c r="J749" s="464"/>
      <c r="K749" s="464"/>
      <c r="L749" s="464"/>
      <c r="M749" s="464"/>
      <c r="N749" s="464"/>
      <c r="O749" s="464"/>
      <c r="P749" s="464"/>
      <c r="Q749" s="464"/>
      <c r="R749" s="464"/>
      <c r="S749" s="464"/>
      <c r="T749" s="464"/>
      <c r="U749" s="464"/>
      <c r="V749" s="464"/>
      <c r="W749" s="464"/>
      <c r="X749" s="464"/>
      <c r="Y749" s="464"/>
      <c r="Z749" s="464"/>
    </row>
    <row r="750" spans="1:26" s="467" customFormat="1" ht="15.6" hidden="1" outlineLevel="2" x14ac:dyDescent="0.3">
      <c r="A750" s="532" t="s">
        <v>2071</v>
      </c>
      <c r="B750" s="531"/>
      <c r="C750" s="1121"/>
      <c r="D750" s="1121"/>
      <c r="E750" s="1121"/>
      <c r="F750" s="1121"/>
      <c r="G750" s="1121"/>
      <c r="J750" s="464"/>
      <c r="K750" s="464"/>
      <c r="L750" s="464"/>
      <c r="M750" s="464"/>
      <c r="N750" s="464"/>
      <c r="O750" s="464"/>
      <c r="P750" s="464"/>
      <c r="Q750" s="464"/>
      <c r="R750" s="464"/>
      <c r="S750" s="464"/>
      <c r="T750" s="464"/>
      <c r="U750" s="464"/>
      <c r="V750" s="464"/>
      <c r="W750" s="464"/>
      <c r="X750" s="464"/>
      <c r="Y750" s="464"/>
      <c r="Z750" s="464"/>
    </row>
    <row r="751" spans="1:26" s="467" customFormat="1" ht="15.6" hidden="1" outlineLevel="2" x14ac:dyDescent="0.3">
      <c r="A751" s="532" t="s">
        <v>2072</v>
      </c>
      <c r="B751" s="531"/>
      <c r="C751" s="1121"/>
      <c r="D751" s="1121"/>
      <c r="E751" s="1121"/>
      <c r="F751" s="1121"/>
      <c r="G751" s="1121"/>
      <c r="J751" s="464"/>
      <c r="K751" s="464"/>
      <c r="L751" s="464"/>
      <c r="M751" s="464"/>
      <c r="N751" s="464"/>
      <c r="O751" s="464"/>
      <c r="P751" s="464"/>
      <c r="Q751" s="464"/>
      <c r="R751" s="464"/>
      <c r="S751" s="464"/>
      <c r="T751" s="464"/>
      <c r="U751" s="464"/>
      <c r="V751" s="464"/>
      <c r="W751" s="464"/>
      <c r="X751" s="464"/>
      <c r="Y751" s="464"/>
      <c r="Z751" s="464"/>
    </row>
    <row r="752" spans="1:26" s="467" customFormat="1" ht="15.6" outlineLevel="1" collapsed="1" x14ac:dyDescent="0.3">
      <c r="A752" s="533" t="s">
        <v>1496</v>
      </c>
      <c r="B752" s="534">
        <v>40</v>
      </c>
      <c r="C752" s="1122" t="s">
        <v>2073</v>
      </c>
      <c r="D752" s="1122"/>
      <c r="E752" s="1122"/>
      <c r="F752" s="1122"/>
      <c r="G752" s="1122"/>
      <c r="J752" s="464"/>
      <c r="K752" s="464"/>
      <c r="L752" s="464"/>
      <c r="M752" s="464"/>
      <c r="N752" s="464"/>
      <c r="O752" s="464"/>
      <c r="P752" s="464"/>
      <c r="Q752" s="464"/>
      <c r="R752" s="464"/>
      <c r="S752" s="464"/>
      <c r="T752" s="464"/>
      <c r="U752" s="464"/>
      <c r="V752" s="464"/>
      <c r="W752" s="464"/>
      <c r="X752" s="464"/>
      <c r="Y752" s="464"/>
      <c r="Z752" s="464"/>
    </row>
    <row r="753" spans="1:9" s="467" customFormat="1" outlineLevel="1" x14ac:dyDescent="0.3"/>
    <row r="754" spans="1:9" ht="18" outlineLevel="1" x14ac:dyDescent="0.35">
      <c r="A754" s="1134" t="s">
        <v>1884</v>
      </c>
      <c r="B754" s="1135"/>
      <c r="C754" s="1135"/>
      <c r="D754" s="1135"/>
      <c r="E754" s="1135"/>
      <c r="F754" s="1135"/>
      <c r="G754" s="1135"/>
      <c r="H754" s="1135"/>
      <c r="I754" s="1136"/>
    </row>
    <row r="755" spans="1:9" ht="43.2" outlineLevel="1" x14ac:dyDescent="0.3">
      <c r="A755" s="471" t="s">
        <v>2040</v>
      </c>
      <c r="B755" s="471" t="s">
        <v>2041</v>
      </c>
      <c r="C755" s="472" t="s">
        <v>2042</v>
      </c>
      <c r="D755" s="546" t="str">
        <f>"Productive FTEs ("&amp;B787*52&amp;")"</f>
        <v>Productive FTEs (2080)</v>
      </c>
      <c r="E755" s="546" t="str">
        <f>"Non-productive FTEs ("&amp;B787*52&amp;")"</f>
        <v>Non-productive FTEs (2080)</v>
      </c>
      <c r="F755" s="472" t="s">
        <v>2043</v>
      </c>
      <c r="G755" s="472" t="s">
        <v>2044</v>
      </c>
      <c r="H755" s="473" t="s">
        <v>2045</v>
      </c>
      <c r="I755" s="472" t="s">
        <v>1655</v>
      </c>
    </row>
    <row r="756" spans="1:9" outlineLevel="1" x14ac:dyDescent="0.3">
      <c r="A756" s="547" t="str">
        <f>IF(ISBLANK($A$7),"",$A$7)</f>
        <v>Hourly Staff</v>
      </c>
      <c r="B756" s="479"/>
      <c r="C756" s="479"/>
      <c r="D756" s="485">
        <f t="shared" ref="D756:E756" si="130">IF($B$254="","",B756/($B$254*52))</f>
        <v>0</v>
      </c>
      <c r="E756" s="485">
        <f t="shared" si="130"/>
        <v>0</v>
      </c>
      <c r="F756" s="536"/>
      <c r="G756" s="536"/>
      <c r="H756" s="479"/>
      <c r="I756" s="482"/>
    </row>
    <row r="757" spans="1:9" outlineLevel="1" x14ac:dyDescent="0.3">
      <c r="A757" s="549" t="str">
        <f>IF(ISBLANK($A$8),"",$A$8)</f>
        <v>Hourly Staff</v>
      </c>
      <c r="B757" s="491"/>
      <c r="C757" s="491"/>
      <c r="D757" s="492">
        <f t="shared" ref="D757:E763" si="131">IF($B$787="","",B757/($B$787*52))</f>
        <v>0</v>
      </c>
      <c r="E757" s="492">
        <f t="shared" si="131"/>
        <v>0</v>
      </c>
      <c r="F757" s="537"/>
      <c r="G757" s="537"/>
      <c r="H757" s="491"/>
      <c r="I757" s="494"/>
    </row>
    <row r="758" spans="1:9" outlineLevel="1" x14ac:dyDescent="0.3">
      <c r="A758" s="549" t="str">
        <f>IF(ISBLANK($A$9),"",$A$9)</f>
        <v>Housekeeper</v>
      </c>
      <c r="B758" s="491"/>
      <c r="C758" s="491"/>
      <c r="D758" s="492">
        <f t="shared" si="131"/>
        <v>0</v>
      </c>
      <c r="E758" s="492">
        <f t="shared" si="131"/>
        <v>0</v>
      </c>
      <c r="F758" s="537"/>
      <c r="G758" s="537"/>
      <c r="H758" s="491"/>
      <c r="I758" s="494"/>
    </row>
    <row r="759" spans="1:9" s="467" customFormat="1" outlineLevel="1" x14ac:dyDescent="0.3">
      <c r="A759" s="549" t="str">
        <f>IF(ISBLANK($A$10),"",$A$10)</f>
        <v>Floor Technician</v>
      </c>
      <c r="B759" s="491"/>
      <c r="C759" s="491"/>
      <c r="D759" s="492">
        <f t="shared" si="131"/>
        <v>0</v>
      </c>
      <c r="E759" s="492">
        <f t="shared" si="131"/>
        <v>0</v>
      </c>
      <c r="F759" s="537"/>
      <c r="G759" s="537"/>
      <c r="H759" s="491"/>
      <c r="I759" s="494"/>
    </row>
    <row r="760" spans="1:9" s="467" customFormat="1" outlineLevel="1" x14ac:dyDescent="0.3">
      <c r="A760" s="549" t="str">
        <f>IF(ISBLANK($A$11),"",$A$11)</f>
        <v>Trash Technician</v>
      </c>
      <c r="B760" s="491"/>
      <c r="C760" s="491"/>
      <c r="D760" s="492">
        <f t="shared" si="131"/>
        <v>0</v>
      </c>
      <c r="E760" s="492">
        <f t="shared" si="131"/>
        <v>0</v>
      </c>
      <c r="F760" s="537"/>
      <c r="G760" s="537"/>
      <c r="H760" s="491"/>
      <c r="I760" s="494"/>
    </row>
    <row r="761" spans="1:9" s="467" customFormat="1" outlineLevel="1" x14ac:dyDescent="0.3">
      <c r="A761" s="549" t="str">
        <f>IF(ISBLANK($A$12),"",$A$12)</f>
        <v>Linen Technician</v>
      </c>
      <c r="B761" s="491"/>
      <c r="C761" s="491"/>
      <c r="D761" s="492">
        <f t="shared" si="131"/>
        <v>0</v>
      </c>
      <c r="E761" s="492">
        <f t="shared" si="131"/>
        <v>0</v>
      </c>
      <c r="F761" s="537"/>
      <c r="G761" s="537"/>
      <c r="H761" s="491"/>
      <c r="I761" s="494"/>
    </row>
    <row r="762" spans="1:9" s="467" customFormat="1" outlineLevel="1" x14ac:dyDescent="0.3">
      <c r="A762" s="549" t="str">
        <f>IF(ISBLANK($A$13),"",$A$13)</f>
        <v>Administrative Support</v>
      </c>
      <c r="B762" s="491"/>
      <c r="C762" s="491"/>
      <c r="D762" s="492">
        <f t="shared" si="131"/>
        <v>0</v>
      </c>
      <c r="E762" s="492">
        <f t="shared" si="131"/>
        <v>0</v>
      </c>
      <c r="F762" s="537"/>
      <c r="G762" s="537"/>
      <c r="H762" s="491"/>
      <c r="I762" s="494"/>
    </row>
    <row r="763" spans="1:9" s="467" customFormat="1" outlineLevel="1" x14ac:dyDescent="0.3">
      <c r="A763" s="549" t="str">
        <f>IF(ISBLANK($A$14),"",$A$14)</f>
        <v>Hourly Supervision</v>
      </c>
      <c r="B763" s="491"/>
      <c r="C763" s="491"/>
      <c r="D763" s="492">
        <f t="shared" si="131"/>
        <v>0</v>
      </c>
      <c r="E763" s="492">
        <f t="shared" si="131"/>
        <v>0</v>
      </c>
      <c r="F763" s="537"/>
      <c r="G763" s="537"/>
      <c r="H763" s="491"/>
      <c r="I763" s="494"/>
    </row>
    <row r="764" spans="1:9" s="467" customFormat="1" outlineLevel="1" x14ac:dyDescent="0.3">
      <c r="A764" s="547" t="str">
        <f>IF(ISBLANK($A$15),"",$A$15)</f>
        <v>Salaried Staff</v>
      </c>
      <c r="B764" s="479"/>
      <c r="C764" s="479"/>
      <c r="D764" s="485"/>
      <c r="E764" s="485"/>
      <c r="F764" s="536"/>
      <c r="G764" s="536"/>
      <c r="H764" s="479"/>
      <c r="I764" s="482"/>
    </row>
    <row r="765" spans="1:9" s="467" customFormat="1" outlineLevel="1" x14ac:dyDescent="0.3">
      <c r="A765" s="549" t="str">
        <f>IF(ISBLANK($A$16),"",$A$16)</f>
        <v>Salaried Supervision</v>
      </c>
      <c r="B765" s="491"/>
      <c r="C765" s="491"/>
      <c r="D765" s="492">
        <f t="shared" ref="D765:D778" si="132">IF($B$787="","",B765/($B$787*52))</f>
        <v>0</v>
      </c>
      <c r="E765" s="492">
        <f t="shared" ref="E765:E778" si="133">IF($B$787="","",C765/($B$787*52))</f>
        <v>0</v>
      </c>
      <c r="F765" s="537"/>
      <c r="G765" s="537"/>
      <c r="H765" s="491"/>
      <c r="I765" s="494"/>
    </row>
    <row r="766" spans="1:9" s="467" customFormat="1" outlineLevel="1" x14ac:dyDescent="0.3">
      <c r="A766" s="549" t="str">
        <f>IF(ISBLANK($A$17),"",$A$17)</f>
        <v>Managers</v>
      </c>
      <c r="B766" s="491"/>
      <c r="C766" s="491"/>
      <c r="D766" s="492">
        <f t="shared" si="132"/>
        <v>0</v>
      </c>
      <c r="E766" s="492">
        <f t="shared" si="133"/>
        <v>0</v>
      </c>
      <c r="F766" s="537"/>
      <c r="G766" s="537"/>
      <c r="H766" s="491"/>
      <c r="I766" s="494"/>
    </row>
    <row r="767" spans="1:9" s="467" customFormat="1" outlineLevel="1" x14ac:dyDescent="0.3">
      <c r="A767" s="549" t="str">
        <f t="shared" ref="A767" si="134">IF(ISBLANK(A731),"",A731)</f>
        <v>Managers</v>
      </c>
      <c r="B767" s="491"/>
      <c r="C767" s="491"/>
      <c r="D767" s="492">
        <f t="shared" si="132"/>
        <v>0</v>
      </c>
      <c r="E767" s="492">
        <f t="shared" si="133"/>
        <v>0</v>
      </c>
      <c r="F767" s="537"/>
      <c r="G767" s="537"/>
      <c r="H767" s="491"/>
      <c r="I767" s="494"/>
    </row>
    <row r="768" spans="1:9" s="467" customFormat="1" outlineLevel="1" x14ac:dyDescent="0.3">
      <c r="A768" s="547" t="str">
        <f>IF(ISBLANK($A$19),"",$A$19)</f>
        <v>Other Labor</v>
      </c>
      <c r="B768" s="479"/>
      <c r="C768" s="479"/>
      <c r="D768" s="485">
        <f t="shared" si="132"/>
        <v>0</v>
      </c>
      <c r="E768" s="485">
        <f t="shared" si="133"/>
        <v>0</v>
      </c>
      <c r="F768" s="536"/>
      <c r="G768" s="536"/>
      <c r="H768" s="479"/>
      <c r="I768" s="482"/>
    </row>
    <row r="769" spans="1:26" s="467" customFormat="1" outlineLevel="1" x14ac:dyDescent="0.3">
      <c r="A769" s="549" t="str">
        <f>IF(ISBLANK($A$20),"",$A$20)</f>
        <v>Temp/ Agency Labor</v>
      </c>
      <c r="B769" s="491"/>
      <c r="C769" s="491"/>
      <c r="D769" s="492">
        <f t="shared" si="132"/>
        <v>0</v>
      </c>
      <c r="E769" s="492">
        <f t="shared" si="133"/>
        <v>0</v>
      </c>
      <c r="F769" s="537"/>
      <c r="G769" s="537"/>
      <c r="H769" s="491"/>
      <c r="I769" s="494"/>
    </row>
    <row r="770" spans="1:26" s="467" customFormat="1" outlineLevel="1" x14ac:dyDescent="0.3">
      <c r="A770" s="547" t="str">
        <f>IF(ISBLANK($A$21),"",$A$21)</f>
        <v/>
      </c>
      <c r="B770" s="491"/>
      <c r="C770" s="491"/>
      <c r="D770" s="492">
        <f t="shared" si="132"/>
        <v>0</v>
      </c>
      <c r="E770" s="492">
        <f t="shared" si="133"/>
        <v>0</v>
      </c>
      <c r="F770" s="537"/>
      <c r="G770" s="537"/>
      <c r="H770" s="491"/>
      <c r="I770" s="494"/>
    </row>
    <row r="771" spans="1:26" s="467" customFormat="1" outlineLevel="1" x14ac:dyDescent="0.3">
      <c r="A771" s="547" t="str">
        <f>IF(ISBLANK($A$22),"",$A$22)</f>
        <v/>
      </c>
      <c r="B771" s="491"/>
      <c r="C771" s="491"/>
      <c r="D771" s="492">
        <f t="shared" si="132"/>
        <v>0</v>
      </c>
      <c r="E771" s="492">
        <f t="shared" si="133"/>
        <v>0</v>
      </c>
      <c r="F771" s="537"/>
      <c r="G771" s="537"/>
      <c r="H771" s="491"/>
      <c r="I771" s="494"/>
    </row>
    <row r="772" spans="1:26" s="467" customFormat="1" outlineLevel="1" x14ac:dyDescent="0.3">
      <c r="A772" s="547" t="str">
        <f>IF(ISBLANK($A$23),"",$A$23)</f>
        <v/>
      </c>
      <c r="B772" s="491"/>
      <c r="C772" s="491"/>
      <c r="D772" s="492">
        <f t="shared" si="132"/>
        <v>0</v>
      </c>
      <c r="E772" s="492">
        <f t="shared" si="133"/>
        <v>0</v>
      </c>
      <c r="F772" s="537"/>
      <c r="G772" s="537"/>
      <c r="H772" s="491"/>
      <c r="I772" s="494"/>
    </row>
    <row r="773" spans="1:26" s="467" customFormat="1" outlineLevel="1" x14ac:dyDescent="0.3">
      <c r="A773" s="547" t="str">
        <f>IF(ISBLANK($A$24),"",$A$24)</f>
        <v/>
      </c>
      <c r="B773" s="491"/>
      <c r="C773" s="491"/>
      <c r="D773" s="492">
        <f t="shared" si="132"/>
        <v>0</v>
      </c>
      <c r="E773" s="492">
        <f t="shared" si="133"/>
        <v>0</v>
      </c>
      <c r="F773" s="537"/>
      <c r="G773" s="537"/>
      <c r="H773" s="491"/>
      <c r="I773" s="494"/>
    </row>
    <row r="774" spans="1:26" s="467" customFormat="1" outlineLevel="1" x14ac:dyDescent="0.3">
      <c r="A774" s="547" t="str">
        <f>IF(ISBLANK($A$25),"",$A$25)</f>
        <v/>
      </c>
      <c r="B774" s="491"/>
      <c r="C774" s="491"/>
      <c r="D774" s="492">
        <f t="shared" si="132"/>
        <v>0</v>
      </c>
      <c r="E774" s="492">
        <f t="shared" si="133"/>
        <v>0</v>
      </c>
      <c r="F774" s="537"/>
      <c r="G774" s="537"/>
      <c r="H774" s="491"/>
      <c r="I774" s="494"/>
    </row>
    <row r="775" spans="1:26" s="467" customFormat="1" outlineLevel="1" x14ac:dyDescent="0.3">
      <c r="A775" s="547" t="str">
        <f>IF(ISBLANK($A$26),"",$A$26)</f>
        <v/>
      </c>
      <c r="B775" s="491"/>
      <c r="C775" s="491"/>
      <c r="D775" s="492">
        <f t="shared" si="132"/>
        <v>0</v>
      </c>
      <c r="E775" s="492">
        <f t="shared" si="133"/>
        <v>0</v>
      </c>
      <c r="F775" s="537"/>
      <c r="G775" s="537"/>
      <c r="H775" s="491"/>
      <c r="I775" s="494"/>
      <c r="J775" s="464"/>
      <c r="K775" s="464"/>
      <c r="L775" s="464"/>
      <c r="M775" s="464"/>
      <c r="N775" s="464"/>
      <c r="O775" s="464"/>
      <c r="P775" s="464"/>
      <c r="Q775" s="464"/>
      <c r="R775" s="464"/>
      <c r="S775" s="464"/>
      <c r="T775" s="464"/>
      <c r="U775" s="464"/>
      <c r="V775" s="464"/>
      <c r="W775" s="464"/>
      <c r="X775" s="464"/>
      <c r="Y775" s="464"/>
      <c r="Z775" s="464"/>
    </row>
    <row r="776" spans="1:26" s="467" customFormat="1" outlineLevel="1" x14ac:dyDescent="0.3">
      <c r="A776" s="547" t="str">
        <f>IF(ISBLANK($A$27),"",$A$27)</f>
        <v/>
      </c>
      <c r="B776" s="491"/>
      <c r="C776" s="491"/>
      <c r="D776" s="492">
        <f t="shared" si="132"/>
        <v>0</v>
      </c>
      <c r="E776" s="492">
        <f t="shared" si="133"/>
        <v>0</v>
      </c>
      <c r="F776" s="537"/>
      <c r="G776" s="537"/>
      <c r="H776" s="491"/>
      <c r="I776" s="494"/>
      <c r="J776" s="464"/>
      <c r="K776" s="464"/>
      <c r="L776" s="464"/>
      <c r="M776" s="464"/>
      <c r="N776" s="464"/>
      <c r="O776" s="464"/>
      <c r="P776" s="464"/>
      <c r="Q776" s="464"/>
      <c r="R776" s="464"/>
      <c r="S776" s="464"/>
      <c r="T776" s="464"/>
      <c r="U776" s="464"/>
      <c r="V776" s="464"/>
      <c r="W776" s="464"/>
      <c r="X776" s="464"/>
      <c r="Y776" s="464"/>
      <c r="Z776" s="464"/>
    </row>
    <row r="777" spans="1:26" s="467" customFormat="1" outlineLevel="1" x14ac:dyDescent="0.3">
      <c r="A777" s="547" t="str">
        <f>IF(ISBLANK($A$28),"",$A$28)</f>
        <v/>
      </c>
      <c r="B777" s="491"/>
      <c r="C777" s="491"/>
      <c r="D777" s="492">
        <f t="shared" si="132"/>
        <v>0</v>
      </c>
      <c r="E777" s="492">
        <f t="shared" si="133"/>
        <v>0</v>
      </c>
      <c r="F777" s="537"/>
      <c r="G777" s="537"/>
      <c r="H777" s="491"/>
      <c r="I777" s="494"/>
      <c r="J777" s="464"/>
      <c r="K777" s="464"/>
      <c r="L777" s="464"/>
      <c r="M777" s="464"/>
      <c r="N777" s="464"/>
      <c r="O777" s="464"/>
      <c r="P777" s="464"/>
      <c r="Q777" s="464"/>
      <c r="R777" s="464"/>
      <c r="S777" s="464"/>
      <c r="T777" s="464"/>
      <c r="U777" s="464"/>
      <c r="V777" s="464"/>
      <c r="W777" s="464"/>
      <c r="X777" s="464"/>
      <c r="Y777" s="464"/>
      <c r="Z777" s="464"/>
    </row>
    <row r="778" spans="1:26" s="467" customFormat="1" outlineLevel="1" x14ac:dyDescent="0.3">
      <c r="A778" s="547" t="str">
        <f>IF(ISBLANK($A$29),"",$A$29)</f>
        <v/>
      </c>
      <c r="B778" s="514"/>
      <c r="C778" s="514"/>
      <c r="D778" s="492">
        <f t="shared" si="132"/>
        <v>0</v>
      </c>
      <c r="E778" s="492">
        <f t="shared" si="133"/>
        <v>0</v>
      </c>
      <c r="F778" s="539"/>
      <c r="G778" s="539"/>
      <c r="H778" s="491"/>
      <c r="I778" s="494"/>
      <c r="J778" s="464"/>
      <c r="K778" s="464"/>
      <c r="L778" s="464"/>
      <c r="M778" s="464"/>
      <c r="N778" s="464"/>
      <c r="O778" s="464"/>
      <c r="P778" s="464"/>
      <c r="Q778" s="464"/>
      <c r="R778" s="464"/>
      <c r="S778" s="464"/>
      <c r="T778" s="464"/>
      <c r="U778" s="464"/>
      <c r="V778" s="464"/>
      <c r="W778" s="464"/>
      <c r="X778" s="464"/>
      <c r="Y778" s="464"/>
      <c r="Z778" s="464"/>
    </row>
    <row r="779" spans="1:26" s="467" customFormat="1" outlineLevel="1" x14ac:dyDescent="0.3">
      <c r="A779" s="547" t="s">
        <v>2065</v>
      </c>
      <c r="B779" s="517">
        <f t="shared" ref="B779:G779" si="135">SUM(B756:B778)</f>
        <v>0</v>
      </c>
      <c r="C779" s="517">
        <f t="shared" si="135"/>
        <v>0</v>
      </c>
      <c r="D779" s="492">
        <f t="shared" si="135"/>
        <v>0</v>
      </c>
      <c r="E779" s="492">
        <f t="shared" si="135"/>
        <v>0</v>
      </c>
      <c r="F779" s="556">
        <f t="shared" si="135"/>
        <v>0</v>
      </c>
      <c r="G779" s="556">
        <f t="shared" si="135"/>
        <v>0</v>
      </c>
      <c r="H779" s="491"/>
      <c r="I779" s="519"/>
      <c r="J779" s="464"/>
      <c r="K779" s="464"/>
      <c r="L779" s="464"/>
      <c r="M779" s="464"/>
      <c r="N779" s="464"/>
      <c r="O779" s="464"/>
      <c r="P779" s="464"/>
      <c r="Q779" s="464"/>
      <c r="R779" s="464"/>
      <c r="S779" s="464"/>
      <c r="T779" s="464"/>
      <c r="U779" s="464"/>
      <c r="V779" s="464"/>
      <c r="W779" s="464"/>
      <c r="X779" s="464"/>
      <c r="Y779" s="464"/>
      <c r="Z779" s="464"/>
    </row>
    <row r="780" spans="1:26" s="467" customFormat="1" ht="18" outlineLevel="1" x14ac:dyDescent="0.3">
      <c r="A780" s="557" t="s">
        <v>2066</v>
      </c>
      <c r="B780" s="558"/>
      <c r="C780" s="1124" t="s">
        <v>1655</v>
      </c>
      <c r="D780" s="1124"/>
      <c r="E780" s="1124"/>
      <c r="F780" s="1124"/>
      <c r="G780" s="1125"/>
      <c r="J780" s="464"/>
      <c r="K780" s="464"/>
      <c r="L780" s="464"/>
      <c r="M780" s="464"/>
      <c r="N780" s="464"/>
      <c r="O780" s="464"/>
      <c r="P780" s="464"/>
      <c r="Q780" s="464"/>
      <c r="R780" s="464"/>
      <c r="S780" s="464"/>
      <c r="T780" s="464"/>
      <c r="U780" s="464"/>
      <c r="V780" s="464"/>
      <c r="W780" s="464"/>
      <c r="X780" s="464"/>
      <c r="Y780" s="464"/>
      <c r="Z780" s="464"/>
    </row>
    <row r="781" spans="1:26" s="467" customFormat="1" ht="46.8" hidden="1" outlineLevel="2" x14ac:dyDescent="0.3">
      <c r="A781" s="530" t="s">
        <v>2163</v>
      </c>
      <c r="B781" s="531"/>
      <c r="C781" s="1121"/>
      <c r="D781" s="1121"/>
      <c r="E781" s="1121"/>
      <c r="F781" s="1121"/>
      <c r="G781" s="1121"/>
      <c r="J781" s="464"/>
      <c r="K781" s="464"/>
      <c r="L781" s="464"/>
      <c r="M781" s="464"/>
      <c r="N781" s="464"/>
      <c r="O781" s="464"/>
      <c r="P781" s="464"/>
      <c r="Q781" s="464"/>
      <c r="R781" s="464"/>
      <c r="S781" s="464"/>
      <c r="T781" s="464"/>
      <c r="U781" s="464"/>
      <c r="V781" s="464"/>
      <c r="W781" s="464"/>
      <c r="X781" s="464"/>
      <c r="Y781" s="464"/>
      <c r="Z781" s="464"/>
    </row>
    <row r="782" spans="1:26" s="467" customFormat="1" ht="15.6" hidden="1" outlineLevel="2" x14ac:dyDescent="0.3">
      <c r="A782" s="532" t="s">
        <v>2068</v>
      </c>
      <c r="B782" s="531"/>
      <c r="C782" s="1121"/>
      <c r="D782" s="1121"/>
      <c r="E782" s="1121"/>
      <c r="F782" s="1121"/>
      <c r="G782" s="1121"/>
      <c r="J782" s="464"/>
      <c r="K782" s="464"/>
      <c r="L782" s="464"/>
      <c r="M782" s="464"/>
      <c r="N782" s="464"/>
      <c r="O782" s="464"/>
      <c r="P782" s="464"/>
      <c r="Q782" s="464"/>
      <c r="R782" s="464"/>
      <c r="S782" s="464"/>
      <c r="T782" s="464"/>
      <c r="U782" s="464"/>
      <c r="V782" s="464"/>
      <c r="W782" s="464"/>
      <c r="X782" s="464"/>
      <c r="Y782" s="464"/>
      <c r="Z782" s="464"/>
    </row>
    <row r="783" spans="1:26" s="467" customFormat="1" ht="15.6" hidden="1" outlineLevel="2" x14ac:dyDescent="0.3">
      <c r="A783" s="532" t="s">
        <v>2069</v>
      </c>
      <c r="B783" s="531"/>
      <c r="C783" s="1121"/>
      <c r="D783" s="1121"/>
      <c r="E783" s="1121"/>
      <c r="F783" s="1121"/>
      <c r="G783" s="1121"/>
      <c r="J783" s="464"/>
      <c r="K783" s="464"/>
      <c r="L783" s="464"/>
      <c r="M783" s="464"/>
      <c r="N783" s="464"/>
      <c r="O783" s="464"/>
      <c r="P783" s="464"/>
      <c r="Q783" s="464"/>
      <c r="R783" s="464"/>
      <c r="S783" s="464"/>
      <c r="T783" s="464"/>
      <c r="U783" s="464"/>
      <c r="V783" s="464"/>
      <c r="W783" s="464"/>
      <c r="X783" s="464"/>
      <c r="Y783" s="464"/>
      <c r="Z783" s="464"/>
    </row>
    <row r="784" spans="1:26" s="467" customFormat="1" ht="15.6" hidden="1" outlineLevel="2" x14ac:dyDescent="0.3">
      <c r="A784" s="532" t="s">
        <v>2070</v>
      </c>
      <c r="B784" s="531"/>
      <c r="C784" s="1121"/>
      <c r="D784" s="1121"/>
      <c r="E784" s="1121"/>
      <c r="F784" s="1121"/>
      <c r="G784" s="1121"/>
      <c r="J784" s="464"/>
      <c r="K784" s="464"/>
      <c r="L784" s="464"/>
      <c r="M784" s="464"/>
      <c r="N784" s="464"/>
      <c r="O784" s="464"/>
      <c r="P784" s="464"/>
      <c r="Q784" s="464"/>
      <c r="R784" s="464"/>
      <c r="S784" s="464"/>
      <c r="T784" s="464"/>
      <c r="U784" s="464"/>
      <c r="V784" s="464"/>
      <c r="W784" s="464"/>
      <c r="X784" s="464"/>
      <c r="Y784" s="464"/>
      <c r="Z784" s="464"/>
    </row>
    <row r="785" spans="1:26" s="467" customFormat="1" ht="15.6" hidden="1" outlineLevel="2" x14ac:dyDescent="0.3">
      <c r="A785" s="532" t="s">
        <v>2071</v>
      </c>
      <c r="B785" s="531"/>
      <c r="C785" s="1121"/>
      <c r="D785" s="1121"/>
      <c r="E785" s="1121"/>
      <c r="F785" s="1121"/>
      <c r="G785" s="1121"/>
      <c r="J785" s="464"/>
      <c r="K785" s="464"/>
      <c r="L785" s="464"/>
      <c r="M785" s="464"/>
      <c r="N785" s="464"/>
      <c r="O785" s="464"/>
      <c r="P785" s="464"/>
      <c r="Q785" s="464"/>
      <c r="R785" s="464"/>
      <c r="S785" s="464"/>
      <c r="T785" s="464"/>
      <c r="U785" s="464"/>
      <c r="V785" s="464"/>
      <c r="W785" s="464"/>
      <c r="X785" s="464"/>
      <c r="Y785" s="464"/>
      <c r="Z785" s="464"/>
    </row>
    <row r="786" spans="1:26" s="467" customFormat="1" ht="15.6" hidden="1" outlineLevel="2" x14ac:dyDescent="0.3">
      <c r="A786" s="532" t="s">
        <v>2072</v>
      </c>
      <c r="B786" s="531"/>
      <c r="C786" s="1121"/>
      <c r="D786" s="1121"/>
      <c r="E786" s="1121"/>
      <c r="F786" s="1121"/>
      <c r="G786" s="1121"/>
      <c r="J786" s="464"/>
      <c r="K786" s="464"/>
      <c r="L786" s="464"/>
      <c r="M786" s="464"/>
      <c r="N786" s="464"/>
      <c r="O786" s="464"/>
      <c r="P786" s="464"/>
      <c r="Q786" s="464"/>
      <c r="R786" s="464"/>
      <c r="S786" s="464"/>
      <c r="T786" s="464"/>
      <c r="U786" s="464"/>
      <c r="V786" s="464"/>
      <c r="W786" s="464"/>
      <c r="X786" s="464"/>
      <c r="Y786" s="464"/>
      <c r="Z786" s="464"/>
    </row>
    <row r="787" spans="1:26" s="467" customFormat="1" ht="15.6" outlineLevel="1" collapsed="1" x14ac:dyDescent="0.3">
      <c r="A787" s="533" t="s">
        <v>1496</v>
      </c>
      <c r="B787" s="534">
        <v>40</v>
      </c>
      <c r="C787" s="1122" t="s">
        <v>2073</v>
      </c>
      <c r="D787" s="1122"/>
      <c r="E787" s="1122"/>
      <c r="F787" s="1122"/>
      <c r="G787" s="1122"/>
      <c r="J787" s="464"/>
      <c r="K787" s="464"/>
      <c r="L787" s="464"/>
      <c r="M787" s="464"/>
      <c r="N787" s="464"/>
      <c r="O787" s="464"/>
      <c r="P787" s="464"/>
      <c r="Q787" s="464"/>
      <c r="R787" s="464"/>
      <c r="S787" s="464"/>
      <c r="T787" s="464"/>
      <c r="U787" s="464"/>
      <c r="V787" s="464"/>
      <c r="W787" s="464"/>
      <c r="X787" s="464"/>
      <c r="Y787" s="464"/>
      <c r="Z787" s="464"/>
    </row>
    <row r="788" spans="1:26" s="467" customFormat="1" outlineLevel="1" x14ac:dyDescent="0.3"/>
    <row r="789" spans="1:26" ht="18" outlineLevel="1" x14ac:dyDescent="0.35">
      <c r="A789" s="1134" t="s">
        <v>1885</v>
      </c>
      <c r="B789" s="1135"/>
      <c r="C789" s="1135"/>
      <c r="D789" s="1135"/>
      <c r="E789" s="1135"/>
      <c r="F789" s="1135"/>
      <c r="G789" s="1135"/>
      <c r="H789" s="1135"/>
      <c r="I789" s="1136"/>
    </row>
    <row r="790" spans="1:26" ht="43.2" outlineLevel="1" x14ac:dyDescent="0.3">
      <c r="A790" s="471" t="s">
        <v>2040</v>
      </c>
      <c r="B790" s="471" t="s">
        <v>2041</v>
      </c>
      <c r="C790" s="472" t="s">
        <v>2042</v>
      </c>
      <c r="D790" s="546" t="str">
        <f>"Productive FTEs ("&amp;B822*52&amp;")"</f>
        <v>Productive FTEs (2080)</v>
      </c>
      <c r="E790" s="546" t="str">
        <f>"Non-productive FTEs ("&amp;B822*52&amp;")"</f>
        <v>Non-productive FTEs (2080)</v>
      </c>
      <c r="F790" s="472" t="s">
        <v>2043</v>
      </c>
      <c r="G790" s="472" t="s">
        <v>2044</v>
      </c>
      <c r="H790" s="473" t="s">
        <v>2045</v>
      </c>
      <c r="I790" s="472" t="s">
        <v>1655</v>
      </c>
    </row>
    <row r="791" spans="1:26" outlineLevel="1" x14ac:dyDescent="0.3">
      <c r="A791" s="547" t="str">
        <f>IF(ISBLANK($A$7),"",$A$7)</f>
        <v>Hourly Staff</v>
      </c>
      <c r="B791" s="479"/>
      <c r="C791" s="479"/>
      <c r="D791" s="485">
        <f t="shared" ref="D791:E791" si="136">IF($B$254="","",B791/($B$254*52))</f>
        <v>0</v>
      </c>
      <c r="E791" s="485">
        <f t="shared" si="136"/>
        <v>0</v>
      </c>
      <c r="F791" s="536"/>
      <c r="G791" s="536"/>
      <c r="H791" s="479"/>
      <c r="I791" s="482"/>
    </row>
    <row r="792" spans="1:26" outlineLevel="1" x14ac:dyDescent="0.3">
      <c r="A792" s="549" t="str">
        <f>IF(ISBLANK($A$8),"",$A$8)</f>
        <v>Hourly Staff</v>
      </c>
      <c r="B792" s="491"/>
      <c r="C792" s="491"/>
      <c r="D792" s="492">
        <f t="shared" ref="D792:E798" si="137">IF($B$822="","",B792/($B$822*52))</f>
        <v>0</v>
      </c>
      <c r="E792" s="492">
        <f t="shared" si="137"/>
        <v>0</v>
      </c>
      <c r="F792" s="537"/>
      <c r="G792" s="537"/>
      <c r="H792" s="491"/>
      <c r="I792" s="494"/>
    </row>
    <row r="793" spans="1:26" outlineLevel="1" x14ac:dyDescent="0.3">
      <c r="A793" s="549" t="str">
        <f>IF(ISBLANK($A$9),"",$A$9)</f>
        <v>Housekeeper</v>
      </c>
      <c r="B793" s="491"/>
      <c r="C793" s="491"/>
      <c r="D793" s="492">
        <f t="shared" si="137"/>
        <v>0</v>
      </c>
      <c r="E793" s="492">
        <f t="shared" si="137"/>
        <v>0</v>
      </c>
      <c r="F793" s="537"/>
      <c r="G793" s="537"/>
      <c r="H793" s="491"/>
      <c r="I793" s="494"/>
    </row>
    <row r="794" spans="1:26" s="467" customFormat="1" outlineLevel="1" x14ac:dyDescent="0.3">
      <c r="A794" s="549" t="str">
        <f>IF(ISBLANK($A$10),"",$A$10)</f>
        <v>Floor Technician</v>
      </c>
      <c r="B794" s="491"/>
      <c r="C794" s="491"/>
      <c r="D794" s="492">
        <f t="shared" si="137"/>
        <v>0</v>
      </c>
      <c r="E794" s="492">
        <f t="shared" si="137"/>
        <v>0</v>
      </c>
      <c r="F794" s="537"/>
      <c r="G794" s="537"/>
      <c r="H794" s="491"/>
      <c r="I794" s="494"/>
    </row>
    <row r="795" spans="1:26" s="467" customFormat="1" outlineLevel="1" x14ac:dyDescent="0.3">
      <c r="A795" s="549" t="str">
        <f>IF(ISBLANK($A$11),"",$A$11)</f>
        <v>Trash Technician</v>
      </c>
      <c r="B795" s="491"/>
      <c r="C795" s="491"/>
      <c r="D795" s="492">
        <f t="shared" si="137"/>
        <v>0</v>
      </c>
      <c r="E795" s="492">
        <f t="shared" si="137"/>
        <v>0</v>
      </c>
      <c r="F795" s="537"/>
      <c r="G795" s="537"/>
      <c r="H795" s="491"/>
      <c r="I795" s="494"/>
    </row>
    <row r="796" spans="1:26" s="467" customFormat="1" outlineLevel="1" x14ac:dyDescent="0.3">
      <c r="A796" s="549" t="str">
        <f>IF(ISBLANK($A$12),"",$A$12)</f>
        <v>Linen Technician</v>
      </c>
      <c r="B796" s="491"/>
      <c r="C796" s="491"/>
      <c r="D796" s="492">
        <f t="shared" si="137"/>
        <v>0</v>
      </c>
      <c r="E796" s="492">
        <f t="shared" si="137"/>
        <v>0</v>
      </c>
      <c r="F796" s="537"/>
      <c r="G796" s="537"/>
      <c r="H796" s="491"/>
      <c r="I796" s="494"/>
    </row>
    <row r="797" spans="1:26" s="467" customFormat="1" outlineLevel="1" x14ac:dyDescent="0.3">
      <c r="A797" s="549" t="str">
        <f>IF(ISBLANK($A$13),"",$A$13)</f>
        <v>Administrative Support</v>
      </c>
      <c r="B797" s="491"/>
      <c r="C797" s="491"/>
      <c r="D797" s="492">
        <f t="shared" si="137"/>
        <v>0</v>
      </c>
      <c r="E797" s="492">
        <f t="shared" si="137"/>
        <v>0</v>
      </c>
      <c r="F797" s="537"/>
      <c r="G797" s="537"/>
      <c r="H797" s="491"/>
      <c r="I797" s="494"/>
    </row>
    <row r="798" spans="1:26" s="467" customFormat="1" outlineLevel="1" x14ac:dyDescent="0.3">
      <c r="A798" s="549" t="str">
        <f>IF(ISBLANK($A$14),"",$A$14)</f>
        <v>Hourly Supervision</v>
      </c>
      <c r="B798" s="491"/>
      <c r="C798" s="491"/>
      <c r="D798" s="492">
        <f t="shared" si="137"/>
        <v>0</v>
      </c>
      <c r="E798" s="492">
        <f t="shared" si="137"/>
        <v>0</v>
      </c>
      <c r="F798" s="537"/>
      <c r="G798" s="537"/>
      <c r="H798" s="491"/>
      <c r="I798" s="494"/>
    </row>
    <row r="799" spans="1:26" s="467" customFormat="1" outlineLevel="1" x14ac:dyDescent="0.3">
      <c r="A799" s="547" t="str">
        <f>IF(ISBLANK($A$15),"",$A$15)</f>
        <v>Salaried Staff</v>
      </c>
      <c r="B799" s="479"/>
      <c r="C799" s="479"/>
      <c r="D799" s="485"/>
      <c r="E799" s="485"/>
      <c r="F799" s="536"/>
      <c r="G799" s="536"/>
      <c r="H799" s="479"/>
      <c r="I799" s="482"/>
    </row>
    <row r="800" spans="1:26" s="467" customFormat="1" outlineLevel="1" x14ac:dyDescent="0.3">
      <c r="A800" s="549" t="str">
        <f>IF(ISBLANK($A$16),"",$A$16)</f>
        <v>Salaried Supervision</v>
      </c>
      <c r="B800" s="491"/>
      <c r="C800" s="491"/>
      <c r="D800" s="492">
        <f t="shared" ref="D800:D813" si="138">IF($B$822="","",B800/($B$822*52))</f>
        <v>0</v>
      </c>
      <c r="E800" s="492">
        <f t="shared" ref="E800:E813" si="139">IF($B$822="","",C800/($B$822*52))</f>
        <v>0</v>
      </c>
      <c r="F800" s="537"/>
      <c r="G800" s="537"/>
      <c r="H800" s="491"/>
      <c r="I800" s="494"/>
    </row>
    <row r="801" spans="1:26" s="467" customFormat="1" outlineLevel="1" x14ac:dyDescent="0.3">
      <c r="A801" s="549" t="str">
        <f>IF(ISBLANK($A$17),"",$A$17)</f>
        <v>Managers</v>
      </c>
      <c r="B801" s="491"/>
      <c r="C801" s="491"/>
      <c r="D801" s="492">
        <f t="shared" si="138"/>
        <v>0</v>
      </c>
      <c r="E801" s="492">
        <f t="shared" si="139"/>
        <v>0</v>
      </c>
      <c r="F801" s="537"/>
      <c r="G801" s="537"/>
      <c r="H801" s="491"/>
      <c r="I801" s="494"/>
    </row>
    <row r="802" spans="1:26" s="467" customFormat="1" outlineLevel="1" x14ac:dyDescent="0.3">
      <c r="A802" s="549" t="str">
        <f t="shared" ref="A802" si="140">IF(ISBLANK(A766),"",A766)</f>
        <v>Managers</v>
      </c>
      <c r="B802" s="491"/>
      <c r="C802" s="491"/>
      <c r="D802" s="492">
        <f t="shared" si="138"/>
        <v>0</v>
      </c>
      <c r="E802" s="492">
        <f t="shared" si="139"/>
        <v>0</v>
      </c>
      <c r="F802" s="537"/>
      <c r="G802" s="537"/>
      <c r="H802" s="491"/>
      <c r="I802" s="494"/>
    </row>
    <row r="803" spans="1:26" s="467" customFormat="1" outlineLevel="1" x14ac:dyDescent="0.3">
      <c r="A803" s="547" t="str">
        <f>IF(ISBLANK($A$19),"",$A$19)</f>
        <v>Other Labor</v>
      </c>
      <c r="B803" s="479"/>
      <c r="C803" s="479"/>
      <c r="D803" s="485">
        <f t="shared" si="138"/>
        <v>0</v>
      </c>
      <c r="E803" s="485">
        <f t="shared" si="139"/>
        <v>0</v>
      </c>
      <c r="F803" s="536"/>
      <c r="G803" s="536"/>
      <c r="H803" s="479"/>
      <c r="I803" s="482"/>
    </row>
    <row r="804" spans="1:26" s="467" customFormat="1" outlineLevel="1" x14ac:dyDescent="0.3">
      <c r="A804" s="549" t="str">
        <f>IF(ISBLANK($A$20),"",$A$20)</f>
        <v>Temp/ Agency Labor</v>
      </c>
      <c r="B804" s="491"/>
      <c r="C804" s="491"/>
      <c r="D804" s="492">
        <f t="shared" si="138"/>
        <v>0</v>
      </c>
      <c r="E804" s="492">
        <f t="shared" si="139"/>
        <v>0</v>
      </c>
      <c r="F804" s="537"/>
      <c r="G804" s="537"/>
      <c r="H804" s="491"/>
      <c r="I804" s="494"/>
    </row>
    <row r="805" spans="1:26" s="467" customFormat="1" outlineLevel="1" x14ac:dyDescent="0.3">
      <c r="A805" s="547" t="str">
        <f>IF(ISBLANK($A$21),"",$A$21)</f>
        <v/>
      </c>
      <c r="B805" s="491"/>
      <c r="C805" s="491"/>
      <c r="D805" s="492">
        <f t="shared" si="138"/>
        <v>0</v>
      </c>
      <c r="E805" s="492">
        <f t="shared" si="139"/>
        <v>0</v>
      </c>
      <c r="F805" s="537"/>
      <c r="G805" s="537"/>
      <c r="H805" s="491"/>
      <c r="I805" s="494"/>
    </row>
    <row r="806" spans="1:26" s="467" customFormat="1" outlineLevel="1" x14ac:dyDescent="0.3">
      <c r="A806" s="547" t="str">
        <f>IF(ISBLANK($A$22),"",$A$22)</f>
        <v/>
      </c>
      <c r="B806" s="491"/>
      <c r="C806" s="491"/>
      <c r="D806" s="492">
        <f t="shared" si="138"/>
        <v>0</v>
      </c>
      <c r="E806" s="492">
        <f t="shared" si="139"/>
        <v>0</v>
      </c>
      <c r="F806" s="537"/>
      <c r="G806" s="537"/>
      <c r="H806" s="491"/>
      <c r="I806" s="494"/>
    </row>
    <row r="807" spans="1:26" s="467" customFormat="1" outlineLevel="1" x14ac:dyDescent="0.3">
      <c r="A807" s="547" t="str">
        <f>IF(ISBLANK($A$23),"",$A$23)</f>
        <v/>
      </c>
      <c r="B807" s="491"/>
      <c r="C807" s="491"/>
      <c r="D807" s="492">
        <f t="shared" si="138"/>
        <v>0</v>
      </c>
      <c r="E807" s="492">
        <f t="shared" si="139"/>
        <v>0</v>
      </c>
      <c r="F807" s="537"/>
      <c r="G807" s="537"/>
      <c r="H807" s="491"/>
      <c r="I807" s="494"/>
    </row>
    <row r="808" spans="1:26" s="467" customFormat="1" outlineLevel="1" x14ac:dyDescent="0.3">
      <c r="A808" s="547" t="str">
        <f>IF(ISBLANK($A$24),"",$A$24)</f>
        <v/>
      </c>
      <c r="B808" s="491"/>
      <c r="C808" s="491"/>
      <c r="D808" s="492">
        <f t="shared" si="138"/>
        <v>0</v>
      </c>
      <c r="E808" s="492">
        <f t="shared" si="139"/>
        <v>0</v>
      </c>
      <c r="F808" s="537"/>
      <c r="G808" s="537"/>
      <c r="H808" s="491"/>
      <c r="I808" s="494"/>
    </row>
    <row r="809" spans="1:26" s="467" customFormat="1" outlineLevel="1" x14ac:dyDescent="0.3">
      <c r="A809" s="547" t="str">
        <f>IF(ISBLANK($A$25),"",$A$25)</f>
        <v/>
      </c>
      <c r="B809" s="491"/>
      <c r="C809" s="491"/>
      <c r="D809" s="492">
        <f t="shared" si="138"/>
        <v>0</v>
      </c>
      <c r="E809" s="492">
        <f t="shared" si="139"/>
        <v>0</v>
      </c>
      <c r="F809" s="537"/>
      <c r="G809" s="537"/>
      <c r="H809" s="491"/>
      <c r="I809" s="494"/>
    </row>
    <row r="810" spans="1:26" s="467" customFormat="1" outlineLevel="1" x14ac:dyDescent="0.3">
      <c r="A810" s="547" t="str">
        <f>IF(ISBLANK($A$26),"",$A$26)</f>
        <v/>
      </c>
      <c r="B810" s="491"/>
      <c r="C810" s="491"/>
      <c r="D810" s="492">
        <f t="shared" si="138"/>
        <v>0</v>
      </c>
      <c r="E810" s="492">
        <f t="shared" si="139"/>
        <v>0</v>
      </c>
      <c r="F810" s="537"/>
      <c r="G810" s="537"/>
      <c r="H810" s="491"/>
      <c r="I810" s="494"/>
      <c r="J810" s="464"/>
      <c r="K810" s="464"/>
      <c r="L810" s="464"/>
      <c r="M810" s="464"/>
      <c r="N810" s="464"/>
      <c r="O810" s="464"/>
      <c r="P810" s="464"/>
      <c r="Q810" s="464"/>
      <c r="R810" s="464"/>
      <c r="S810" s="464"/>
      <c r="T810" s="464"/>
      <c r="U810" s="464"/>
      <c r="V810" s="464"/>
      <c r="W810" s="464"/>
      <c r="X810" s="464"/>
      <c r="Y810" s="464"/>
      <c r="Z810" s="464"/>
    </row>
    <row r="811" spans="1:26" s="467" customFormat="1" outlineLevel="1" x14ac:dyDescent="0.3">
      <c r="A811" s="547" t="str">
        <f>IF(ISBLANK($A$27),"",$A$27)</f>
        <v/>
      </c>
      <c r="B811" s="491"/>
      <c r="C811" s="491"/>
      <c r="D811" s="492">
        <f t="shared" si="138"/>
        <v>0</v>
      </c>
      <c r="E811" s="492">
        <f t="shared" si="139"/>
        <v>0</v>
      </c>
      <c r="F811" s="537"/>
      <c r="G811" s="537"/>
      <c r="H811" s="491"/>
      <c r="I811" s="494"/>
      <c r="J811" s="464"/>
      <c r="K811" s="464"/>
      <c r="L811" s="464"/>
      <c r="M811" s="464"/>
      <c r="N811" s="464"/>
      <c r="O811" s="464"/>
      <c r="P811" s="464"/>
      <c r="Q811" s="464"/>
      <c r="R811" s="464"/>
      <c r="S811" s="464"/>
      <c r="T811" s="464"/>
      <c r="U811" s="464"/>
      <c r="V811" s="464"/>
      <c r="W811" s="464"/>
      <c r="X811" s="464"/>
      <c r="Y811" s="464"/>
      <c r="Z811" s="464"/>
    </row>
    <row r="812" spans="1:26" s="467" customFormat="1" outlineLevel="1" x14ac:dyDescent="0.3">
      <c r="A812" s="547" t="str">
        <f>IF(ISBLANK($A$28),"",$A$28)</f>
        <v/>
      </c>
      <c r="B812" s="491"/>
      <c r="C812" s="491"/>
      <c r="D812" s="492">
        <f t="shared" si="138"/>
        <v>0</v>
      </c>
      <c r="E812" s="492">
        <f t="shared" si="139"/>
        <v>0</v>
      </c>
      <c r="F812" s="537"/>
      <c r="G812" s="537"/>
      <c r="H812" s="491"/>
      <c r="I812" s="494"/>
      <c r="J812" s="464"/>
      <c r="K812" s="464"/>
      <c r="L812" s="464"/>
      <c r="M812" s="464"/>
      <c r="N812" s="464"/>
      <c r="O812" s="464"/>
      <c r="P812" s="464"/>
      <c r="Q812" s="464"/>
      <c r="R812" s="464"/>
      <c r="S812" s="464"/>
      <c r="T812" s="464"/>
      <c r="U812" s="464"/>
      <c r="V812" s="464"/>
      <c r="W812" s="464"/>
      <c r="X812" s="464"/>
      <c r="Y812" s="464"/>
      <c r="Z812" s="464"/>
    </row>
    <row r="813" spans="1:26" s="467" customFormat="1" outlineLevel="1" x14ac:dyDescent="0.3">
      <c r="A813" s="547" t="str">
        <f>IF(ISBLANK($A$29),"",$A$29)</f>
        <v/>
      </c>
      <c r="B813" s="514"/>
      <c r="C813" s="514"/>
      <c r="D813" s="492">
        <f t="shared" si="138"/>
        <v>0</v>
      </c>
      <c r="E813" s="492">
        <f t="shared" si="139"/>
        <v>0</v>
      </c>
      <c r="F813" s="539"/>
      <c r="G813" s="539"/>
      <c r="H813" s="491"/>
      <c r="I813" s="494"/>
      <c r="J813" s="464"/>
      <c r="K813" s="464"/>
      <c r="L813" s="464"/>
      <c r="M813" s="464"/>
      <c r="N813" s="464"/>
      <c r="O813" s="464"/>
      <c r="P813" s="464"/>
      <c r="Q813" s="464"/>
      <c r="R813" s="464"/>
      <c r="S813" s="464"/>
      <c r="T813" s="464"/>
      <c r="U813" s="464"/>
      <c r="V813" s="464"/>
      <c r="W813" s="464"/>
      <c r="X813" s="464"/>
      <c r="Y813" s="464"/>
      <c r="Z813" s="464"/>
    </row>
    <row r="814" spans="1:26" s="467" customFormat="1" outlineLevel="1" x14ac:dyDescent="0.3">
      <c r="A814" s="547" t="s">
        <v>2065</v>
      </c>
      <c r="B814" s="517">
        <f t="shared" ref="B814:G814" si="141">SUM(B791:B813)</f>
        <v>0</v>
      </c>
      <c r="C814" s="517">
        <f t="shared" si="141"/>
        <v>0</v>
      </c>
      <c r="D814" s="492">
        <f t="shared" si="141"/>
        <v>0</v>
      </c>
      <c r="E814" s="492">
        <f t="shared" si="141"/>
        <v>0</v>
      </c>
      <c r="F814" s="556">
        <f t="shared" si="141"/>
        <v>0</v>
      </c>
      <c r="G814" s="556">
        <f t="shared" si="141"/>
        <v>0</v>
      </c>
      <c r="H814" s="491"/>
      <c r="I814" s="519"/>
      <c r="J814" s="464"/>
      <c r="K814" s="464"/>
      <c r="L814" s="464"/>
      <c r="M814" s="464"/>
      <c r="N814" s="464"/>
      <c r="O814" s="464"/>
      <c r="P814" s="464"/>
      <c r="Q814" s="464"/>
      <c r="R814" s="464"/>
      <c r="S814" s="464"/>
      <c r="T814" s="464"/>
      <c r="U814" s="464"/>
      <c r="V814" s="464"/>
      <c r="W814" s="464"/>
      <c r="X814" s="464"/>
      <c r="Y814" s="464"/>
      <c r="Z814" s="464"/>
    </row>
    <row r="815" spans="1:26" s="467" customFormat="1" ht="18" outlineLevel="1" x14ac:dyDescent="0.3">
      <c r="A815" s="557" t="s">
        <v>2066</v>
      </c>
      <c r="B815" s="558"/>
      <c r="C815" s="1124" t="s">
        <v>1655</v>
      </c>
      <c r="D815" s="1124"/>
      <c r="E815" s="1124"/>
      <c r="F815" s="1124"/>
      <c r="G815" s="1125"/>
      <c r="J815" s="464"/>
      <c r="K815" s="464"/>
      <c r="L815" s="464"/>
      <c r="M815" s="464"/>
      <c r="N815" s="464"/>
      <c r="O815" s="464"/>
      <c r="P815" s="464"/>
      <c r="Q815" s="464"/>
      <c r="R815" s="464"/>
      <c r="S815" s="464"/>
      <c r="T815" s="464"/>
      <c r="U815" s="464"/>
      <c r="V815" s="464"/>
      <c r="W815" s="464"/>
      <c r="X815" s="464"/>
      <c r="Y815" s="464"/>
      <c r="Z815" s="464"/>
    </row>
    <row r="816" spans="1:26" s="467" customFormat="1" ht="46.8" hidden="1" outlineLevel="2" x14ac:dyDescent="0.3">
      <c r="A816" s="530" t="s">
        <v>2163</v>
      </c>
      <c r="B816" s="531"/>
      <c r="C816" s="1121"/>
      <c r="D816" s="1121"/>
      <c r="E816" s="1121"/>
      <c r="F816" s="1121"/>
      <c r="G816" s="1121"/>
      <c r="J816" s="464"/>
      <c r="K816" s="464"/>
      <c r="L816" s="464"/>
      <c r="M816" s="464"/>
      <c r="N816" s="464"/>
      <c r="O816" s="464"/>
      <c r="P816" s="464"/>
      <c r="Q816" s="464"/>
      <c r="R816" s="464"/>
      <c r="S816" s="464"/>
      <c r="T816" s="464"/>
      <c r="U816" s="464"/>
      <c r="V816" s="464"/>
      <c r="W816" s="464"/>
      <c r="X816" s="464"/>
      <c r="Y816" s="464"/>
      <c r="Z816" s="464"/>
    </row>
    <row r="817" spans="1:26" s="467" customFormat="1" ht="15.6" hidden="1" outlineLevel="2" x14ac:dyDescent="0.3">
      <c r="A817" s="532" t="s">
        <v>2068</v>
      </c>
      <c r="B817" s="531"/>
      <c r="C817" s="1121"/>
      <c r="D817" s="1121"/>
      <c r="E817" s="1121"/>
      <c r="F817" s="1121"/>
      <c r="G817" s="1121"/>
      <c r="J817" s="464"/>
      <c r="K817" s="464"/>
      <c r="L817" s="464"/>
      <c r="M817" s="464"/>
      <c r="N817" s="464"/>
      <c r="O817" s="464"/>
      <c r="P817" s="464"/>
      <c r="Q817" s="464"/>
      <c r="R817" s="464"/>
      <c r="S817" s="464"/>
      <c r="T817" s="464"/>
      <c r="U817" s="464"/>
      <c r="V817" s="464"/>
      <c r="W817" s="464"/>
      <c r="X817" s="464"/>
      <c r="Y817" s="464"/>
      <c r="Z817" s="464"/>
    </row>
    <row r="818" spans="1:26" s="467" customFormat="1" ht="15.6" hidden="1" outlineLevel="2" x14ac:dyDescent="0.3">
      <c r="A818" s="532" t="s">
        <v>2069</v>
      </c>
      <c r="B818" s="531"/>
      <c r="C818" s="1121"/>
      <c r="D818" s="1121"/>
      <c r="E818" s="1121"/>
      <c r="F818" s="1121"/>
      <c r="G818" s="1121"/>
      <c r="J818" s="464"/>
      <c r="K818" s="464"/>
      <c r="L818" s="464"/>
      <c r="M818" s="464"/>
      <c r="N818" s="464"/>
      <c r="O818" s="464"/>
      <c r="P818" s="464"/>
      <c r="Q818" s="464"/>
      <c r="R818" s="464"/>
      <c r="S818" s="464"/>
      <c r="T818" s="464"/>
      <c r="U818" s="464"/>
      <c r="V818" s="464"/>
      <c r="W818" s="464"/>
      <c r="X818" s="464"/>
      <c r="Y818" s="464"/>
      <c r="Z818" s="464"/>
    </row>
    <row r="819" spans="1:26" s="467" customFormat="1" ht="15.6" hidden="1" outlineLevel="2" x14ac:dyDescent="0.3">
      <c r="A819" s="532" t="s">
        <v>2070</v>
      </c>
      <c r="B819" s="531"/>
      <c r="C819" s="1121"/>
      <c r="D819" s="1121"/>
      <c r="E819" s="1121"/>
      <c r="F819" s="1121"/>
      <c r="G819" s="1121"/>
      <c r="J819" s="464"/>
      <c r="K819" s="464"/>
      <c r="L819" s="464"/>
      <c r="M819" s="464"/>
      <c r="N819" s="464"/>
      <c r="O819" s="464"/>
      <c r="P819" s="464"/>
      <c r="Q819" s="464"/>
      <c r="R819" s="464"/>
      <c r="S819" s="464"/>
      <c r="T819" s="464"/>
      <c r="U819" s="464"/>
      <c r="V819" s="464"/>
      <c r="W819" s="464"/>
      <c r="X819" s="464"/>
      <c r="Y819" s="464"/>
      <c r="Z819" s="464"/>
    </row>
    <row r="820" spans="1:26" s="467" customFormat="1" ht="15.6" hidden="1" outlineLevel="2" x14ac:dyDescent="0.3">
      <c r="A820" s="532" t="s">
        <v>2071</v>
      </c>
      <c r="B820" s="531"/>
      <c r="C820" s="1121"/>
      <c r="D820" s="1121"/>
      <c r="E820" s="1121"/>
      <c r="F820" s="1121"/>
      <c r="G820" s="1121"/>
      <c r="J820" s="464"/>
      <c r="K820" s="464"/>
      <c r="L820" s="464"/>
      <c r="M820" s="464"/>
      <c r="N820" s="464"/>
      <c r="O820" s="464"/>
      <c r="P820" s="464"/>
      <c r="Q820" s="464"/>
      <c r="R820" s="464"/>
      <c r="S820" s="464"/>
      <c r="T820" s="464"/>
      <c r="U820" s="464"/>
      <c r="V820" s="464"/>
      <c r="W820" s="464"/>
      <c r="X820" s="464"/>
      <c r="Y820" s="464"/>
      <c r="Z820" s="464"/>
    </row>
    <row r="821" spans="1:26" s="467" customFormat="1" ht="15.6" hidden="1" outlineLevel="2" x14ac:dyDescent="0.3">
      <c r="A821" s="532" t="s">
        <v>2072</v>
      </c>
      <c r="B821" s="531"/>
      <c r="C821" s="1121"/>
      <c r="D821" s="1121"/>
      <c r="E821" s="1121"/>
      <c r="F821" s="1121"/>
      <c r="G821" s="1121"/>
      <c r="J821" s="464"/>
      <c r="K821" s="464"/>
      <c r="L821" s="464"/>
      <c r="M821" s="464"/>
      <c r="N821" s="464"/>
      <c r="O821" s="464"/>
      <c r="P821" s="464"/>
      <c r="Q821" s="464"/>
      <c r="R821" s="464"/>
      <c r="S821" s="464"/>
      <c r="T821" s="464"/>
      <c r="U821" s="464"/>
      <c r="V821" s="464"/>
      <c r="W821" s="464"/>
      <c r="X821" s="464"/>
      <c r="Y821" s="464"/>
      <c r="Z821" s="464"/>
    </row>
    <row r="822" spans="1:26" s="467" customFormat="1" ht="15.6" outlineLevel="1" collapsed="1" x14ac:dyDescent="0.3">
      <c r="A822" s="533" t="s">
        <v>1496</v>
      </c>
      <c r="B822" s="534">
        <v>40</v>
      </c>
      <c r="C822" s="1122" t="s">
        <v>2073</v>
      </c>
      <c r="D822" s="1122"/>
      <c r="E822" s="1122"/>
      <c r="F822" s="1122"/>
      <c r="G822" s="1122"/>
      <c r="J822" s="464"/>
      <c r="K822" s="464"/>
      <c r="L822" s="464"/>
      <c r="M822" s="464"/>
      <c r="N822" s="464"/>
      <c r="O822" s="464"/>
      <c r="P822" s="464"/>
      <c r="Q822" s="464"/>
      <c r="R822" s="464"/>
      <c r="S822" s="464"/>
      <c r="T822" s="464"/>
      <c r="U822" s="464"/>
      <c r="V822" s="464"/>
      <c r="W822" s="464"/>
      <c r="X822" s="464"/>
      <c r="Y822" s="464"/>
      <c r="Z822" s="464"/>
    </row>
    <row r="823" spans="1:26" s="467" customFormat="1" outlineLevel="1" x14ac:dyDescent="0.3"/>
    <row r="824" spans="1:26" ht="18" outlineLevel="1" x14ac:dyDescent="0.35">
      <c r="A824" s="1134" t="s">
        <v>1886</v>
      </c>
      <c r="B824" s="1135"/>
      <c r="C824" s="1135"/>
      <c r="D824" s="1135"/>
      <c r="E824" s="1135"/>
      <c r="F824" s="1135"/>
      <c r="G824" s="1135"/>
      <c r="H824" s="1135"/>
      <c r="I824" s="1136"/>
    </row>
    <row r="825" spans="1:26" ht="43.2" outlineLevel="1" x14ac:dyDescent="0.3">
      <c r="A825" s="471" t="s">
        <v>2040</v>
      </c>
      <c r="B825" s="471" t="s">
        <v>2041</v>
      </c>
      <c r="C825" s="472" t="s">
        <v>2042</v>
      </c>
      <c r="D825" s="546" t="str">
        <f>"Productive FTEs ("&amp;B857*52&amp;")"</f>
        <v>Productive FTEs (2080)</v>
      </c>
      <c r="E825" s="546" t="str">
        <f>"Non-productive FTEs ("&amp;B857*52&amp;")"</f>
        <v>Non-productive FTEs (2080)</v>
      </c>
      <c r="F825" s="472" t="s">
        <v>2043</v>
      </c>
      <c r="G825" s="472" t="s">
        <v>2044</v>
      </c>
      <c r="H825" s="473" t="s">
        <v>2045</v>
      </c>
      <c r="I825" s="472" t="s">
        <v>1655</v>
      </c>
    </row>
    <row r="826" spans="1:26" outlineLevel="1" x14ac:dyDescent="0.3">
      <c r="A826" s="547" t="str">
        <f>IF(ISBLANK($A$7),"",$A$7)</f>
        <v>Hourly Staff</v>
      </c>
      <c r="B826" s="479"/>
      <c r="C826" s="479"/>
      <c r="D826" s="485">
        <f t="shared" ref="D826:E826" si="142">IF($B$254="","",B826/($B$254*52))</f>
        <v>0</v>
      </c>
      <c r="E826" s="485">
        <f t="shared" si="142"/>
        <v>0</v>
      </c>
      <c r="F826" s="536"/>
      <c r="G826" s="536"/>
      <c r="H826" s="479"/>
      <c r="I826" s="482"/>
    </row>
    <row r="827" spans="1:26" outlineLevel="1" x14ac:dyDescent="0.3">
      <c r="A827" s="549" t="str">
        <f>IF(ISBLANK($A$8),"",$A$8)</f>
        <v>Hourly Staff</v>
      </c>
      <c r="B827" s="491"/>
      <c r="C827" s="491"/>
      <c r="D827" s="492">
        <f t="shared" ref="D827:E833" si="143">IF($B$857="","",B827/($B$857*52))</f>
        <v>0</v>
      </c>
      <c r="E827" s="492">
        <f t="shared" si="143"/>
        <v>0</v>
      </c>
      <c r="F827" s="537"/>
      <c r="G827" s="537"/>
      <c r="H827" s="491"/>
      <c r="I827" s="494"/>
    </row>
    <row r="828" spans="1:26" outlineLevel="1" x14ac:dyDescent="0.3">
      <c r="A828" s="549" t="str">
        <f>IF(ISBLANK($A$9),"",$A$9)</f>
        <v>Housekeeper</v>
      </c>
      <c r="B828" s="491"/>
      <c r="C828" s="491"/>
      <c r="D828" s="492">
        <f t="shared" si="143"/>
        <v>0</v>
      </c>
      <c r="E828" s="492">
        <f t="shared" si="143"/>
        <v>0</v>
      </c>
      <c r="F828" s="537"/>
      <c r="G828" s="537"/>
      <c r="H828" s="491"/>
      <c r="I828" s="494"/>
    </row>
    <row r="829" spans="1:26" s="467" customFormat="1" outlineLevel="1" x14ac:dyDescent="0.3">
      <c r="A829" s="549" t="str">
        <f>IF(ISBLANK($A$10),"",$A$10)</f>
        <v>Floor Technician</v>
      </c>
      <c r="B829" s="491"/>
      <c r="C829" s="491"/>
      <c r="D829" s="492">
        <f t="shared" si="143"/>
        <v>0</v>
      </c>
      <c r="E829" s="492">
        <f t="shared" si="143"/>
        <v>0</v>
      </c>
      <c r="F829" s="537"/>
      <c r="G829" s="537"/>
      <c r="H829" s="491"/>
      <c r="I829" s="494"/>
    </row>
    <row r="830" spans="1:26" s="467" customFormat="1" outlineLevel="1" x14ac:dyDescent="0.3">
      <c r="A830" s="549" t="str">
        <f>IF(ISBLANK($A$11),"",$A$11)</f>
        <v>Trash Technician</v>
      </c>
      <c r="B830" s="491"/>
      <c r="C830" s="491"/>
      <c r="D830" s="492">
        <f t="shared" si="143"/>
        <v>0</v>
      </c>
      <c r="E830" s="492">
        <f t="shared" si="143"/>
        <v>0</v>
      </c>
      <c r="F830" s="537"/>
      <c r="G830" s="537"/>
      <c r="H830" s="491"/>
      <c r="I830" s="494"/>
    </row>
    <row r="831" spans="1:26" s="467" customFormat="1" outlineLevel="1" x14ac:dyDescent="0.3">
      <c r="A831" s="549" t="str">
        <f>IF(ISBLANK($A$12),"",$A$12)</f>
        <v>Linen Technician</v>
      </c>
      <c r="B831" s="491"/>
      <c r="C831" s="491"/>
      <c r="D831" s="492">
        <f t="shared" si="143"/>
        <v>0</v>
      </c>
      <c r="E831" s="492">
        <f t="shared" si="143"/>
        <v>0</v>
      </c>
      <c r="F831" s="537"/>
      <c r="G831" s="537"/>
      <c r="H831" s="491"/>
      <c r="I831" s="494"/>
    </row>
    <row r="832" spans="1:26" s="467" customFormat="1" outlineLevel="1" x14ac:dyDescent="0.3">
      <c r="A832" s="549" t="str">
        <f>IF(ISBLANK($A$13),"",$A$13)</f>
        <v>Administrative Support</v>
      </c>
      <c r="B832" s="491"/>
      <c r="C832" s="491"/>
      <c r="D832" s="492">
        <f t="shared" si="143"/>
        <v>0</v>
      </c>
      <c r="E832" s="492">
        <f t="shared" si="143"/>
        <v>0</v>
      </c>
      <c r="F832" s="537"/>
      <c r="G832" s="537"/>
      <c r="H832" s="491"/>
      <c r="I832" s="494"/>
    </row>
    <row r="833" spans="1:26" s="467" customFormat="1" outlineLevel="1" x14ac:dyDescent="0.3">
      <c r="A833" s="549" t="str">
        <f>IF(ISBLANK($A$14),"",$A$14)</f>
        <v>Hourly Supervision</v>
      </c>
      <c r="B833" s="491"/>
      <c r="C833" s="491"/>
      <c r="D833" s="492">
        <f t="shared" si="143"/>
        <v>0</v>
      </c>
      <c r="E833" s="492">
        <f t="shared" si="143"/>
        <v>0</v>
      </c>
      <c r="F833" s="537"/>
      <c r="G833" s="537"/>
      <c r="H833" s="491"/>
      <c r="I833" s="494"/>
    </row>
    <row r="834" spans="1:26" s="467" customFormat="1" outlineLevel="1" x14ac:dyDescent="0.3">
      <c r="A834" s="547" t="str">
        <f>IF(ISBLANK($A$15),"",$A$15)</f>
        <v>Salaried Staff</v>
      </c>
      <c r="B834" s="479"/>
      <c r="C834" s="479"/>
      <c r="D834" s="485"/>
      <c r="E834" s="485"/>
      <c r="F834" s="536"/>
      <c r="G834" s="536"/>
      <c r="H834" s="479"/>
      <c r="I834" s="482"/>
    </row>
    <row r="835" spans="1:26" s="467" customFormat="1" outlineLevel="1" x14ac:dyDescent="0.3">
      <c r="A835" s="549" t="str">
        <f>IF(ISBLANK($A$16),"",$A$16)</f>
        <v>Salaried Supervision</v>
      </c>
      <c r="B835" s="491"/>
      <c r="C835" s="491"/>
      <c r="D835" s="492">
        <f t="shared" ref="D835:D848" si="144">IF($B$857="","",B835/($B$857*52))</f>
        <v>0</v>
      </c>
      <c r="E835" s="492">
        <f t="shared" ref="E835:E848" si="145">IF($B$857="","",C835/($B$857*52))</f>
        <v>0</v>
      </c>
      <c r="F835" s="537"/>
      <c r="G835" s="537"/>
      <c r="H835" s="491"/>
      <c r="I835" s="494"/>
    </row>
    <row r="836" spans="1:26" s="467" customFormat="1" outlineLevel="1" x14ac:dyDescent="0.3">
      <c r="A836" s="549" t="str">
        <f>IF(ISBLANK($A$17),"",$A$17)</f>
        <v>Managers</v>
      </c>
      <c r="B836" s="491"/>
      <c r="C836" s="491"/>
      <c r="D836" s="492">
        <f t="shared" si="144"/>
        <v>0</v>
      </c>
      <c r="E836" s="492">
        <f t="shared" si="145"/>
        <v>0</v>
      </c>
      <c r="F836" s="537"/>
      <c r="G836" s="537"/>
      <c r="H836" s="491"/>
      <c r="I836" s="494"/>
    </row>
    <row r="837" spans="1:26" s="467" customFormat="1" outlineLevel="1" x14ac:dyDescent="0.3">
      <c r="A837" s="549" t="str">
        <f t="shared" ref="A837" si="146">IF(ISBLANK(A801),"",A801)</f>
        <v>Managers</v>
      </c>
      <c r="B837" s="491"/>
      <c r="C837" s="491"/>
      <c r="D837" s="492">
        <f t="shared" si="144"/>
        <v>0</v>
      </c>
      <c r="E837" s="492">
        <f t="shared" si="145"/>
        <v>0</v>
      </c>
      <c r="F837" s="537"/>
      <c r="G837" s="537"/>
      <c r="H837" s="491"/>
      <c r="I837" s="494"/>
    </row>
    <row r="838" spans="1:26" s="467" customFormat="1" outlineLevel="1" x14ac:dyDescent="0.3">
      <c r="A838" s="547" t="str">
        <f>IF(ISBLANK($A$19),"",$A$19)</f>
        <v>Other Labor</v>
      </c>
      <c r="B838" s="479"/>
      <c r="C838" s="479"/>
      <c r="D838" s="485">
        <f t="shared" si="144"/>
        <v>0</v>
      </c>
      <c r="E838" s="485">
        <f t="shared" si="145"/>
        <v>0</v>
      </c>
      <c r="F838" s="536"/>
      <c r="G838" s="536"/>
      <c r="H838" s="479"/>
      <c r="I838" s="482"/>
    </row>
    <row r="839" spans="1:26" s="467" customFormat="1" outlineLevel="1" x14ac:dyDescent="0.3">
      <c r="A839" s="549" t="str">
        <f>IF(ISBLANK($A$20),"",$A$20)</f>
        <v>Temp/ Agency Labor</v>
      </c>
      <c r="B839" s="491"/>
      <c r="C839" s="491"/>
      <c r="D839" s="492">
        <f t="shared" si="144"/>
        <v>0</v>
      </c>
      <c r="E839" s="492">
        <f t="shared" si="145"/>
        <v>0</v>
      </c>
      <c r="F839" s="537"/>
      <c r="G839" s="537"/>
      <c r="H839" s="491"/>
      <c r="I839" s="494"/>
    </row>
    <row r="840" spans="1:26" s="467" customFormat="1" outlineLevel="1" x14ac:dyDescent="0.3">
      <c r="A840" s="547" t="str">
        <f>IF(ISBLANK($A$21),"",$A$21)</f>
        <v/>
      </c>
      <c r="B840" s="491"/>
      <c r="C840" s="491"/>
      <c r="D840" s="492">
        <f t="shared" si="144"/>
        <v>0</v>
      </c>
      <c r="E840" s="492">
        <f t="shared" si="145"/>
        <v>0</v>
      </c>
      <c r="F840" s="537"/>
      <c r="G840" s="537"/>
      <c r="H840" s="491"/>
      <c r="I840" s="494"/>
    </row>
    <row r="841" spans="1:26" s="467" customFormat="1" outlineLevel="1" x14ac:dyDescent="0.3">
      <c r="A841" s="547" t="str">
        <f>IF(ISBLANK($A$22),"",$A$22)</f>
        <v/>
      </c>
      <c r="B841" s="491"/>
      <c r="C841" s="491"/>
      <c r="D841" s="492">
        <f t="shared" si="144"/>
        <v>0</v>
      </c>
      <c r="E841" s="492">
        <f t="shared" si="145"/>
        <v>0</v>
      </c>
      <c r="F841" s="537"/>
      <c r="G841" s="537"/>
      <c r="H841" s="491"/>
      <c r="I841" s="494"/>
    </row>
    <row r="842" spans="1:26" s="467" customFormat="1" outlineLevel="1" x14ac:dyDescent="0.3">
      <c r="A842" s="547" t="str">
        <f>IF(ISBLANK($A$23),"",$A$23)</f>
        <v/>
      </c>
      <c r="B842" s="491"/>
      <c r="C842" s="491"/>
      <c r="D842" s="492">
        <f t="shared" si="144"/>
        <v>0</v>
      </c>
      <c r="E842" s="492">
        <f t="shared" si="145"/>
        <v>0</v>
      </c>
      <c r="F842" s="537"/>
      <c r="G842" s="537"/>
      <c r="H842" s="491"/>
      <c r="I842" s="494"/>
    </row>
    <row r="843" spans="1:26" s="467" customFormat="1" outlineLevel="1" x14ac:dyDescent="0.3">
      <c r="A843" s="547" t="str">
        <f>IF(ISBLANK($A$24),"",$A$24)</f>
        <v/>
      </c>
      <c r="B843" s="491"/>
      <c r="C843" s="491"/>
      <c r="D843" s="492">
        <f t="shared" si="144"/>
        <v>0</v>
      </c>
      <c r="E843" s="492">
        <f t="shared" si="145"/>
        <v>0</v>
      </c>
      <c r="F843" s="537"/>
      <c r="G843" s="537"/>
      <c r="H843" s="491"/>
      <c r="I843" s="494"/>
    </row>
    <row r="844" spans="1:26" s="467" customFormat="1" outlineLevel="1" x14ac:dyDescent="0.3">
      <c r="A844" s="547" t="str">
        <f>IF(ISBLANK($A$25),"",$A$25)</f>
        <v/>
      </c>
      <c r="B844" s="491"/>
      <c r="C844" s="491"/>
      <c r="D844" s="492">
        <f t="shared" si="144"/>
        <v>0</v>
      </c>
      <c r="E844" s="492">
        <f t="shared" si="145"/>
        <v>0</v>
      </c>
      <c r="F844" s="537"/>
      <c r="G844" s="537"/>
      <c r="H844" s="491"/>
      <c r="I844" s="494"/>
    </row>
    <row r="845" spans="1:26" s="467" customFormat="1" outlineLevel="1" x14ac:dyDescent="0.3">
      <c r="A845" s="547" t="str">
        <f>IF(ISBLANK($A$26),"",$A$26)</f>
        <v/>
      </c>
      <c r="B845" s="491"/>
      <c r="C845" s="491"/>
      <c r="D845" s="492">
        <f t="shared" si="144"/>
        <v>0</v>
      </c>
      <c r="E845" s="492">
        <f t="shared" si="145"/>
        <v>0</v>
      </c>
      <c r="F845" s="537"/>
      <c r="G845" s="537"/>
      <c r="H845" s="491"/>
      <c r="I845" s="494"/>
      <c r="J845" s="464"/>
      <c r="K845" s="464"/>
      <c r="L845" s="464"/>
      <c r="M845" s="464"/>
      <c r="N845" s="464"/>
      <c r="O845" s="464"/>
      <c r="P845" s="464"/>
      <c r="Q845" s="464"/>
      <c r="R845" s="464"/>
      <c r="S845" s="464"/>
      <c r="T845" s="464"/>
      <c r="U845" s="464"/>
      <c r="V845" s="464"/>
      <c r="W845" s="464"/>
      <c r="X845" s="464"/>
      <c r="Y845" s="464"/>
      <c r="Z845" s="464"/>
    </row>
    <row r="846" spans="1:26" s="467" customFormat="1" outlineLevel="1" x14ac:dyDescent="0.3">
      <c r="A846" s="547" t="str">
        <f>IF(ISBLANK($A$27),"",$A$27)</f>
        <v/>
      </c>
      <c r="B846" s="491"/>
      <c r="C846" s="491"/>
      <c r="D846" s="492">
        <f t="shared" si="144"/>
        <v>0</v>
      </c>
      <c r="E846" s="492">
        <f t="shared" si="145"/>
        <v>0</v>
      </c>
      <c r="F846" s="537"/>
      <c r="G846" s="537"/>
      <c r="H846" s="491"/>
      <c r="I846" s="494"/>
      <c r="J846" s="464"/>
      <c r="K846" s="464"/>
      <c r="L846" s="464"/>
      <c r="M846" s="464"/>
      <c r="N846" s="464"/>
      <c r="O846" s="464"/>
      <c r="P846" s="464"/>
      <c r="Q846" s="464"/>
      <c r="R846" s="464"/>
      <c r="S846" s="464"/>
      <c r="T846" s="464"/>
      <c r="U846" s="464"/>
      <c r="V846" s="464"/>
      <c r="W846" s="464"/>
      <c r="X846" s="464"/>
      <c r="Y846" s="464"/>
      <c r="Z846" s="464"/>
    </row>
    <row r="847" spans="1:26" s="467" customFormat="1" outlineLevel="1" x14ac:dyDescent="0.3">
      <c r="A847" s="547" t="str">
        <f>IF(ISBLANK($A$28),"",$A$28)</f>
        <v/>
      </c>
      <c r="B847" s="491"/>
      <c r="C847" s="491"/>
      <c r="D847" s="492">
        <f t="shared" si="144"/>
        <v>0</v>
      </c>
      <c r="E847" s="492">
        <f t="shared" si="145"/>
        <v>0</v>
      </c>
      <c r="F847" s="537"/>
      <c r="G847" s="537"/>
      <c r="H847" s="491"/>
      <c r="I847" s="494"/>
      <c r="J847" s="464"/>
      <c r="K847" s="464"/>
      <c r="L847" s="464"/>
      <c r="M847" s="464"/>
      <c r="N847" s="464"/>
      <c r="O847" s="464"/>
      <c r="P847" s="464"/>
      <c r="Q847" s="464"/>
      <c r="R847" s="464"/>
      <c r="S847" s="464"/>
      <c r="T847" s="464"/>
      <c r="U847" s="464"/>
      <c r="V847" s="464"/>
      <c r="W847" s="464"/>
      <c r="X847" s="464"/>
      <c r="Y847" s="464"/>
      <c r="Z847" s="464"/>
    </row>
    <row r="848" spans="1:26" s="467" customFormat="1" outlineLevel="1" x14ac:dyDescent="0.3">
      <c r="A848" s="547" t="str">
        <f>IF(ISBLANK($A$29),"",$A$29)</f>
        <v/>
      </c>
      <c r="B848" s="514"/>
      <c r="C848" s="514"/>
      <c r="D848" s="492">
        <f t="shared" si="144"/>
        <v>0</v>
      </c>
      <c r="E848" s="492">
        <f t="shared" si="145"/>
        <v>0</v>
      </c>
      <c r="F848" s="539"/>
      <c r="G848" s="539"/>
      <c r="H848" s="491"/>
      <c r="I848" s="494"/>
      <c r="J848" s="464"/>
      <c r="K848" s="464"/>
      <c r="L848" s="464"/>
      <c r="M848" s="464"/>
      <c r="N848" s="464"/>
      <c r="O848" s="464"/>
      <c r="P848" s="464"/>
      <c r="Q848" s="464"/>
      <c r="R848" s="464"/>
      <c r="S848" s="464"/>
      <c r="T848" s="464"/>
      <c r="U848" s="464"/>
      <c r="V848" s="464"/>
      <c r="W848" s="464"/>
      <c r="X848" s="464"/>
      <c r="Y848" s="464"/>
      <c r="Z848" s="464"/>
    </row>
    <row r="849" spans="1:26" s="467" customFormat="1" outlineLevel="1" x14ac:dyDescent="0.3">
      <c r="A849" s="547" t="s">
        <v>2065</v>
      </c>
      <c r="B849" s="517">
        <f t="shared" ref="B849:G849" si="147">SUM(B826:B848)</f>
        <v>0</v>
      </c>
      <c r="C849" s="517">
        <f t="shared" si="147"/>
        <v>0</v>
      </c>
      <c r="D849" s="492">
        <f t="shared" si="147"/>
        <v>0</v>
      </c>
      <c r="E849" s="492">
        <f t="shared" si="147"/>
        <v>0</v>
      </c>
      <c r="F849" s="556">
        <f t="shared" si="147"/>
        <v>0</v>
      </c>
      <c r="G849" s="556">
        <f t="shared" si="147"/>
        <v>0</v>
      </c>
      <c r="H849" s="491"/>
      <c r="I849" s="519"/>
      <c r="J849" s="464"/>
      <c r="K849" s="464"/>
      <c r="L849" s="464"/>
      <c r="M849" s="464"/>
      <c r="N849" s="464"/>
      <c r="O849" s="464"/>
      <c r="P849" s="464"/>
      <c r="Q849" s="464"/>
      <c r="R849" s="464"/>
      <c r="S849" s="464"/>
      <c r="T849" s="464"/>
      <c r="U849" s="464"/>
      <c r="V849" s="464"/>
      <c r="W849" s="464"/>
      <c r="X849" s="464"/>
      <c r="Y849" s="464"/>
      <c r="Z849" s="464"/>
    </row>
    <row r="850" spans="1:26" s="467" customFormat="1" ht="18" outlineLevel="1" x14ac:dyDescent="0.3">
      <c r="A850" s="557" t="s">
        <v>2066</v>
      </c>
      <c r="B850" s="558"/>
      <c r="C850" s="1124" t="s">
        <v>1655</v>
      </c>
      <c r="D850" s="1124"/>
      <c r="E850" s="1124"/>
      <c r="F850" s="1124"/>
      <c r="G850" s="1125"/>
      <c r="J850" s="464"/>
      <c r="K850" s="464"/>
      <c r="L850" s="464"/>
      <c r="M850" s="464"/>
      <c r="N850" s="464"/>
      <c r="O850" s="464"/>
      <c r="P850" s="464"/>
      <c r="Q850" s="464"/>
      <c r="R850" s="464"/>
      <c r="S850" s="464"/>
      <c r="T850" s="464"/>
      <c r="U850" s="464"/>
      <c r="V850" s="464"/>
      <c r="W850" s="464"/>
      <c r="X850" s="464"/>
      <c r="Y850" s="464"/>
      <c r="Z850" s="464"/>
    </row>
    <row r="851" spans="1:26" s="467" customFormat="1" ht="46.8" hidden="1" outlineLevel="2" x14ac:dyDescent="0.3">
      <c r="A851" s="530" t="s">
        <v>2163</v>
      </c>
      <c r="B851" s="531"/>
      <c r="C851" s="1121"/>
      <c r="D851" s="1121"/>
      <c r="E851" s="1121"/>
      <c r="F851" s="1121"/>
      <c r="G851" s="1121"/>
      <c r="J851" s="464"/>
      <c r="K851" s="464"/>
      <c r="L851" s="464"/>
      <c r="M851" s="464"/>
      <c r="N851" s="464"/>
      <c r="O851" s="464"/>
      <c r="P851" s="464"/>
      <c r="Q851" s="464"/>
      <c r="R851" s="464"/>
      <c r="S851" s="464"/>
      <c r="T851" s="464"/>
      <c r="U851" s="464"/>
      <c r="V851" s="464"/>
      <c r="W851" s="464"/>
      <c r="X851" s="464"/>
      <c r="Y851" s="464"/>
      <c r="Z851" s="464"/>
    </row>
    <row r="852" spans="1:26" s="467" customFormat="1" ht="15.6" hidden="1" outlineLevel="2" x14ac:dyDescent="0.3">
      <c r="A852" s="532" t="s">
        <v>2068</v>
      </c>
      <c r="B852" s="531"/>
      <c r="C852" s="1121"/>
      <c r="D852" s="1121"/>
      <c r="E852" s="1121"/>
      <c r="F852" s="1121"/>
      <c r="G852" s="1121"/>
      <c r="J852" s="464"/>
      <c r="K852" s="464"/>
      <c r="L852" s="464"/>
      <c r="M852" s="464"/>
      <c r="N852" s="464"/>
      <c r="O852" s="464"/>
      <c r="P852" s="464"/>
      <c r="Q852" s="464"/>
      <c r="R852" s="464"/>
      <c r="S852" s="464"/>
      <c r="T852" s="464"/>
      <c r="U852" s="464"/>
      <c r="V852" s="464"/>
      <c r="W852" s="464"/>
      <c r="X852" s="464"/>
      <c r="Y852" s="464"/>
      <c r="Z852" s="464"/>
    </row>
    <row r="853" spans="1:26" s="467" customFormat="1" ht="15.6" hidden="1" outlineLevel="2" x14ac:dyDescent="0.3">
      <c r="A853" s="532" t="s">
        <v>2069</v>
      </c>
      <c r="B853" s="531"/>
      <c r="C853" s="1121"/>
      <c r="D853" s="1121"/>
      <c r="E853" s="1121"/>
      <c r="F853" s="1121"/>
      <c r="G853" s="1121"/>
      <c r="J853" s="464"/>
      <c r="K853" s="464"/>
      <c r="L853" s="464"/>
      <c r="M853" s="464"/>
      <c r="N853" s="464"/>
      <c r="O853" s="464"/>
      <c r="P853" s="464"/>
      <c r="Q853" s="464"/>
      <c r="R853" s="464"/>
      <c r="S853" s="464"/>
      <c r="T853" s="464"/>
      <c r="U853" s="464"/>
      <c r="V853" s="464"/>
      <c r="W853" s="464"/>
      <c r="X853" s="464"/>
      <c r="Y853" s="464"/>
      <c r="Z853" s="464"/>
    </row>
    <row r="854" spans="1:26" s="467" customFormat="1" ht="15.6" hidden="1" outlineLevel="2" x14ac:dyDescent="0.3">
      <c r="A854" s="532" t="s">
        <v>2070</v>
      </c>
      <c r="B854" s="531"/>
      <c r="C854" s="1121"/>
      <c r="D854" s="1121"/>
      <c r="E854" s="1121"/>
      <c r="F854" s="1121"/>
      <c r="G854" s="1121"/>
      <c r="J854" s="464"/>
      <c r="K854" s="464"/>
      <c r="L854" s="464"/>
      <c r="M854" s="464"/>
      <c r="N854" s="464"/>
      <c r="O854" s="464"/>
      <c r="P854" s="464"/>
      <c r="Q854" s="464"/>
      <c r="R854" s="464"/>
      <c r="S854" s="464"/>
      <c r="T854" s="464"/>
      <c r="U854" s="464"/>
      <c r="V854" s="464"/>
      <c r="W854" s="464"/>
      <c r="X854" s="464"/>
      <c r="Y854" s="464"/>
      <c r="Z854" s="464"/>
    </row>
    <row r="855" spans="1:26" s="467" customFormat="1" ht="15.6" hidden="1" outlineLevel="2" x14ac:dyDescent="0.3">
      <c r="A855" s="532" t="s">
        <v>2071</v>
      </c>
      <c r="B855" s="531"/>
      <c r="C855" s="1121"/>
      <c r="D855" s="1121"/>
      <c r="E855" s="1121"/>
      <c r="F855" s="1121"/>
      <c r="G855" s="1121"/>
      <c r="J855" s="464"/>
      <c r="K855" s="464"/>
      <c r="L855" s="464"/>
      <c r="M855" s="464"/>
      <c r="N855" s="464"/>
      <c r="O855" s="464"/>
      <c r="P855" s="464"/>
      <c r="Q855" s="464"/>
      <c r="R855" s="464"/>
      <c r="S855" s="464"/>
      <c r="T855" s="464"/>
      <c r="U855" s="464"/>
      <c r="V855" s="464"/>
      <c r="W855" s="464"/>
      <c r="X855" s="464"/>
      <c r="Y855" s="464"/>
      <c r="Z855" s="464"/>
    </row>
    <row r="856" spans="1:26" s="467" customFormat="1" ht="15.6" hidden="1" outlineLevel="2" x14ac:dyDescent="0.3">
      <c r="A856" s="532" t="s">
        <v>2072</v>
      </c>
      <c r="B856" s="531"/>
      <c r="C856" s="1121"/>
      <c r="D856" s="1121"/>
      <c r="E856" s="1121"/>
      <c r="F856" s="1121"/>
      <c r="G856" s="1121"/>
      <c r="J856" s="464"/>
      <c r="K856" s="464"/>
      <c r="L856" s="464"/>
      <c r="M856" s="464"/>
      <c r="N856" s="464"/>
      <c r="O856" s="464"/>
      <c r="P856" s="464"/>
      <c r="Q856" s="464"/>
      <c r="R856" s="464"/>
      <c r="S856" s="464"/>
      <c r="T856" s="464"/>
      <c r="U856" s="464"/>
      <c r="V856" s="464"/>
      <c r="W856" s="464"/>
      <c r="X856" s="464"/>
      <c r="Y856" s="464"/>
      <c r="Z856" s="464"/>
    </row>
    <row r="857" spans="1:26" s="467" customFormat="1" ht="15.6" outlineLevel="1" collapsed="1" x14ac:dyDescent="0.3">
      <c r="A857" s="533" t="s">
        <v>1496</v>
      </c>
      <c r="B857" s="534">
        <v>40</v>
      </c>
      <c r="C857" s="1122" t="s">
        <v>2073</v>
      </c>
      <c r="D857" s="1122"/>
      <c r="E857" s="1122"/>
      <c r="F857" s="1122"/>
      <c r="G857" s="1122"/>
      <c r="J857" s="464"/>
      <c r="K857" s="464"/>
      <c r="L857" s="464"/>
      <c r="M857" s="464"/>
      <c r="N857" s="464"/>
      <c r="O857" s="464"/>
      <c r="P857" s="464"/>
      <c r="Q857" s="464"/>
      <c r="R857" s="464"/>
      <c r="S857" s="464"/>
      <c r="T857" s="464"/>
      <c r="U857" s="464"/>
      <c r="V857" s="464"/>
      <c r="W857" s="464"/>
      <c r="X857" s="464"/>
      <c r="Y857" s="464"/>
      <c r="Z857" s="464"/>
    </row>
    <row r="858" spans="1:26" s="467" customFormat="1" outlineLevel="1" x14ac:dyDescent="0.3"/>
    <row r="859" spans="1:26" ht="18" outlineLevel="1" x14ac:dyDescent="0.35">
      <c r="A859" s="1134" t="s">
        <v>1887</v>
      </c>
      <c r="B859" s="1135"/>
      <c r="C859" s="1135"/>
      <c r="D859" s="1135"/>
      <c r="E859" s="1135"/>
      <c r="F859" s="1135"/>
      <c r="G859" s="1135"/>
      <c r="H859" s="1135"/>
      <c r="I859" s="1136"/>
    </row>
    <row r="860" spans="1:26" ht="43.2" outlineLevel="1" x14ac:dyDescent="0.3">
      <c r="A860" s="471" t="s">
        <v>2040</v>
      </c>
      <c r="B860" s="471" t="s">
        <v>2041</v>
      </c>
      <c r="C860" s="472" t="s">
        <v>2042</v>
      </c>
      <c r="D860" s="546" t="str">
        <f>"Productive FTEs ("&amp;B892*52&amp;")"</f>
        <v>Productive FTEs (2080)</v>
      </c>
      <c r="E860" s="546" t="str">
        <f>"Non-productive FTEs ("&amp;B892*52&amp;")"</f>
        <v>Non-productive FTEs (2080)</v>
      </c>
      <c r="F860" s="472" t="s">
        <v>2043</v>
      </c>
      <c r="G860" s="472" t="s">
        <v>2044</v>
      </c>
      <c r="H860" s="473" t="s">
        <v>2045</v>
      </c>
      <c r="I860" s="472" t="s">
        <v>1655</v>
      </c>
    </row>
    <row r="861" spans="1:26" outlineLevel="1" x14ac:dyDescent="0.3">
      <c r="A861" s="547" t="str">
        <f>IF(ISBLANK($A$7),"",$A$7)</f>
        <v>Hourly Staff</v>
      </c>
      <c r="B861" s="479"/>
      <c r="C861" s="479"/>
      <c r="D861" s="485">
        <f t="shared" ref="D861:E861" si="148">IF($B$254="","",B861/($B$254*52))</f>
        <v>0</v>
      </c>
      <c r="E861" s="485">
        <f t="shared" si="148"/>
        <v>0</v>
      </c>
      <c r="F861" s="536"/>
      <c r="G861" s="536"/>
      <c r="H861" s="479"/>
      <c r="I861" s="482"/>
    </row>
    <row r="862" spans="1:26" outlineLevel="1" x14ac:dyDescent="0.3">
      <c r="A862" s="549" t="str">
        <f>IF(ISBLANK($A$8),"",$A$8)</f>
        <v>Hourly Staff</v>
      </c>
      <c r="B862" s="491"/>
      <c r="C862" s="491"/>
      <c r="D862" s="492">
        <f t="shared" ref="D862:E868" si="149">IF($B$892="","",B862/($B$892*52))</f>
        <v>0</v>
      </c>
      <c r="E862" s="492">
        <f t="shared" si="149"/>
        <v>0</v>
      </c>
      <c r="F862" s="537"/>
      <c r="G862" s="537"/>
      <c r="H862" s="491"/>
      <c r="I862" s="494"/>
    </row>
    <row r="863" spans="1:26" outlineLevel="1" x14ac:dyDescent="0.3">
      <c r="A863" s="549" t="str">
        <f>IF(ISBLANK($A$9),"",$A$9)</f>
        <v>Housekeeper</v>
      </c>
      <c r="B863" s="491"/>
      <c r="C863" s="491"/>
      <c r="D863" s="492">
        <f t="shared" si="149"/>
        <v>0</v>
      </c>
      <c r="E863" s="492">
        <f t="shared" si="149"/>
        <v>0</v>
      </c>
      <c r="F863" s="537"/>
      <c r="G863" s="537"/>
      <c r="H863" s="491"/>
      <c r="I863" s="494"/>
    </row>
    <row r="864" spans="1:26" s="467" customFormat="1" outlineLevel="1" x14ac:dyDescent="0.3">
      <c r="A864" s="549" t="str">
        <f>IF(ISBLANK($A$10),"",$A$10)</f>
        <v>Floor Technician</v>
      </c>
      <c r="B864" s="491"/>
      <c r="C864" s="491"/>
      <c r="D864" s="492">
        <f t="shared" si="149"/>
        <v>0</v>
      </c>
      <c r="E864" s="492">
        <f t="shared" si="149"/>
        <v>0</v>
      </c>
      <c r="F864" s="537"/>
      <c r="G864" s="537"/>
      <c r="H864" s="491"/>
      <c r="I864" s="494"/>
    </row>
    <row r="865" spans="1:26" s="467" customFormat="1" outlineLevel="1" x14ac:dyDescent="0.3">
      <c r="A865" s="549" t="str">
        <f>IF(ISBLANK($A$11),"",$A$11)</f>
        <v>Trash Technician</v>
      </c>
      <c r="B865" s="491"/>
      <c r="C865" s="491"/>
      <c r="D865" s="492">
        <f t="shared" si="149"/>
        <v>0</v>
      </c>
      <c r="E865" s="492">
        <f t="shared" si="149"/>
        <v>0</v>
      </c>
      <c r="F865" s="537"/>
      <c r="G865" s="537"/>
      <c r="H865" s="491"/>
      <c r="I865" s="494"/>
    </row>
    <row r="866" spans="1:26" s="467" customFormat="1" outlineLevel="1" x14ac:dyDescent="0.3">
      <c r="A866" s="549" t="str">
        <f>IF(ISBLANK($A$12),"",$A$12)</f>
        <v>Linen Technician</v>
      </c>
      <c r="B866" s="491"/>
      <c r="C866" s="491"/>
      <c r="D866" s="492">
        <f t="shared" si="149"/>
        <v>0</v>
      </c>
      <c r="E866" s="492">
        <f t="shared" si="149"/>
        <v>0</v>
      </c>
      <c r="F866" s="537"/>
      <c r="G866" s="537"/>
      <c r="H866" s="491"/>
      <c r="I866" s="494"/>
    </row>
    <row r="867" spans="1:26" s="467" customFormat="1" outlineLevel="1" x14ac:dyDescent="0.3">
      <c r="A867" s="549" t="str">
        <f>IF(ISBLANK($A$13),"",$A$13)</f>
        <v>Administrative Support</v>
      </c>
      <c r="B867" s="491"/>
      <c r="C867" s="491"/>
      <c r="D867" s="492">
        <f t="shared" si="149"/>
        <v>0</v>
      </c>
      <c r="E867" s="492">
        <f t="shared" si="149"/>
        <v>0</v>
      </c>
      <c r="F867" s="537"/>
      <c r="G867" s="537"/>
      <c r="H867" s="491"/>
      <c r="I867" s="494"/>
    </row>
    <row r="868" spans="1:26" s="467" customFormat="1" outlineLevel="1" x14ac:dyDescent="0.3">
      <c r="A868" s="549" t="str">
        <f>IF(ISBLANK($A$14),"",$A$14)</f>
        <v>Hourly Supervision</v>
      </c>
      <c r="B868" s="491"/>
      <c r="C868" s="491"/>
      <c r="D868" s="492">
        <f t="shared" si="149"/>
        <v>0</v>
      </c>
      <c r="E868" s="492">
        <f t="shared" si="149"/>
        <v>0</v>
      </c>
      <c r="F868" s="537"/>
      <c r="G868" s="537"/>
      <c r="H868" s="491"/>
      <c r="I868" s="494"/>
    </row>
    <row r="869" spans="1:26" s="467" customFormat="1" outlineLevel="1" x14ac:dyDescent="0.3">
      <c r="A869" s="547" t="str">
        <f>IF(ISBLANK($A$15),"",$A$15)</f>
        <v>Salaried Staff</v>
      </c>
      <c r="B869" s="479"/>
      <c r="C869" s="479"/>
      <c r="D869" s="485"/>
      <c r="E869" s="485"/>
      <c r="F869" s="536"/>
      <c r="G869" s="536"/>
      <c r="H869" s="479"/>
      <c r="I869" s="482"/>
    </row>
    <row r="870" spans="1:26" s="467" customFormat="1" outlineLevel="1" x14ac:dyDescent="0.3">
      <c r="A870" s="549" t="str">
        <f>IF(ISBLANK($A$16),"",$A$16)</f>
        <v>Salaried Supervision</v>
      </c>
      <c r="B870" s="491"/>
      <c r="C870" s="491"/>
      <c r="D870" s="492">
        <f t="shared" ref="D870:D883" si="150">IF($B$892="","",B870/($B$892*52))</f>
        <v>0</v>
      </c>
      <c r="E870" s="492">
        <f t="shared" ref="E870:E883" si="151">IF($B$892="","",C870/($B$892*52))</f>
        <v>0</v>
      </c>
      <c r="F870" s="537"/>
      <c r="G870" s="537"/>
      <c r="H870" s="491"/>
      <c r="I870" s="494"/>
    </row>
    <row r="871" spans="1:26" s="467" customFormat="1" outlineLevel="1" x14ac:dyDescent="0.3">
      <c r="A871" s="549" t="str">
        <f>IF(ISBLANK($A$17),"",$A$17)</f>
        <v>Managers</v>
      </c>
      <c r="B871" s="491"/>
      <c r="C871" s="491"/>
      <c r="D871" s="492">
        <f t="shared" si="150"/>
        <v>0</v>
      </c>
      <c r="E871" s="492">
        <f t="shared" si="151"/>
        <v>0</v>
      </c>
      <c r="F871" s="537"/>
      <c r="G871" s="537"/>
      <c r="H871" s="491"/>
      <c r="I871" s="494"/>
    </row>
    <row r="872" spans="1:26" s="467" customFormat="1" outlineLevel="1" x14ac:dyDescent="0.3">
      <c r="A872" s="549" t="str">
        <f t="shared" ref="A872" si="152">IF(ISBLANK(A836),"",A836)</f>
        <v>Managers</v>
      </c>
      <c r="B872" s="491"/>
      <c r="C872" s="491"/>
      <c r="D872" s="492">
        <f t="shared" si="150"/>
        <v>0</v>
      </c>
      <c r="E872" s="492">
        <f t="shared" si="151"/>
        <v>0</v>
      </c>
      <c r="F872" s="537"/>
      <c r="G872" s="537"/>
      <c r="H872" s="491"/>
      <c r="I872" s="494"/>
    </row>
    <row r="873" spans="1:26" s="467" customFormat="1" outlineLevel="1" x14ac:dyDescent="0.3">
      <c r="A873" s="547" t="str">
        <f>IF(ISBLANK($A$19),"",$A$19)</f>
        <v>Other Labor</v>
      </c>
      <c r="B873" s="479"/>
      <c r="C873" s="479"/>
      <c r="D873" s="485">
        <f t="shared" si="150"/>
        <v>0</v>
      </c>
      <c r="E873" s="485">
        <f t="shared" si="151"/>
        <v>0</v>
      </c>
      <c r="F873" s="536"/>
      <c r="G873" s="536"/>
      <c r="H873" s="479"/>
      <c r="I873" s="482"/>
    </row>
    <row r="874" spans="1:26" s="467" customFormat="1" outlineLevel="1" x14ac:dyDescent="0.3">
      <c r="A874" s="549" t="str">
        <f>IF(ISBLANK($A$20),"",$A$20)</f>
        <v>Temp/ Agency Labor</v>
      </c>
      <c r="B874" s="491"/>
      <c r="C874" s="491"/>
      <c r="D874" s="492">
        <f t="shared" si="150"/>
        <v>0</v>
      </c>
      <c r="E874" s="492">
        <f t="shared" si="151"/>
        <v>0</v>
      </c>
      <c r="F874" s="537"/>
      <c r="G874" s="537"/>
      <c r="H874" s="491"/>
      <c r="I874" s="494"/>
    </row>
    <row r="875" spans="1:26" s="467" customFormat="1" outlineLevel="1" x14ac:dyDescent="0.3">
      <c r="A875" s="547" t="str">
        <f>IF(ISBLANK($A$21),"",$A$21)</f>
        <v/>
      </c>
      <c r="B875" s="491"/>
      <c r="C875" s="491"/>
      <c r="D875" s="492">
        <f t="shared" si="150"/>
        <v>0</v>
      </c>
      <c r="E875" s="492">
        <f t="shared" si="151"/>
        <v>0</v>
      </c>
      <c r="F875" s="537"/>
      <c r="G875" s="537"/>
      <c r="H875" s="491"/>
      <c r="I875" s="494"/>
    </row>
    <row r="876" spans="1:26" s="467" customFormat="1" outlineLevel="1" x14ac:dyDescent="0.3">
      <c r="A876" s="547" t="str">
        <f>IF(ISBLANK($A$22),"",$A$22)</f>
        <v/>
      </c>
      <c r="B876" s="491"/>
      <c r="C876" s="491"/>
      <c r="D876" s="492">
        <f t="shared" si="150"/>
        <v>0</v>
      </c>
      <c r="E876" s="492">
        <f t="shared" si="151"/>
        <v>0</v>
      </c>
      <c r="F876" s="537"/>
      <c r="G876" s="537"/>
      <c r="H876" s="491"/>
      <c r="I876" s="494"/>
    </row>
    <row r="877" spans="1:26" s="467" customFormat="1" outlineLevel="1" x14ac:dyDescent="0.3">
      <c r="A877" s="547" t="str">
        <f>IF(ISBLANK($A$23),"",$A$23)</f>
        <v/>
      </c>
      <c r="B877" s="491"/>
      <c r="C877" s="491"/>
      <c r="D877" s="492">
        <f t="shared" si="150"/>
        <v>0</v>
      </c>
      <c r="E877" s="492">
        <f t="shared" si="151"/>
        <v>0</v>
      </c>
      <c r="F877" s="537"/>
      <c r="G877" s="537"/>
      <c r="H877" s="491"/>
      <c r="I877" s="494"/>
    </row>
    <row r="878" spans="1:26" s="467" customFormat="1" outlineLevel="1" x14ac:dyDescent="0.3">
      <c r="A878" s="547" t="str">
        <f>IF(ISBLANK($A$24),"",$A$24)</f>
        <v/>
      </c>
      <c r="B878" s="491"/>
      <c r="C878" s="491"/>
      <c r="D878" s="492">
        <f t="shared" si="150"/>
        <v>0</v>
      </c>
      <c r="E878" s="492">
        <f t="shared" si="151"/>
        <v>0</v>
      </c>
      <c r="F878" s="537"/>
      <c r="G878" s="537"/>
      <c r="H878" s="491"/>
      <c r="I878" s="494"/>
    </row>
    <row r="879" spans="1:26" s="467" customFormat="1" outlineLevel="1" x14ac:dyDescent="0.3">
      <c r="A879" s="547" t="str">
        <f>IF(ISBLANK($A$25),"",$A$25)</f>
        <v/>
      </c>
      <c r="B879" s="491"/>
      <c r="C879" s="491"/>
      <c r="D879" s="492">
        <f t="shared" si="150"/>
        <v>0</v>
      </c>
      <c r="E879" s="492">
        <f t="shared" si="151"/>
        <v>0</v>
      </c>
      <c r="F879" s="537"/>
      <c r="G879" s="537"/>
      <c r="H879" s="491"/>
      <c r="I879" s="494"/>
    </row>
    <row r="880" spans="1:26" s="467" customFormat="1" outlineLevel="1" x14ac:dyDescent="0.3">
      <c r="A880" s="547" t="str">
        <f>IF(ISBLANK($A$26),"",$A$26)</f>
        <v/>
      </c>
      <c r="B880" s="491"/>
      <c r="C880" s="491"/>
      <c r="D880" s="492">
        <f t="shared" si="150"/>
        <v>0</v>
      </c>
      <c r="E880" s="492">
        <f t="shared" si="151"/>
        <v>0</v>
      </c>
      <c r="F880" s="537"/>
      <c r="G880" s="537"/>
      <c r="H880" s="491"/>
      <c r="I880" s="494"/>
      <c r="J880" s="464"/>
      <c r="K880" s="464"/>
      <c r="L880" s="464"/>
      <c r="M880" s="464"/>
      <c r="N880" s="464"/>
      <c r="O880" s="464"/>
      <c r="P880" s="464"/>
      <c r="Q880" s="464"/>
      <c r="R880" s="464"/>
      <c r="S880" s="464"/>
      <c r="T880" s="464"/>
      <c r="U880" s="464"/>
      <c r="V880" s="464"/>
      <c r="W880" s="464"/>
      <c r="X880" s="464"/>
      <c r="Y880" s="464"/>
      <c r="Z880" s="464"/>
    </row>
    <row r="881" spans="1:26" s="467" customFormat="1" outlineLevel="1" x14ac:dyDescent="0.3">
      <c r="A881" s="547" t="str">
        <f>IF(ISBLANK($A$27),"",$A$27)</f>
        <v/>
      </c>
      <c r="B881" s="491"/>
      <c r="C881" s="491"/>
      <c r="D881" s="492">
        <f t="shared" si="150"/>
        <v>0</v>
      </c>
      <c r="E881" s="492">
        <f t="shared" si="151"/>
        <v>0</v>
      </c>
      <c r="F881" s="537"/>
      <c r="G881" s="537"/>
      <c r="H881" s="491"/>
      <c r="I881" s="494"/>
      <c r="J881" s="464"/>
      <c r="K881" s="464"/>
      <c r="L881" s="464"/>
      <c r="M881" s="464"/>
      <c r="N881" s="464"/>
      <c r="O881" s="464"/>
      <c r="P881" s="464"/>
      <c r="Q881" s="464"/>
      <c r="R881" s="464"/>
      <c r="S881" s="464"/>
      <c r="T881" s="464"/>
      <c r="U881" s="464"/>
      <c r="V881" s="464"/>
      <c r="W881" s="464"/>
      <c r="X881" s="464"/>
      <c r="Y881" s="464"/>
      <c r="Z881" s="464"/>
    </row>
    <row r="882" spans="1:26" s="467" customFormat="1" outlineLevel="1" x14ac:dyDescent="0.3">
      <c r="A882" s="547" t="str">
        <f>IF(ISBLANK($A$28),"",$A$28)</f>
        <v/>
      </c>
      <c r="B882" s="491"/>
      <c r="C882" s="491"/>
      <c r="D882" s="492">
        <f t="shared" si="150"/>
        <v>0</v>
      </c>
      <c r="E882" s="492">
        <f t="shared" si="151"/>
        <v>0</v>
      </c>
      <c r="F882" s="537"/>
      <c r="G882" s="537"/>
      <c r="H882" s="491"/>
      <c r="I882" s="494"/>
      <c r="J882" s="464"/>
      <c r="K882" s="464"/>
      <c r="L882" s="464"/>
      <c r="M882" s="464"/>
      <c r="N882" s="464"/>
      <c r="O882" s="464"/>
      <c r="P882" s="464"/>
      <c r="Q882" s="464"/>
      <c r="R882" s="464"/>
      <c r="S882" s="464"/>
      <c r="T882" s="464"/>
      <c r="U882" s="464"/>
      <c r="V882" s="464"/>
      <c r="W882" s="464"/>
      <c r="X882" s="464"/>
      <c r="Y882" s="464"/>
      <c r="Z882" s="464"/>
    </row>
    <row r="883" spans="1:26" s="467" customFormat="1" outlineLevel="1" x14ac:dyDescent="0.3">
      <c r="A883" s="547" t="str">
        <f>IF(ISBLANK($A$29),"",$A$29)</f>
        <v/>
      </c>
      <c r="B883" s="514"/>
      <c r="C883" s="514"/>
      <c r="D883" s="492">
        <f t="shared" si="150"/>
        <v>0</v>
      </c>
      <c r="E883" s="492">
        <f t="shared" si="151"/>
        <v>0</v>
      </c>
      <c r="F883" s="539"/>
      <c r="G883" s="539"/>
      <c r="H883" s="491"/>
      <c r="I883" s="494"/>
      <c r="J883" s="464"/>
      <c r="K883" s="464"/>
      <c r="L883" s="464"/>
      <c r="M883" s="464"/>
      <c r="N883" s="464"/>
      <c r="O883" s="464"/>
      <c r="P883" s="464"/>
      <c r="Q883" s="464"/>
      <c r="R883" s="464"/>
      <c r="S883" s="464"/>
      <c r="T883" s="464"/>
      <c r="U883" s="464"/>
      <c r="V883" s="464"/>
      <c r="W883" s="464"/>
      <c r="X883" s="464"/>
      <c r="Y883" s="464"/>
      <c r="Z883" s="464"/>
    </row>
    <row r="884" spans="1:26" s="467" customFormat="1" outlineLevel="1" x14ac:dyDescent="0.3">
      <c r="A884" s="547" t="s">
        <v>2065</v>
      </c>
      <c r="B884" s="517">
        <f t="shared" ref="B884:G884" si="153">SUM(B861:B883)</f>
        <v>0</v>
      </c>
      <c r="C884" s="517">
        <f t="shared" si="153"/>
        <v>0</v>
      </c>
      <c r="D884" s="492">
        <f t="shared" si="153"/>
        <v>0</v>
      </c>
      <c r="E884" s="492">
        <f t="shared" si="153"/>
        <v>0</v>
      </c>
      <c r="F884" s="556">
        <f t="shared" si="153"/>
        <v>0</v>
      </c>
      <c r="G884" s="556">
        <f t="shared" si="153"/>
        <v>0</v>
      </c>
      <c r="H884" s="491"/>
      <c r="I884" s="519"/>
      <c r="J884" s="464"/>
      <c r="K884" s="464"/>
      <c r="L884" s="464"/>
      <c r="M884" s="464"/>
      <c r="N884" s="464"/>
      <c r="O884" s="464"/>
      <c r="P884" s="464"/>
      <c r="Q884" s="464"/>
      <c r="R884" s="464"/>
      <c r="S884" s="464"/>
      <c r="T884" s="464"/>
      <c r="U884" s="464"/>
      <c r="V884" s="464"/>
      <c r="W884" s="464"/>
      <c r="X884" s="464"/>
      <c r="Y884" s="464"/>
      <c r="Z884" s="464"/>
    </row>
    <row r="885" spans="1:26" s="467" customFormat="1" ht="18" outlineLevel="1" x14ac:dyDescent="0.3">
      <c r="A885" s="557" t="s">
        <v>2066</v>
      </c>
      <c r="B885" s="558"/>
      <c r="C885" s="1124" t="s">
        <v>1655</v>
      </c>
      <c r="D885" s="1124"/>
      <c r="E885" s="1124"/>
      <c r="F885" s="1124"/>
      <c r="G885" s="1125"/>
      <c r="J885" s="464"/>
      <c r="K885" s="464"/>
      <c r="L885" s="464"/>
      <c r="M885" s="464"/>
      <c r="N885" s="464"/>
      <c r="O885" s="464"/>
      <c r="P885" s="464"/>
      <c r="Q885" s="464"/>
      <c r="R885" s="464"/>
      <c r="S885" s="464"/>
      <c r="T885" s="464"/>
      <c r="U885" s="464"/>
      <c r="V885" s="464"/>
      <c r="W885" s="464"/>
      <c r="X885" s="464"/>
      <c r="Y885" s="464"/>
      <c r="Z885" s="464"/>
    </row>
    <row r="886" spans="1:26" s="467" customFormat="1" ht="46.8" hidden="1" outlineLevel="2" x14ac:dyDescent="0.3">
      <c r="A886" s="530" t="s">
        <v>2163</v>
      </c>
      <c r="B886" s="531"/>
      <c r="C886" s="1121"/>
      <c r="D886" s="1121"/>
      <c r="E886" s="1121"/>
      <c r="F886" s="1121"/>
      <c r="G886" s="1121"/>
      <c r="J886" s="464"/>
      <c r="K886" s="464"/>
      <c r="L886" s="464"/>
      <c r="M886" s="464"/>
      <c r="N886" s="464"/>
      <c r="O886" s="464"/>
      <c r="P886" s="464"/>
      <c r="Q886" s="464"/>
      <c r="R886" s="464"/>
      <c r="S886" s="464"/>
      <c r="T886" s="464"/>
      <c r="U886" s="464"/>
      <c r="V886" s="464"/>
      <c r="W886" s="464"/>
      <c r="X886" s="464"/>
      <c r="Y886" s="464"/>
      <c r="Z886" s="464"/>
    </row>
    <row r="887" spans="1:26" s="467" customFormat="1" ht="15.6" hidden="1" outlineLevel="2" x14ac:dyDescent="0.3">
      <c r="A887" s="532" t="s">
        <v>2068</v>
      </c>
      <c r="B887" s="531"/>
      <c r="C887" s="1121"/>
      <c r="D887" s="1121"/>
      <c r="E887" s="1121"/>
      <c r="F887" s="1121"/>
      <c r="G887" s="1121"/>
      <c r="J887" s="464"/>
      <c r="K887" s="464"/>
      <c r="L887" s="464"/>
      <c r="M887" s="464"/>
      <c r="N887" s="464"/>
      <c r="O887" s="464"/>
      <c r="P887" s="464"/>
      <c r="Q887" s="464"/>
      <c r="R887" s="464"/>
      <c r="S887" s="464"/>
      <c r="T887" s="464"/>
      <c r="U887" s="464"/>
      <c r="V887" s="464"/>
      <c r="W887" s="464"/>
      <c r="X887" s="464"/>
      <c r="Y887" s="464"/>
      <c r="Z887" s="464"/>
    </row>
    <row r="888" spans="1:26" s="467" customFormat="1" ht="15.6" hidden="1" outlineLevel="2" x14ac:dyDescent="0.3">
      <c r="A888" s="532" t="s">
        <v>2069</v>
      </c>
      <c r="B888" s="531"/>
      <c r="C888" s="1121"/>
      <c r="D888" s="1121"/>
      <c r="E888" s="1121"/>
      <c r="F888" s="1121"/>
      <c r="G888" s="1121"/>
      <c r="J888" s="464"/>
      <c r="K888" s="464"/>
      <c r="L888" s="464"/>
      <c r="M888" s="464"/>
      <c r="N888" s="464"/>
      <c r="O888" s="464"/>
      <c r="P888" s="464"/>
      <c r="Q888" s="464"/>
      <c r="R888" s="464"/>
      <c r="S888" s="464"/>
      <c r="T888" s="464"/>
      <c r="U888" s="464"/>
      <c r="V888" s="464"/>
      <c r="W888" s="464"/>
      <c r="X888" s="464"/>
      <c r="Y888" s="464"/>
      <c r="Z888" s="464"/>
    </row>
    <row r="889" spans="1:26" s="467" customFormat="1" ht="15.6" hidden="1" outlineLevel="2" x14ac:dyDescent="0.3">
      <c r="A889" s="532" t="s">
        <v>2070</v>
      </c>
      <c r="B889" s="531"/>
      <c r="C889" s="1121"/>
      <c r="D889" s="1121"/>
      <c r="E889" s="1121"/>
      <c r="F889" s="1121"/>
      <c r="G889" s="1121"/>
      <c r="J889" s="464"/>
      <c r="K889" s="464"/>
      <c r="L889" s="464"/>
      <c r="M889" s="464"/>
      <c r="N889" s="464"/>
      <c r="O889" s="464"/>
      <c r="P889" s="464"/>
      <c r="Q889" s="464"/>
      <c r="R889" s="464"/>
      <c r="S889" s="464"/>
      <c r="T889" s="464"/>
      <c r="U889" s="464"/>
      <c r="V889" s="464"/>
      <c r="W889" s="464"/>
      <c r="X889" s="464"/>
      <c r="Y889" s="464"/>
      <c r="Z889" s="464"/>
    </row>
    <row r="890" spans="1:26" s="467" customFormat="1" ht="15.6" hidden="1" outlineLevel="2" x14ac:dyDescent="0.3">
      <c r="A890" s="532" t="s">
        <v>2071</v>
      </c>
      <c r="B890" s="531"/>
      <c r="C890" s="1121"/>
      <c r="D890" s="1121"/>
      <c r="E890" s="1121"/>
      <c r="F890" s="1121"/>
      <c r="G890" s="1121"/>
      <c r="J890" s="464"/>
      <c r="K890" s="464"/>
      <c r="L890" s="464"/>
      <c r="M890" s="464"/>
      <c r="N890" s="464"/>
      <c r="O890" s="464"/>
      <c r="P890" s="464"/>
      <c r="Q890" s="464"/>
      <c r="R890" s="464"/>
      <c r="S890" s="464"/>
      <c r="T890" s="464"/>
      <c r="U890" s="464"/>
      <c r="V890" s="464"/>
      <c r="W890" s="464"/>
      <c r="X890" s="464"/>
      <c r="Y890" s="464"/>
      <c r="Z890" s="464"/>
    </row>
    <row r="891" spans="1:26" s="467" customFormat="1" ht="15.6" hidden="1" outlineLevel="2" x14ac:dyDescent="0.3">
      <c r="A891" s="532" t="s">
        <v>2072</v>
      </c>
      <c r="B891" s="531"/>
      <c r="C891" s="1121"/>
      <c r="D891" s="1121"/>
      <c r="E891" s="1121"/>
      <c r="F891" s="1121"/>
      <c r="G891" s="1121"/>
      <c r="J891" s="464"/>
      <c r="K891" s="464"/>
      <c r="L891" s="464"/>
      <c r="M891" s="464"/>
      <c r="N891" s="464"/>
      <c r="O891" s="464"/>
      <c r="P891" s="464"/>
      <c r="Q891" s="464"/>
      <c r="R891" s="464"/>
      <c r="S891" s="464"/>
      <c r="T891" s="464"/>
      <c r="U891" s="464"/>
      <c r="V891" s="464"/>
      <c r="W891" s="464"/>
      <c r="X891" s="464"/>
      <c r="Y891" s="464"/>
      <c r="Z891" s="464"/>
    </row>
    <row r="892" spans="1:26" s="467" customFormat="1" ht="15.6" outlineLevel="1" collapsed="1" x14ac:dyDescent="0.3">
      <c r="A892" s="533" t="s">
        <v>1496</v>
      </c>
      <c r="B892" s="534">
        <v>40</v>
      </c>
      <c r="C892" s="1122" t="s">
        <v>2073</v>
      </c>
      <c r="D892" s="1122"/>
      <c r="E892" s="1122"/>
      <c r="F892" s="1122"/>
      <c r="G892" s="1122"/>
      <c r="J892" s="464"/>
      <c r="K892" s="464"/>
      <c r="L892" s="464"/>
      <c r="M892" s="464"/>
      <c r="N892" s="464"/>
      <c r="O892" s="464"/>
      <c r="P892" s="464"/>
      <c r="Q892" s="464"/>
      <c r="R892" s="464"/>
      <c r="S892" s="464"/>
      <c r="T892" s="464"/>
      <c r="U892" s="464"/>
      <c r="V892" s="464"/>
      <c r="W892" s="464"/>
      <c r="X892" s="464"/>
      <c r="Y892" s="464"/>
      <c r="Z892" s="464"/>
    </row>
    <row r="893" spans="1:26" s="467" customFormat="1" outlineLevel="1" x14ac:dyDescent="0.3"/>
    <row r="894" spans="1:26" ht="18" outlineLevel="1" x14ac:dyDescent="0.35">
      <c r="A894" s="1134" t="s">
        <v>1888</v>
      </c>
      <c r="B894" s="1135"/>
      <c r="C894" s="1135"/>
      <c r="D894" s="1135"/>
      <c r="E894" s="1135"/>
      <c r="F894" s="1135"/>
      <c r="G894" s="1135"/>
      <c r="H894" s="1135"/>
      <c r="I894" s="1136"/>
    </row>
    <row r="895" spans="1:26" ht="43.2" outlineLevel="1" x14ac:dyDescent="0.3">
      <c r="A895" s="471" t="s">
        <v>2040</v>
      </c>
      <c r="B895" s="471" t="s">
        <v>2041</v>
      </c>
      <c r="C895" s="472" t="s">
        <v>2042</v>
      </c>
      <c r="D895" s="546" t="str">
        <f>"Productive FTEs ("&amp;B927*52&amp;")"</f>
        <v>Productive FTEs (2080)</v>
      </c>
      <c r="E895" s="546" t="str">
        <f>"Non-productive FTEs ("&amp;B927*52&amp;")"</f>
        <v>Non-productive FTEs (2080)</v>
      </c>
      <c r="F895" s="472" t="s">
        <v>2043</v>
      </c>
      <c r="G895" s="472" t="s">
        <v>2044</v>
      </c>
      <c r="H895" s="473" t="s">
        <v>2045</v>
      </c>
      <c r="I895" s="472" t="s">
        <v>1655</v>
      </c>
    </row>
    <row r="896" spans="1:26" outlineLevel="1" x14ac:dyDescent="0.3">
      <c r="A896" s="547" t="str">
        <f>IF(ISBLANK($A$7),"",$A$7)</f>
        <v>Hourly Staff</v>
      </c>
      <c r="B896" s="479"/>
      <c r="C896" s="479"/>
      <c r="D896" s="485">
        <f t="shared" ref="D896:E896" si="154">IF($B$254="","",B896/($B$254*52))</f>
        <v>0</v>
      </c>
      <c r="E896" s="485">
        <f t="shared" si="154"/>
        <v>0</v>
      </c>
      <c r="F896" s="536"/>
      <c r="G896" s="536"/>
      <c r="H896" s="479"/>
      <c r="I896" s="482"/>
    </row>
    <row r="897" spans="1:9" outlineLevel="1" x14ac:dyDescent="0.3">
      <c r="A897" s="549" t="str">
        <f>IF(ISBLANK($A$8),"",$A$8)</f>
        <v>Hourly Staff</v>
      </c>
      <c r="B897" s="491"/>
      <c r="C897" s="491"/>
      <c r="D897" s="492">
        <f t="shared" ref="D897:E903" si="155">IF($B$927="","",B897/($B$927*52))</f>
        <v>0</v>
      </c>
      <c r="E897" s="492">
        <f t="shared" si="155"/>
        <v>0</v>
      </c>
      <c r="F897" s="537"/>
      <c r="G897" s="537"/>
      <c r="H897" s="491"/>
      <c r="I897" s="494"/>
    </row>
    <row r="898" spans="1:9" outlineLevel="1" x14ac:dyDescent="0.3">
      <c r="A898" s="549" t="str">
        <f>IF(ISBLANK($A$9),"",$A$9)</f>
        <v>Housekeeper</v>
      </c>
      <c r="B898" s="491"/>
      <c r="C898" s="491"/>
      <c r="D898" s="492">
        <f t="shared" si="155"/>
        <v>0</v>
      </c>
      <c r="E898" s="492">
        <f t="shared" si="155"/>
        <v>0</v>
      </c>
      <c r="F898" s="537"/>
      <c r="G898" s="537"/>
      <c r="H898" s="491"/>
      <c r="I898" s="494"/>
    </row>
    <row r="899" spans="1:9" s="467" customFormat="1" outlineLevel="1" x14ac:dyDescent="0.3">
      <c r="A899" s="549" t="str">
        <f>IF(ISBLANK($A$10),"",$A$10)</f>
        <v>Floor Technician</v>
      </c>
      <c r="B899" s="491"/>
      <c r="C899" s="491"/>
      <c r="D899" s="492">
        <f t="shared" si="155"/>
        <v>0</v>
      </c>
      <c r="E899" s="492">
        <f t="shared" si="155"/>
        <v>0</v>
      </c>
      <c r="F899" s="537"/>
      <c r="G899" s="537"/>
      <c r="H899" s="491"/>
      <c r="I899" s="494"/>
    </row>
    <row r="900" spans="1:9" s="467" customFormat="1" outlineLevel="1" x14ac:dyDescent="0.3">
      <c r="A900" s="549" t="str">
        <f>IF(ISBLANK($A$11),"",$A$11)</f>
        <v>Trash Technician</v>
      </c>
      <c r="B900" s="491"/>
      <c r="C900" s="491"/>
      <c r="D900" s="492">
        <f t="shared" si="155"/>
        <v>0</v>
      </c>
      <c r="E900" s="492">
        <f t="shared" si="155"/>
        <v>0</v>
      </c>
      <c r="F900" s="537"/>
      <c r="G900" s="537"/>
      <c r="H900" s="491"/>
      <c r="I900" s="494"/>
    </row>
    <row r="901" spans="1:9" s="467" customFormat="1" outlineLevel="1" x14ac:dyDescent="0.3">
      <c r="A901" s="549" t="str">
        <f>IF(ISBLANK($A$12),"",$A$12)</f>
        <v>Linen Technician</v>
      </c>
      <c r="B901" s="491"/>
      <c r="C901" s="491"/>
      <c r="D901" s="492">
        <f t="shared" si="155"/>
        <v>0</v>
      </c>
      <c r="E901" s="492">
        <f t="shared" si="155"/>
        <v>0</v>
      </c>
      <c r="F901" s="537"/>
      <c r="G901" s="537"/>
      <c r="H901" s="491"/>
      <c r="I901" s="494"/>
    </row>
    <row r="902" spans="1:9" s="467" customFormat="1" outlineLevel="1" x14ac:dyDescent="0.3">
      <c r="A902" s="549" t="str">
        <f>IF(ISBLANK($A$13),"",$A$13)</f>
        <v>Administrative Support</v>
      </c>
      <c r="B902" s="491"/>
      <c r="C902" s="491"/>
      <c r="D902" s="492">
        <f t="shared" si="155"/>
        <v>0</v>
      </c>
      <c r="E902" s="492">
        <f t="shared" si="155"/>
        <v>0</v>
      </c>
      <c r="F902" s="537"/>
      <c r="G902" s="537"/>
      <c r="H902" s="491"/>
      <c r="I902" s="494"/>
    </row>
    <row r="903" spans="1:9" s="467" customFormat="1" outlineLevel="1" x14ac:dyDescent="0.3">
      <c r="A903" s="549" t="str">
        <f>IF(ISBLANK($A$14),"",$A$14)</f>
        <v>Hourly Supervision</v>
      </c>
      <c r="B903" s="491"/>
      <c r="C903" s="491"/>
      <c r="D903" s="492">
        <f t="shared" si="155"/>
        <v>0</v>
      </c>
      <c r="E903" s="492">
        <f t="shared" si="155"/>
        <v>0</v>
      </c>
      <c r="F903" s="537"/>
      <c r="G903" s="537"/>
      <c r="H903" s="491"/>
      <c r="I903" s="494"/>
    </row>
    <row r="904" spans="1:9" s="467" customFormat="1" outlineLevel="1" x14ac:dyDescent="0.3">
      <c r="A904" s="547" t="str">
        <f>IF(ISBLANK($A$15),"",$A$15)</f>
        <v>Salaried Staff</v>
      </c>
      <c r="B904" s="479"/>
      <c r="C904" s="479"/>
      <c r="D904" s="485"/>
      <c r="E904" s="485"/>
      <c r="F904" s="536"/>
      <c r="G904" s="536"/>
      <c r="H904" s="479"/>
      <c r="I904" s="482"/>
    </row>
    <row r="905" spans="1:9" s="467" customFormat="1" outlineLevel="1" x14ac:dyDescent="0.3">
      <c r="A905" s="549" t="str">
        <f>IF(ISBLANK($A$16),"",$A$16)</f>
        <v>Salaried Supervision</v>
      </c>
      <c r="B905" s="491"/>
      <c r="C905" s="491"/>
      <c r="D905" s="492">
        <f t="shared" ref="D905:D918" si="156">IF($B$927="","",B905/($B$927*52))</f>
        <v>0</v>
      </c>
      <c r="E905" s="492">
        <f t="shared" ref="E905:E918" si="157">IF($B$927="","",C905/($B$927*52))</f>
        <v>0</v>
      </c>
      <c r="F905" s="537"/>
      <c r="G905" s="537"/>
      <c r="H905" s="491"/>
      <c r="I905" s="494"/>
    </row>
    <row r="906" spans="1:9" s="467" customFormat="1" outlineLevel="1" x14ac:dyDescent="0.3">
      <c r="A906" s="549" t="str">
        <f>IF(ISBLANK($A$17),"",$A$17)</f>
        <v>Managers</v>
      </c>
      <c r="B906" s="491"/>
      <c r="C906" s="491"/>
      <c r="D906" s="492">
        <f t="shared" si="156"/>
        <v>0</v>
      </c>
      <c r="E906" s="492">
        <f t="shared" si="157"/>
        <v>0</v>
      </c>
      <c r="F906" s="537"/>
      <c r="G906" s="537"/>
      <c r="H906" s="491"/>
      <c r="I906" s="494"/>
    </row>
    <row r="907" spans="1:9" s="467" customFormat="1" outlineLevel="1" x14ac:dyDescent="0.3">
      <c r="A907" s="549" t="str">
        <f t="shared" ref="A907" si="158">IF(ISBLANK(A871),"",A871)</f>
        <v>Managers</v>
      </c>
      <c r="B907" s="491"/>
      <c r="C907" s="491"/>
      <c r="D907" s="492">
        <f t="shared" si="156"/>
        <v>0</v>
      </c>
      <c r="E907" s="492">
        <f t="shared" si="157"/>
        <v>0</v>
      </c>
      <c r="F907" s="537"/>
      <c r="G907" s="537"/>
      <c r="H907" s="491"/>
      <c r="I907" s="494"/>
    </row>
    <row r="908" spans="1:9" s="467" customFormat="1" outlineLevel="1" x14ac:dyDescent="0.3">
      <c r="A908" s="547" t="str">
        <f>IF(ISBLANK($A$19),"",$A$19)</f>
        <v>Other Labor</v>
      </c>
      <c r="B908" s="479"/>
      <c r="C908" s="479"/>
      <c r="D908" s="485">
        <f t="shared" si="156"/>
        <v>0</v>
      </c>
      <c r="E908" s="485">
        <f t="shared" si="157"/>
        <v>0</v>
      </c>
      <c r="F908" s="536"/>
      <c r="G908" s="536"/>
      <c r="H908" s="479"/>
      <c r="I908" s="482"/>
    </row>
    <row r="909" spans="1:9" s="467" customFormat="1" outlineLevel="1" x14ac:dyDescent="0.3">
      <c r="A909" s="549" t="str">
        <f>IF(ISBLANK($A$20),"",$A$20)</f>
        <v>Temp/ Agency Labor</v>
      </c>
      <c r="B909" s="491"/>
      <c r="C909" s="491"/>
      <c r="D909" s="492">
        <f t="shared" si="156"/>
        <v>0</v>
      </c>
      <c r="E909" s="492">
        <f t="shared" si="157"/>
        <v>0</v>
      </c>
      <c r="F909" s="537"/>
      <c r="G909" s="537"/>
      <c r="H909" s="491"/>
      <c r="I909" s="494"/>
    </row>
    <row r="910" spans="1:9" s="467" customFormat="1" outlineLevel="1" x14ac:dyDescent="0.3">
      <c r="A910" s="547" t="str">
        <f>IF(ISBLANK($A$21),"",$A$21)</f>
        <v/>
      </c>
      <c r="B910" s="491"/>
      <c r="C910" s="491"/>
      <c r="D910" s="492">
        <f t="shared" si="156"/>
        <v>0</v>
      </c>
      <c r="E910" s="492">
        <f t="shared" si="157"/>
        <v>0</v>
      </c>
      <c r="F910" s="537"/>
      <c r="G910" s="537"/>
      <c r="H910" s="491"/>
      <c r="I910" s="494"/>
    </row>
    <row r="911" spans="1:9" s="467" customFormat="1" outlineLevel="1" x14ac:dyDescent="0.3">
      <c r="A911" s="547" t="str">
        <f>IF(ISBLANK($A$22),"",$A$22)</f>
        <v/>
      </c>
      <c r="B911" s="491"/>
      <c r="C911" s="491"/>
      <c r="D911" s="492">
        <f t="shared" si="156"/>
        <v>0</v>
      </c>
      <c r="E911" s="492">
        <f t="shared" si="157"/>
        <v>0</v>
      </c>
      <c r="F911" s="537"/>
      <c r="G911" s="537"/>
      <c r="H911" s="491"/>
      <c r="I911" s="494"/>
    </row>
    <row r="912" spans="1:9" s="467" customFormat="1" outlineLevel="1" x14ac:dyDescent="0.3">
      <c r="A912" s="547" t="str">
        <f>IF(ISBLANK($A$23),"",$A$23)</f>
        <v/>
      </c>
      <c r="B912" s="491"/>
      <c r="C912" s="491"/>
      <c r="D912" s="492">
        <f t="shared" si="156"/>
        <v>0</v>
      </c>
      <c r="E912" s="492">
        <f t="shared" si="157"/>
        <v>0</v>
      </c>
      <c r="F912" s="537"/>
      <c r="G912" s="537"/>
      <c r="H912" s="491"/>
      <c r="I912" s="494"/>
    </row>
    <row r="913" spans="1:26" s="467" customFormat="1" outlineLevel="1" x14ac:dyDescent="0.3">
      <c r="A913" s="547" t="str">
        <f>IF(ISBLANK($A$24),"",$A$24)</f>
        <v/>
      </c>
      <c r="B913" s="491"/>
      <c r="C913" s="491"/>
      <c r="D913" s="492">
        <f t="shared" si="156"/>
        <v>0</v>
      </c>
      <c r="E913" s="492">
        <f t="shared" si="157"/>
        <v>0</v>
      </c>
      <c r="F913" s="537"/>
      <c r="G913" s="537"/>
      <c r="H913" s="491"/>
      <c r="I913" s="494"/>
    </row>
    <row r="914" spans="1:26" s="467" customFormat="1" outlineLevel="1" x14ac:dyDescent="0.3">
      <c r="A914" s="547" t="str">
        <f>IF(ISBLANK($A$25),"",$A$25)</f>
        <v/>
      </c>
      <c r="B914" s="491"/>
      <c r="C914" s="491"/>
      <c r="D914" s="492">
        <f t="shared" si="156"/>
        <v>0</v>
      </c>
      <c r="E914" s="492">
        <f t="shared" si="157"/>
        <v>0</v>
      </c>
      <c r="F914" s="537"/>
      <c r="G914" s="537"/>
      <c r="H914" s="491"/>
      <c r="I914" s="494"/>
    </row>
    <row r="915" spans="1:26" s="467" customFormat="1" outlineLevel="1" x14ac:dyDescent="0.3">
      <c r="A915" s="547" t="str">
        <f>IF(ISBLANK($A$26),"",$A$26)</f>
        <v/>
      </c>
      <c r="B915" s="491"/>
      <c r="C915" s="491"/>
      <c r="D915" s="492">
        <f t="shared" si="156"/>
        <v>0</v>
      </c>
      <c r="E915" s="492">
        <f t="shared" si="157"/>
        <v>0</v>
      </c>
      <c r="F915" s="537"/>
      <c r="G915" s="537"/>
      <c r="H915" s="491"/>
      <c r="I915" s="494"/>
      <c r="J915" s="464"/>
      <c r="K915" s="464"/>
      <c r="L915" s="464"/>
      <c r="M915" s="464"/>
      <c r="N915" s="464"/>
      <c r="O915" s="464"/>
      <c r="P915" s="464"/>
      <c r="Q915" s="464"/>
      <c r="R915" s="464"/>
      <c r="S915" s="464"/>
      <c r="T915" s="464"/>
      <c r="U915" s="464"/>
      <c r="V915" s="464"/>
      <c r="W915" s="464"/>
      <c r="X915" s="464"/>
      <c r="Y915" s="464"/>
      <c r="Z915" s="464"/>
    </row>
    <row r="916" spans="1:26" s="467" customFormat="1" outlineLevel="1" x14ac:dyDescent="0.3">
      <c r="A916" s="547" t="str">
        <f>IF(ISBLANK($A$27),"",$A$27)</f>
        <v/>
      </c>
      <c r="B916" s="491"/>
      <c r="C916" s="491"/>
      <c r="D916" s="492">
        <f t="shared" si="156"/>
        <v>0</v>
      </c>
      <c r="E916" s="492">
        <f t="shared" si="157"/>
        <v>0</v>
      </c>
      <c r="F916" s="537"/>
      <c r="G916" s="537"/>
      <c r="H916" s="491"/>
      <c r="I916" s="494"/>
      <c r="J916" s="464"/>
      <c r="K916" s="464"/>
      <c r="L916" s="464"/>
      <c r="M916" s="464"/>
      <c r="N916" s="464"/>
      <c r="O916" s="464"/>
      <c r="P916" s="464"/>
      <c r="Q916" s="464"/>
      <c r="R916" s="464"/>
      <c r="S916" s="464"/>
      <c r="T916" s="464"/>
      <c r="U916" s="464"/>
      <c r="V916" s="464"/>
      <c r="W916" s="464"/>
      <c r="X916" s="464"/>
      <c r="Y916" s="464"/>
      <c r="Z916" s="464"/>
    </row>
    <row r="917" spans="1:26" s="467" customFormat="1" outlineLevel="1" x14ac:dyDescent="0.3">
      <c r="A917" s="547" t="str">
        <f>IF(ISBLANK($A$28),"",$A$28)</f>
        <v/>
      </c>
      <c r="B917" s="491"/>
      <c r="C917" s="491"/>
      <c r="D917" s="492">
        <f t="shared" si="156"/>
        <v>0</v>
      </c>
      <c r="E917" s="492">
        <f t="shared" si="157"/>
        <v>0</v>
      </c>
      <c r="F917" s="537"/>
      <c r="G917" s="537"/>
      <c r="H917" s="491"/>
      <c r="I917" s="494"/>
      <c r="J917" s="464"/>
      <c r="K917" s="464"/>
      <c r="L917" s="464"/>
      <c r="M917" s="464"/>
      <c r="N917" s="464"/>
      <c r="O917" s="464"/>
      <c r="P917" s="464"/>
      <c r="Q917" s="464"/>
      <c r="R917" s="464"/>
      <c r="S917" s="464"/>
      <c r="T917" s="464"/>
      <c r="U917" s="464"/>
      <c r="V917" s="464"/>
      <c r="W917" s="464"/>
      <c r="X917" s="464"/>
      <c r="Y917" s="464"/>
      <c r="Z917" s="464"/>
    </row>
    <row r="918" spans="1:26" s="467" customFormat="1" outlineLevel="1" x14ac:dyDescent="0.3">
      <c r="A918" s="547" t="str">
        <f>IF(ISBLANK($A$29),"",$A$29)</f>
        <v/>
      </c>
      <c r="B918" s="514"/>
      <c r="C918" s="514"/>
      <c r="D918" s="492">
        <f t="shared" si="156"/>
        <v>0</v>
      </c>
      <c r="E918" s="492">
        <f t="shared" si="157"/>
        <v>0</v>
      </c>
      <c r="F918" s="539"/>
      <c r="G918" s="539"/>
      <c r="H918" s="491"/>
      <c r="I918" s="494"/>
      <c r="J918" s="464"/>
      <c r="K918" s="464"/>
      <c r="L918" s="464"/>
      <c r="M918" s="464"/>
      <c r="N918" s="464"/>
      <c r="O918" s="464"/>
      <c r="P918" s="464"/>
      <c r="Q918" s="464"/>
      <c r="R918" s="464"/>
      <c r="S918" s="464"/>
      <c r="T918" s="464"/>
      <c r="U918" s="464"/>
      <c r="V918" s="464"/>
      <c r="W918" s="464"/>
      <c r="X918" s="464"/>
      <c r="Y918" s="464"/>
      <c r="Z918" s="464"/>
    </row>
    <row r="919" spans="1:26" s="467" customFormat="1" outlineLevel="1" x14ac:dyDescent="0.3">
      <c r="A919" s="547" t="s">
        <v>2065</v>
      </c>
      <c r="B919" s="517">
        <f t="shared" ref="B919:G919" si="159">SUM(B896:B918)</f>
        <v>0</v>
      </c>
      <c r="C919" s="517">
        <f t="shared" si="159"/>
        <v>0</v>
      </c>
      <c r="D919" s="492">
        <f t="shared" si="159"/>
        <v>0</v>
      </c>
      <c r="E919" s="492">
        <f t="shared" si="159"/>
        <v>0</v>
      </c>
      <c r="F919" s="556">
        <f t="shared" si="159"/>
        <v>0</v>
      </c>
      <c r="G919" s="556">
        <f t="shared" si="159"/>
        <v>0</v>
      </c>
      <c r="H919" s="491"/>
      <c r="I919" s="519"/>
      <c r="J919" s="464"/>
      <c r="K919" s="464"/>
      <c r="L919" s="464"/>
      <c r="M919" s="464"/>
      <c r="N919" s="464"/>
      <c r="O919" s="464"/>
      <c r="P919" s="464"/>
      <c r="Q919" s="464"/>
      <c r="R919" s="464"/>
      <c r="S919" s="464"/>
      <c r="T919" s="464"/>
      <c r="U919" s="464"/>
      <c r="V919" s="464"/>
      <c r="W919" s="464"/>
      <c r="X919" s="464"/>
      <c r="Y919" s="464"/>
      <c r="Z919" s="464"/>
    </row>
    <row r="920" spans="1:26" s="467" customFormat="1" ht="18" outlineLevel="1" x14ac:dyDescent="0.3">
      <c r="A920" s="557" t="s">
        <v>2066</v>
      </c>
      <c r="B920" s="558"/>
      <c r="C920" s="1124" t="s">
        <v>1655</v>
      </c>
      <c r="D920" s="1124"/>
      <c r="E920" s="1124"/>
      <c r="F920" s="1124"/>
      <c r="G920" s="1125"/>
      <c r="J920" s="464"/>
      <c r="K920" s="464"/>
      <c r="L920" s="464"/>
      <c r="M920" s="464"/>
      <c r="N920" s="464"/>
      <c r="O920" s="464"/>
      <c r="P920" s="464"/>
      <c r="Q920" s="464"/>
      <c r="R920" s="464"/>
      <c r="S920" s="464"/>
      <c r="T920" s="464"/>
      <c r="U920" s="464"/>
      <c r="V920" s="464"/>
      <c r="W920" s="464"/>
      <c r="X920" s="464"/>
      <c r="Y920" s="464"/>
      <c r="Z920" s="464"/>
    </row>
    <row r="921" spans="1:26" s="467" customFormat="1" ht="46.8" hidden="1" outlineLevel="2" x14ac:dyDescent="0.3">
      <c r="A921" s="530" t="s">
        <v>2163</v>
      </c>
      <c r="B921" s="531"/>
      <c r="C921" s="1121"/>
      <c r="D921" s="1121"/>
      <c r="E921" s="1121"/>
      <c r="F921" s="1121"/>
      <c r="G921" s="1121"/>
      <c r="J921" s="464"/>
      <c r="K921" s="464"/>
      <c r="L921" s="464"/>
      <c r="M921" s="464"/>
      <c r="N921" s="464"/>
      <c r="O921" s="464"/>
      <c r="P921" s="464"/>
      <c r="Q921" s="464"/>
      <c r="R921" s="464"/>
      <c r="S921" s="464"/>
      <c r="T921" s="464"/>
      <c r="U921" s="464"/>
      <c r="V921" s="464"/>
      <c r="W921" s="464"/>
      <c r="X921" s="464"/>
      <c r="Y921" s="464"/>
      <c r="Z921" s="464"/>
    </row>
    <row r="922" spans="1:26" s="467" customFormat="1" ht="15.6" hidden="1" outlineLevel="2" x14ac:dyDescent="0.3">
      <c r="A922" s="532" t="s">
        <v>2068</v>
      </c>
      <c r="B922" s="531"/>
      <c r="C922" s="1121"/>
      <c r="D922" s="1121"/>
      <c r="E922" s="1121"/>
      <c r="F922" s="1121"/>
      <c r="G922" s="1121"/>
      <c r="J922" s="464"/>
      <c r="K922" s="464"/>
      <c r="L922" s="464"/>
      <c r="M922" s="464"/>
      <c r="N922" s="464"/>
      <c r="O922" s="464"/>
      <c r="P922" s="464"/>
      <c r="Q922" s="464"/>
      <c r="R922" s="464"/>
      <c r="S922" s="464"/>
      <c r="T922" s="464"/>
      <c r="U922" s="464"/>
      <c r="V922" s="464"/>
      <c r="W922" s="464"/>
      <c r="X922" s="464"/>
      <c r="Y922" s="464"/>
      <c r="Z922" s="464"/>
    </row>
    <row r="923" spans="1:26" s="467" customFormat="1" ht="15.6" hidden="1" outlineLevel="2" x14ac:dyDescent="0.3">
      <c r="A923" s="532" t="s">
        <v>2069</v>
      </c>
      <c r="B923" s="531"/>
      <c r="C923" s="1121"/>
      <c r="D923" s="1121"/>
      <c r="E923" s="1121"/>
      <c r="F923" s="1121"/>
      <c r="G923" s="1121"/>
      <c r="J923" s="464"/>
      <c r="K923" s="464"/>
      <c r="L923" s="464"/>
      <c r="M923" s="464"/>
      <c r="N923" s="464"/>
      <c r="O923" s="464"/>
      <c r="P923" s="464"/>
      <c r="Q923" s="464"/>
      <c r="R923" s="464"/>
      <c r="S923" s="464"/>
      <c r="T923" s="464"/>
      <c r="U923" s="464"/>
      <c r="V923" s="464"/>
      <c r="W923" s="464"/>
      <c r="X923" s="464"/>
      <c r="Y923" s="464"/>
      <c r="Z923" s="464"/>
    </row>
    <row r="924" spans="1:26" s="467" customFormat="1" ht="15.6" hidden="1" outlineLevel="2" x14ac:dyDescent="0.3">
      <c r="A924" s="532" t="s">
        <v>2070</v>
      </c>
      <c r="B924" s="531"/>
      <c r="C924" s="1121"/>
      <c r="D924" s="1121"/>
      <c r="E924" s="1121"/>
      <c r="F924" s="1121"/>
      <c r="G924" s="1121"/>
      <c r="J924" s="464"/>
      <c r="K924" s="464"/>
      <c r="L924" s="464"/>
      <c r="M924" s="464"/>
      <c r="N924" s="464"/>
      <c r="O924" s="464"/>
      <c r="P924" s="464"/>
      <c r="Q924" s="464"/>
      <c r="R924" s="464"/>
      <c r="S924" s="464"/>
      <c r="T924" s="464"/>
      <c r="U924" s="464"/>
      <c r="V924" s="464"/>
      <c r="W924" s="464"/>
      <c r="X924" s="464"/>
      <c r="Y924" s="464"/>
      <c r="Z924" s="464"/>
    </row>
    <row r="925" spans="1:26" s="467" customFormat="1" ht="15.6" hidden="1" outlineLevel="2" x14ac:dyDescent="0.3">
      <c r="A925" s="532" t="s">
        <v>2071</v>
      </c>
      <c r="B925" s="531"/>
      <c r="C925" s="1121"/>
      <c r="D925" s="1121"/>
      <c r="E925" s="1121"/>
      <c r="F925" s="1121"/>
      <c r="G925" s="1121"/>
      <c r="J925" s="464"/>
      <c r="K925" s="464"/>
      <c r="L925" s="464"/>
      <c r="M925" s="464"/>
      <c r="N925" s="464"/>
      <c r="O925" s="464"/>
      <c r="P925" s="464"/>
      <c r="Q925" s="464"/>
      <c r="R925" s="464"/>
      <c r="S925" s="464"/>
      <c r="T925" s="464"/>
      <c r="U925" s="464"/>
      <c r="V925" s="464"/>
      <c r="W925" s="464"/>
      <c r="X925" s="464"/>
      <c r="Y925" s="464"/>
      <c r="Z925" s="464"/>
    </row>
    <row r="926" spans="1:26" s="467" customFormat="1" ht="15.6" hidden="1" outlineLevel="2" x14ac:dyDescent="0.3">
      <c r="A926" s="532" t="s">
        <v>2072</v>
      </c>
      <c r="B926" s="531"/>
      <c r="C926" s="1121"/>
      <c r="D926" s="1121"/>
      <c r="E926" s="1121"/>
      <c r="F926" s="1121"/>
      <c r="G926" s="1121"/>
      <c r="J926" s="464"/>
      <c r="K926" s="464"/>
      <c r="L926" s="464"/>
      <c r="M926" s="464"/>
      <c r="N926" s="464"/>
      <c r="O926" s="464"/>
      <c r="P926" s="464"/>
      <c r="Q926" s="464"/>
      <c r="R926" s="464"/>
      <c r="S926" s="464"/>
      <c r="T926" s="464"/>
      <c r="U926" s="464"/>
      <c r="V926" s="464"/>
      <c r="W926" s="464"/>
      <c r="X926" s="464"/>
      <c r="Y926" s="464"/>
      <c r="Z926" s="464"/>
    </row>
    <row r="927" spans="1:26" s="467" customFormat="1" ht="15.6" outlineLevel="1" collapsed="1" x14ac:dyDescent="0.3">
      <c r="A927" s="533" t="s">
        <v>1496</v>
      </c>
      <c r="B927" s="534">
        <v>40</v>
      </c>
      <c r="C927" s="1122" t="s">
        <v>2073</v>
      </c>
      <c r="D927" s="1122"/>
      <c r="E927" s="1122"/>
      <c r="F927" s="1122"/>
      <c r="G927" s="1122"/>
      <c r="J927" s="464"/>
      <c r="K927" s="464"/>
      <c r="L927" s="464"/>
      <c r="M927" s="464"/>
      <c r="N927" s="464"/>
      <c r="O927" s="464"/>
      <c r="P927" s="464"/>
      <c r="Q927" s="464"/>
      <c r="R927" s="464"/>
      <c r="S927" s="464"/>
      <c r="T927" s="464"/>
      <c r="U927" s="464"/>
      <c r="V927" s="464"/>
      <c r="W927" s="464"/>
      <c r="X927" s="464"/>
      <c r="Y927" s="464"/>
      <c r="Z927" s="464"/>
    </row>
    <row r="928" spans="1:26" s="467" customFormat="1" outlineLevel="1" x14ac:dyDescent="0.3"/>
    <row r="929" spans="1:9" ht="18" outlineLevel="1" x14ac:dyDescent="0.35">
      <c r="A929" s="1134" t="s">
        <v>1889</v>
      </c>
      <c r="B929" s="1135"/>
      <c r="C929" s="1135"/>
      <c r="D929" s="1135"/>
      <c r="E929" s="1135"/>
      <c r="F929" s="1135"/>
      <c r="G929" s="1135"/>
      <c r="H929" s="1135"/>
      <c r="I929" s="1136"/>
    </row>
    <row r="930" spans="1:9" ht="43.2" outlineLevel="1" x14ac:dyDescent="0.3">
      <c r="A930" s="471" t="s">
        <v>2040</v>
      </c>
      <c r="B930" s="471" t="s">
        <v>2041</v>
      </c>
      <c r="C930" s="472" t="s">
        <v>2042</v>
      </c>
      <c r="D930" s="546" t="str">
        <f>"Productive FTEs ("&amp;B962*52&amp;")"</f>
        <v>Productive FTEs (2080)</v>
      </c>
      <c r="E930" s="546" t="str">
        <f>"Non-productive FTEs ("&amp;B962*52&amp;")"</f>
        <v>Non-productive FTEs (2080)</v>
      </c>
      <c r="F930" s="472" t="s">
        <v>2043</v>
      </c>
      <c r="G930" s="472" t="s">
        <v>2044</v>
      </c>
      <c r="H930" s="473" t="s">
        <v>2045</v>
      </c>
      <c r="I930" s="472" t="s">
        <v>1655</v>
      </c>
    </row>
    <row r="931" spans="1:9" outlineLevel="1" x14ac:dyDescent="0.3">
      <c r="A931" s="547" t="str">
        <f>IF(ISBLANK($A$7),"",$A$7)</f>
        <v>Hourly Staff</v>
      </c>
      <c r="B931" s="479"/>
      <c r="C931" s="479"/>
      <c r="D931" s="485">
        <f t="shared" ref="D931:E931" si="160">IF($B$254="","",B931/($B$254*52))</f>
        <v>0</v>
      </c>
      <c r="E931" s="485">
        <f t="shared" si="160"/>
        <v>0</v>
      </c>
      <c r="F931" s="536"/>
      <c r="G931" s="536"/>
      <c r="H931" s="479"/>
      <c r="I931" s="482"/>
    </row>
    <row r="932" spans="1:9" outlineLevel="1" x14ac:dyDescent="0.3">
      <c r="A932" s="549" t="str">
        <f>IF(ISBLANK($A$8),"",$A$8)</f>
        <v>Hourly Staff</v>
      </c>
      <c r="B932" s="491"/>
      <c r="C932" s="491"/>
      <c r="D932" s="492">
        <f t="shared" ref="D932:E938" si="161">IF($B$962="","",B932/($B$962*52))</f>
        <v>0</v>
      </c>
      <c r="E932" s="492">
        <f t="shared" si="161"/>
        <v>0</v>
      </c>
      <c r="F932" s="537"/>
      <c r="G932" s="537"/>
      <c r="H932" s="491"/>
      <c r="I932" s="494"/>
    </row>
    <row r="933" spans="1:9" outlineLevel="1" x14ac:dyDescent="0.3">
      <c r="A933" s="549" t="str">
        <f>IF(ISBLANK($A$9),"",$A$9)</f>
        <v>Housekeeper</v>
      </c>
      <c r="B933" s="491"/>
      <c r="C933" s="491"/>
      <c r="D933" s="492">
        <f t="shared" si="161"/>
        <v>0</v>
      </c>
      <c r="E933" s="492">
        <f t="shared" si="161"/>
        <v>0</v>
      </c>
      <c r="F933" s="537"/>
      <c r="G933" s="537"/>
      <c r="H933" s="491"/>
      <c r="I933" s="494"/>
    </row>
    <row r="934" spans="1:9" s="467" customFormat="1" outlineLevel="1" x14ac:dyDescent="0.3">
      <c r="A934" s="549" t="str">
        <f>IF(ISBLANK($A$10),"",$A$10)</f>
        <v>Floor Technician</v>
      </c>
      <c r="B934" s="491"/>
      <c r="C934" s="491"/>
      <c r="D934" s="492">
        <f t="shared" si="161"/>
        <v>0</v>
      </c>
      <c r="E934" s="492">
        <f t="shared" si="161"/>
        <v>0</v>
      </c>
      <c r="F934" s="537"/>
      <c r="G934" s="537"/>
      <c r="H934" s="491"/>
      <c r="I934" s="494"/>
    </row>
    <row r="935" spans="1:9" s="467" customFormat="1" outlineLevel="1" x14ac:dyDescent="0.3">
      <c r="A935" s="549" t="str">
        <f>IF(ISBLANK($A$11),"",$A$11)</f>
        <v>Trash Technician</v>
      </c>
      <c r="B935" s="491"/>
      <c r="C935" s="491"/>
      <c r="D935" s="492">
        <f t="shared" si="161"/>
        <v>0</v>
      </c>
      <c r="E935" s="492">
        <f t="shared" si="161"/>
        <v>0</v>
      </c>
      <c r="F935" s="537"/>
      <c r="G935" s="537"/>
      <c r="H935" s="491"/>
      <c r="I935" s="494"/>
    </row>
    <row r="936" spans="1:9" s="467" customFormat="1" outlineLevel="1" x14ac:dyDescent="0.3">
      <c r="A936" s="549" t="str">
        <f>IF(ISBLANK($A$12),"",$A$12)</f>
        <v>Linen Technician</v>
      </c>
      <c r="B936" s="491"/>
      <c r="C936" s="491"/>
      <c r="D936" s="492">
        <f t="shared" si="161"/>
        <v>0</v>
      </c>
      <c r="E936" s="492">
        <f t="shared" si="161"/>
        <v>0</v>
      </c>
      <c r="F936" s="537"/>
      <c r="G936" s="537"/>
      <c r="H936" s="491"/>
      <c r="I936" s="494"/>
    </row>
    <row r="937" spans="1:9" s="467" customFormat="1" outlineLevel="1" x14ac:dyDescent="0.3">
      <c r="A937" s="549" t="str">
        <f>IF(ISBLANK($A$13),"",$A$13)</f>
        <v>Administrative Support</v>
      </c>
      <c r="B937" s="491"/>
      <c r="C937" s="491"/>
      <c r="D937" s="492">
        <f t="shared" si="161"/>
        <v>0</v>
      </c>
      <c r="E937" s="492">
        <f t="shared" si="161"/>
        <v>0</v>
      </c>
      <c r="F937" s="537"/>
      <c r="G937" s="537"/>
      <c r="H937" s="491"/>
      <c r="I937" s="494"/>
    </row>
    <row r="938" spans="1:9" s="467" customFormat="1" outlineLevel="1" x14ac:dyDescent="0.3">
      <c r="A938" s="549" t="str">
        <f>IF(ISBLANK($A$14),"",$A$14)</f>
        <v>Hourly Supervision</v>
      </c>
      <c r="B938" s="491"/>
      <c r="C938" s="491"/>
      <c r="D938" s="492">
        <f t="shared" si="161"/>
        <v>0</v>
      </c>
      <c r="E938" s="492">
        <f t="shared" si="161"/>
        <v>0</v>
      </c>
      <c r="F938" s="537"/>
      <c r="G938" s="537"/>
      <c r="H938" s="491"/>
      <c r="I938" s="494"/>
    </row>
    <row r="939" spans="1:9" s="467" customFormat="1" outlineLevel="1" x14ac:dyDescent="0.3">
      <c r="A939" s="547" t="str">
        <f>IF(ISBLANK($A$15),"",$A$15)</f>
        <v>Salaried Staff</v>
      </c>
      <c r="B939" s="479"/>
      <c r="C939" s="479"/>
      <c r="D939" s="485"/>
      <c r="E939" s="485"/>
      <c r="F939" s="536"/>
      <c r="G939" s="536"/>
      <c r="H939" s="479"/>
      <c r="I939" s="482"/>
    </row>
    <row r="940" spans="1:9" s="467" customFormat="1" outlineLevel="1" x14ac:dyDescent="0.3">
      <c r="A940" s="549" t="str">
        <f>IF(ISBLANK($A$16),"",$A$16)</f>
        <v>Salaried Supervision</v>
      </c>
      <c r="B940" s="491"/>
      <c r="C940" s="491"/>
      <c r="D940" s="492">
        <f t="shared" ref="D940:D953" si="162">IF($B$962="","",B940/($B$962*52))</f>
        <v>0</v>
      </c>
      <c r="E940" s="492">
        <f t="shared" ref="E940:E953" si="163">IF($B$962="","",C940/($B$962*52))</f>
        <v>0</v>
      </c>
      <c r="F940" s="537"/>
      <c r="G940" s="537"/>
      <c r="H940" s="491"/>
      <c r="I940" s="494"/>
    </row>
    <row r="941" spans="1:9" s="467" customFormat="1" outlineLevel="1" x14ac:dyDescent="0.3">
      <c r="A941" s="549" t="str">
        <f>IF(ISBLANK($A$17),"",$A$17)</f>
        <v>Managers</v>
      </c>
      <c r="B941" s="491"/>
      <c r="C941" s="491"/>
      <c r="D941" s="492">
        <f t="shared" si="162"/>
        <v>0</v>
      </c>
      <c r="E941" s="492">
        <f t="shared" si="163"/>
        <v>0</v>
      </c>
      <c r="F941" s="537"/>
      <c r="G941" s="537"/>
      <c r="H941" s="491"/>
      <c r="I941" s="494"/>
    </row>
    <row r="942" spans="1:9" s="467" customFormat="1" outlineLevel="1" x14ac:dyDescent="0.3">
      <c r="A942" s="549" t="str">
        <f t="shared" ref="A942" si="164">IF(ISBLANK(A906),"",A906)</f>
        <v>Managers</v>
      </c>
      <c r="B942" s="491"/>
      <c r="C942" s="491"/>
      <c r="D942" s="492">
        <f t="shared" si="162"/>
        <v>0</v>
      </c>
      <c r="E942" s="492">
        <f t="shared" si="163"/>
        <v>0</v>
      </c>
      <c r="F942" s="537"/>
      <c r="G942" s="537"/>
      <c r="H942" s="491"/>
      <c r="I942" s="494"/>
    </row>
    <row r="943" spans="1:9" s="467" customFormat="1" outlineLevel="1" x14ac:dyDescent="0.3">
      <c r="A943" s="547" t="str">
        <f>IF(ISBLANK($A$19),"",$A$19)</f>
        <v>Other Labor</v>
      </c>
      <c r="B943" s="479"/>
      <c r="C943" s="479"/>
      <c r="D943" s="485">
        <f t="shared" si="162"/>
        <v>0</v>
      </c>
      <c r="E943" s="485">
        <f t="shared" si="163"/>
        <v>0</v>
      </c>
      <c r="F943" s="536"/>
      <c r="G943" s="536"/>
      <c r="H943" s="479"/>
      <c r="I943" s="482"/>
    </row>
    <row r="944" spans="1:9" s="467" customFormat="1" outlineLevel="1" x14ac:dyDescent="0.3">
      <c r="A944" s="549" t="str">
        <f>IF(ISBLANK($A$20),"",$A$20)</f>
        <v>Temp/ Agency Labor</v>
      </c>
      <c r="B944" s="491"/>
      <c r="C944" s="491"/>
      <c r="D944" s="492">
        <f t="shared" si="162"/>
        <v>0</v>
      </c>
      <c r="E944" s="492">
        <f t="shared" si="163"/>
        <v>0</v>
      </c>
      <c r="F944" s="537"/>
      <c r="G944" s="537"/>
      <c r="H944" s="491"/>
      <c r="I944" s="494"/>
    </row>
    <row r="945" spans="1:26" s="467" customFormat="1" outlineLevel="1" x14ac:dyDescent="0.3">
      <c r="A945" s="547" t="str">
        <f>IF(ISBLANK($A$21),"",$A$21)</f>
        <v/>
      </c>
      <c r="B945" s="491"/>
      <c r="C945" s="491"/>
      <c r="D945" s="492">
        <f t="shared" si="162"/>
        <v>0</v>
      </c>
      <c r="E945" s="492">
        <f t="shared" si="163"/>
        <v>0</v>
      </c>
      <c r="F945" s="537"/>
      <c r="G945" s="537"/>
      <c r="H945" s="491"/>
      <c r="I945" s="494"/>
    </row>
    <row r="946" spans="1:26" s="467" customFormat="1" outlineLevel="1" x14ac:dyDescent="0.3">
      <c r="A946" s="547" t="str">
        <f>IF(ISBLANK($A$22),"",$A$22)</f>
        <v/>
      </c>
      <c r="B946" s="491"/>
      <c r="C946" s="491"/>
      <c r="D946" s="492">
        <f t="shared" si="162"/>
        <v>0</v>
      </c>
      <c r="E946" s="492">
        <f t="shared" si="163"/>
        <v>0</v>
      </c>
      <c r="F946" s="537"/>
      <c r="G946" s="537"/>
      <c r="H946" s="491"/>
      <c r="I946" s="494"/>
    </row>
    <row r="947" spans="1:26" s="467" customFormat="1" outlineLevel="1" x14ac:dyDescent="0.3">
      <c r="A947" s="547" t="str">
        <f>IF(ISBLANK($A$23),"",$A$23)</f>
        <v/>
      </c>
      <c r="B947" s="491"/>
      <c r="C947" s="491"/>
      <c r="D947" s="492">
        <f t="shared" si="162"/>
        <v>0</v>
      </c>
      <c r="E947" s="492">
        <f t="shared" si="163"/>
        <v>0</v>
      </c>
      <c r="F947" s="537"/>
      <c r="G947" s="537"/>
      <c r="H947" s="491"/>
      <c r="I947" s="494"/>
    </row>
    <row r="948" spans="1:26" s="467" customFormat="1" outlineLevel="1" x14ac:dyDescent="0.3">
      <c r="A948" s="547" t="str">
        <f>IF(ISBLANK($A$24),"",$A$24)</f>
        <v/>
      </c>
      <c r="B948" s="491"/>
      <c r="C948" s="491"/>
      <c r="D948" s="492">
        <f t="shared" si="162"/>
        <v>0</v>
      </c>
      <c r="E948" s="492">
        <f t="shared" si="163"/>
        <v>0</v>
      </c>
      <c r="F948" s="537"/>
      <c r="G948" s="537"/>
      <c r="H948" s="491"/>
      <c r="I948" s="494"/>
    </row>
    <row r="949" spans="1:26" s="467" customFormat="1" outlineLevel="1" x14ac:dyDescent="0.3">
      <c r="A949" s="547" t="str">
        <f>IF(ISBLANK($A$25),"",$A$25)</f>
        <v/>
      </c>
      <c r="B949" s="491"/>
      <c r="C949" s="491"/>
      <c r="D949" s="492">
        <f t="shared" si="162"/>
        <v>0</v>
      </c>
      <c r="E949" s="492">
        <f t="shared" si="163"/>
        <v>0</v>
      </c>
      <c r="F949" s="537"/>
      <c r="G949" s="537"/>
      <c r="H949" s="491"/>
      <c r="I949" s="494"/>
    </row>
    <row r="950" spans="1:26" s="467" customFormat="1" outlineLevel="1" x14ac:dyDescent="0.3">
      <c r="A950" s="547" t="str">
        <f>IF(ISBLANK($A$26),"",$A$26)</f>
        <v/>
      </c>
      <c r="B950" s="491"/>
      <c r="C950" s="491"/>
      <c r="D950" s="492">
        <f t="shared" si="162"/>
        <v>0</v>
      </c>
      <c r="E950" s="492">
        <f t="shared" si="163"/>
        <v>0</v>
      </c>
      <c r="F950" s="537"/>
      <c r="G950" s="537"/>
      <c r="H950" s="491"/>
      <c r="I950" s="494"/>
      <c r="J950" s="464"/>
      <c r="K950" s="464"/>
      <c r="L950" s="464"/>
      <c r="M950" s="464"/>
      <c r="N950" s="464"/>
      <c r="O950" s="464"/>
      <c r="P950" s="464"/>
      <c r="Q950" s="464"/>
      <c r="R950" s="464"/>
      <c r="S950" s="464"/>
      <c r="T950" s="464"/>
      <c r="U950" s="464"/>
      <c r="V950" s="464"/>
      <c r="W950" s="464"/>
      <c r="X950" s="464"/>
      <c r="Y950" s="464"/>
      <c r="Z950" s="464"/>
    </row>
    <row r="951" spans="1:26" s="467" customFormat="1" outlineLevel="1" x14ac:dyDescent="0.3">
      <c r="A951" s="547" t="str">
        <f>IF(ISBLANK($A$27),"",$A$27)</f>
        <v/>
      </c>
      <c r="B951" s="491"/>
      <c r="C951" s="491"/>
      <c r="D951" s="492">
        <f t="shared" si="162"/>
        <v>0</v>
      </c>
      <c r="E951" s="492">
        <f t="shared" si="163"/>
        <v>0</v>
      </c>
      <c r="F951" s="537"/>
      <c r="G951" s="537"/>
      <c r="H951" s="491"/>
      <c r="I951" s="494"/>
      <c r="J951" s="464"/>
      <c r="K951" s="464"/>
      <c r="L951" s="464"/>
      <c r="M951" s="464"/>
      <c r="N951" s="464"/>
      <c r="O951" s="464"/>
      <c r="P951" s="464"/>
      <c r="Q951" s="464"/>
      <c r="R951" s="464"/>
      <c r="S951" s="464"/>
      <c r="T951" s="464"/>
      <c r="U951" s="464"/>
      <c r="V951" s="464"/>
      <c r="W951" s="464"/>
      <c r="X951" s="464"/>
      <c r="Y951" s="464"/>
      <c r="Z951" s="464"/>
    </row>
    <row r="952" spans="1:26" s="467" customFormat="1" outlineLevel="1" x14ac:dyDescent="0.3">
      <c r="A952" s="547" t="str">
        <f>IF(ISBLANK($A$28),"",$A$28)</f>
        <v/>
      </c>
      <c r="B952" s="491"/>
      <c r="C952" s="491"/>
      <c r="D952" s="492">
        <f t="shared" si="162"/>
        <v>0</v>
      </c>
      <c r="E952" s="492">
        <f t="shared" si="163"/>
        <v>0</v>
      </c>
      <c r="F952" s="537"/>
      <c r="G952" s="537"/>
      <c r="H952" s="491"/>
      <c r="I952" s="494"/>
      <c r="J952" s="464"/>
      <c r="K952" s="464"/>
      <c r="L952" s="464"/>
      <c r="M952" s="464"/>
      <c r="N952" s="464"/>
      <c r="O952" s="464"/>
      <c r="P952" s="464"/>
      <c r="Q952" s="464"/>
      <c r="R952" s="464"/>
      <c r="S952" s="464"/>
      <c r="T952" s="464"/>
      <c r="U952" s="464"/>
      <c r="V952" s="464"/>
      <c r="W952" s="464"/>
      <c r="X952" s="464"/>
      <c r="Y952" s="464"/>
      <c r="Z952" s="464"/>
    </row>
    <row r="953" spans="1:26" s="467" customFormat="1" outlineLevel="1" x14ac:dyDescent="0.3">
      <c r="A953" s="547" t="str">
        <f>IF(ISBLANK($A$29),"",$A$29)</f>
        <v/>
      </c>
      <c r="B953" s="514"/>
      <c r="C953" s="514"/>
      <c r="D953" s="492">
        <f t="shared" si="162"/>
        <v>0</v>
      </c>
      <c r="E953" s="492">
        <f t="shared" si="163"/>
        <v>0</v>
      </c>
      <c r="F953" s="539"/>
      <c r="G953" s="539"/>
      <c r="H953" s="491"/>
      <c r="I953" s="494"/>
      <c r="J953" s="464"/>
      <c r="K953" s="464"/>
      <c r="L953" s="464"/>
      <c r="M953" s="464"/>
      <c r="N953" s="464"/>
      <c r="O953" s="464"/>
      <c r="P953" s="464"/>
      <c r="Q953" s="464"/>
      <c r="R953" s="464"/>
      <c r="S953" s="464"/>
      <c r="T953" s="464"/>
      <c r="U953" s="464"/>
      <c r="V953" s="464"/>
      <c r="W953" s="464"/>
      <c r="X953" s="464"/>
      <c r="Y953" s="464"/>
      <c r="Z953" s="464"/>
    </row>
    <row r="954" spans="1:26" s="467" customFormat="1" outlineLevel="1" x14ac:dyDescent="0.3">
      <c r="A954" s="547" t="s">
        <v>2065</v>
      </c>
      <c r="B954" s="517">
        <f t="shared" ref="B954:G954" si="165">SUM(B931:B953)</f>
        <v>0</v>
      </c>
      <c r="C954" s="517">
        <f t="shared" si="165"/>
        <v>0</v>
      </c>
      <c r="D954" s="492">
        <f t="shared" si="165"/>
        <v>0</v>
      </c>
      <c r="E954" s="492">
        <f t="shared" si="165"/>
        <v>0</v>
      </c>
      <c r="F954" s="556">
        <f t="shared" si="165"/>
        <v>0</v>
      </c>
      <c r="G954" s="556">
        <f t="shared" si="165"/>
        <v>0</v>
      </c>
      <c r="H954" s="491"/>
      <c r="I954" s="519"/>
      <c r="J954" s="464"/>
      <c r="K954" s="464"/>
      <c r="L954" s="464"/>
      <c r="M954" s="464"/>
      <c r="N954" s="464"/>
      <c r="O954" s="464"/>
      <c r="P954" s="464"/>
      <c r="Q954" s="464"/>
      <c r="R954" s="464"/>
      <c r="S954" s="464"/>
      <c r="T954" s="464"/>
      <c r="U954" s="464"/>
      <c r="V954" s="464"/>
      <c r="W954" s="464"/>
      <c r="X954" s="464"/>
      <c r="Y954" s="464"/>
      <c r="Z954" s="464"/>
    </row>
    <row r="955" spans="1:26" s="467" customFormat="1" ht="18" outlineLevel="1" x14ac:dyDescent="0.3">
      <c r="A955" s="557" t="s">
        <v>2066</v>
      </c>
      <c r="B955" s="558"/>
      <c r="C955" s="1124" t="s">
        <v>1655</v>
      </c>
      <c r="D955" s="1124"/>
      <c r="E955" s="1124"/>
      <c r="F955" s="1124"/>
      <c r="G955" s="1125"/>
      <c r="J955" s="464"/>
      <c r="K955" s="464"/>
      <c r="L955" s="464"/>
      <c r="M955" s="464"/>
      <c r="N955" s="464"/>
      <c r="O955" s="464"/>
      <c r="P955" s="464"/>
      <c r="Q955" s="464"/>
      <c r="R955" s="464"/>
      <c r="S955" s="464"/>
      <c r="T955" s="464"/>
      <c r="U955" s="464"/>
      <c r="V955" s="464"/>
      <c r="W955" s="464"/>
      <c r="X955" s="464"/>
      <c r="Y955" s="464"/>
      <c r="Z955" s="464"/>
    </row>
    <row r="956" spans="1:26" s="467" customFormat="1" ht="46.8" hidden="1" outlineLevel="2" x14ac:dyDescent="0.3">
      <c r="A956" s="530" t="s">
        <v>2163</v>
      </c>
      <c r="B956" s="531"/>
      <c r="C956" s="1121"/>
      <c r="D956" s="1121"/>
      <c r="E956" s="1121"/>
      <c r="F956" s="1121"/>
      <c r="G956" s="1121"/>
      <c r="J956" s="464"/>
      <c r="K956" s="464"/>
      <c r="L956" s="464"/>
      <c r="M956" s="464"/>
      <c r="N956" s="464"/>
      <c r="O956" s="464"/>
      <c r="P956" s="464"/>
      <c r="Q956" s="464"/>
      <c r="R956" s="464"/>
      <c r="S956" s="464"/>
      <c r="T956" s="464"/>
      <c r="U956" s="464"/>
      <c r="V956" s="464"/>
      <c r="W956" s="464"/>
      <c r="X956" s="464"/>
      <c r="Y956" s="464"/>
      <c r="Z956" s="464"/>
    </row>
    <row r="957" spans="1:26" s="467" customFormat="1" ht="15.6" hidden="1" outlineLevel="2" x14ac:dyDescent="0.3">
      <c r="A957" s="532" t="s">
        <v>2068</v>
      </c>
      <c r="B957" s="531"/>
      <c r="C957" s="1121"/>
      <c r="D957" s="1121"/>
      <c r="E957" s="1121"/>
      <c r="F957" s="1121"/>
      <c r="G957" s="1121"/>
      <c r="J957" s="464"/>
      <c r="K957" s="464"/>
      <c r="L957" s="464"/>
      <c r="M957" s="464"/>
      <c r="N957" s="464"/>
      <c r="O957" s="464"/>
      <c r="P957" s="464"/>
      <c r="Q957" s="464"/>
      <c r="R957" s="464"/>
      <c r="S957" s="464"/>
      <c r="T957" s="464"/>
      <c r="U957" s="464"/>
      <c r="V957" s="464"/>
      <c r="W957" s="464"/>
      <c r="X957" s="464"/>
      <c r="Y957" s="464"/>
      <c r="Z957" s="464"/>
    </row>
    <row r="958" spans="1:26" s="467" customFormat="1" ht="15.6" hidden="1" outlineLevel="2" x14ac:dyDescent="0.3">
      <c r="A958" s="532" t="s">
        <v>2069</v>
      </c>
      <c r="B958" s="531"/>
      <c r="C958" s="1121"/>
      <c r="D958" s="1121"/>
      <c r="E958" s="1121"/>
      <c r="F958" s="1121"/>
      <c r="G958" s="1121"/>
      <c r="J958" s="464"/>
      <c r="K958" s="464"/>
      <c r="L958" s="464"/>
      <c r="M958" s="464"/>
      <c r="N958" s="464"/>
      <c r="O958" s="464"/>
      <c r="P958" s="464"/>
      <c r="Q958" s="464"/>
      <c r="R958" s="464"/>
      <c r="S958" s="464"/>
      <c r="T958" s="464"/>
      <c r="U958" s="464"/>
      <c r="V958" s="464"/>
      <c r="W958" s="464"/>
      <c r="X958" s="464"/>
      <c r="Y958" s="464"/>
      <c r="Z958" s="464"/>
    </row>
    <row r="959" spans="1:26" s="467" customFormat="1" ht="15.6" hidden="1" outlineLevel="2" x14ac:dyDescent="0.3">
      <c r="A959" s="532" t="s">
        <v>2070</v>
      </c>
      <c r="B959" s="531"/>
      <c r="C959" s="1121"/>
      <c r="D959" s="1121"/>
      <c r="E959" s="1121"/>
      <c r="F959" s="1121"/>
      <c r="G959" s="1121"/>
      <c r="J959" s="464"/>
      <c r="K959" s="464"/>
      <c r="L959" s="464"/>
      <c r="M959" s="464"/>
      <c r="N959" s="464"/>
      <c r="O959" s="464"/>
      <c r="P959" s="464"/>
      <c r="Q959" s="464"/>
      <c r="R959" s="464"/>
      <c r="S959" s="464"/>
      <c r="T959" s="464"/>
      <c r="U959" s="464"/>
      <c r="V959" s="464"/>
      <c r="W959" s="464"/>
      <c r="X959" s="464"/>
      <c r="Y959" s="464"/>
      <c r="Z959" s="464"/>
    </row>
    <row r="960" spans="1:26" s="467" customFormat="1" ht="15.6" hidden="1" outlineLevel="2" x14ac:dyDescent="0.3">
      <c r="A960" s="532" t="s">
        <v>2071</v>
      </c>
      <c r="B960" s="531"/>
      <c r="C960" s="1121"/>
      <c r="D960" s="1121"/>
      <c r="E960" s="1121"/>
      <c r="F960" s="1121"/>
      <c r="G960" s="1121"/>
      <c r="J960" s="464"/>
      <c r="K960" s="464"/>
      <c r="L960" s="464"/>
      <c r="M960" s="464"/>
      <c r="N960" s="464"/>
      <c r="O960" s="464"/>
      <c r="P960" s="464"/>
      <c r="Q960" s="464"/>
      <c r="R960" s="464"/>
      <c r="S960" s="464"/>
      <c r="T960" s="464"/>
      <c r="U960" s="464"/>
      <c r="V960" s="464"/>
      <c r="W960" s="464"/>
      <c r="X960" s="464"/>
      <c r="Y960" s="464"/>
      <c r="Z960" s="464"/>
    </row>
    <row r="961" spans="1:26" s="467" customFormat="1" ht="15.6" hidden="1" outlineLevel="2" x14ac:dyDescent="0.3">
      <c r="A961" s="532" t="s">
        <v>2072</v>
      </c>
      <c r="B961" s="531"/>
      <c r="C961" s="1121"/>
      <c r="D961" s="1121"/>
      <c r="E961" s="1121"/>
      <c r="F961" s="1121"/>
      <c r="G961" s="1121"/>
      <c r="J961" s="464"/>
      <c r="K961" s="464"/>
      <c r="L961" s="464"/>
      <c r="M961" s="464"/>
      <c r="N961" s="464"/>
      <c r="O961" s="464"/>
      <c r="P961" s="464"/>
      <c r="Q961" s="464"/>
      <c r="R961" s="464"/>
      <c r="S961" s="464"/>
      <c r="T961" s="464"/>
      <c r="U961" s="464"/>
      <c r="V961" s="464"/>
      <c r="W961" s="464"/>
      <c r="X961" s="464"/>
      <c r="Y961" s="464"/>
      <c r="Z961" s="464"/>
    </row>
    <row r="962" spans="1:26" s="467" customFormat="1" ht="15.6" outlineLevel="1" collapsed="1" x14ac:dyDescent="0.3">
      <c r="A962" s="533" t="s">
        <v>1496</v>
      </c>
      <c r="B962" s="534">
        <v>40</v>
      </c>
      <c r="C962" s="1122" t="s">
        <v>2073</v>
      </c>
      <c r="D962" s="1122"/>
      <c r="E962" s="1122"/>
      <c r="F962" s="1122"/>
      <c r="G962" s="1122"/>
      <c r="J962" s="464"/>
      <c r="K962" s="464"/>
      <c r="L962" s="464"/>
      <c r="M962" s="464"/>
      <c r="N962" s="464"/>
      <c r="O962" s="464"/>
      <c r="P962" s="464"/>
      <c r="Q962" s="464"/>
      <c r="R962" s="464"/>
      <c r="S962" s="464"/>
      <c r="T962" s="464"/>
      <c r="U962" s="464"/>
      <c r="V962" s="464"/>
      <c r="W962" s="464"/>
      <c r="X962" s="464"/>
      <c r="Y962" s="464"/>
      <c r="Z962" s="464"/>
    </row>
    <row r="963" spans="1:26" s="467" customFormat="1" outlineLevel="1" x14ac:dyDescent="0.3"/>
    <row r="964" spans="1:26" ht="18" outlineLevel="1" x14ac:dyDescent="0.35">
      <c r="A964" s="1134" t="s">
        <v>1890</v>
      </c>
      <c r="B964" s="1135"/>
      <c r="C964" s="1135"/>
      <c r="D964" s="1135"/>
      <c r="E964" s="1135"/>
      <c r="F964" s="1135"/>
      <c r="G964" s="1135"/>
      <c r="H964" s="1135"/>
      <c r="I964" s="1136"/>
    </row>
    <row r="965" spans="1:26" ht="43.2" outlineLevel="1" x14ac:dyDescent="0.3">
      <c r="A965" s="471" t="s">
        <v>2040</v>
      </c>
      <c r="B965" s="471" t="s">
        <v>2041</v>
      </c>
      <c r="C965" s="472" t="s">
        <v>2042</v>
      </c>
      <c r="D965" s="546" t="str">
        <f>"Productive FTEs ("&amp;B997*52&amp;")"</f>
        <v>Productive FTEs (2080)</v>
      </c>
      <c r="E965" s="546" t="str">
        <f>"Non-productive FTEs ("&amp;B997*52&amp;")"</f>
        <v>Non-productive FTEs (2080)</v>
      </c>
      <c r="F965" s="472" t="s">
        <v>2043</v>
      </c>
      <c r="G965" s="472" t="s">
        <v>2044</v>
      </c>
      <c r="H965" s="473" t="s">
        <v>2045</v>
      </c>
      <c r="I965" s="472" t="s">
        <v>1655</v>
      </c>
    </row>
    <row r="966" spans="1:26" outlineLevel="1" x14ac:dyDescent="0.3">
      <c r="A966" s="547" t="str">
        <f>IF(ISBLANK($A$7),"",$A$7)</f>
        <v>Hourly Staff</v>
      </c>
      <c r="B966" s="479"/>
      <c r="C966" s="479"/>
      <c r="D966" s="485">
        <f t="shared" ref="D966:E966" si="166">IF($B$254="","",B966/($B$254*52))</f>
        <v>0</v>
      </c>
      <c r="E966" s="485">
        <f t="shared" si="166"/>
        <v>0</v>
      </c>
      <c r="F966" s="536"/>
      <c r="G966" s="536"/>
      <c r="H966" s="479"/>
      <c r="I966" s="482"/>
    </row>
    <row r="967" spans="1:26" outlineLevel="1" x14ac:dyDescent="0.3">
      <c r="A967" s="549" t="str">
        <f>IF(ISBLANK($A$8),"",$A$8)</f>
        <v>Hourly Staff</v>
      </c>
      <c r="B967" s="491"/>
      <c r="C967" s="491"/>
      <c r="D967" s="492">
        <f t="shared" ref="D967:E973" si="167">IF($B$997="","",B967/($B$997*52))</f>
        <v>0</v>
      </c>
      <c r="E967" s="492">
        <f t="shared" si="167"/>
        <v>0</v>
      </c>
      <c r="F967" s="537"/>
      <c r="G967" s="537"/>
      <c r="H967" s="491"/>
      <c r="I967" s="494"/>
    </row>
    <row r="968" spans="1:26" outlineLevel="1" x14ac:dyDescent="0.3">
      <c r="A968" s="549" t="str">
        <f>IF(ISBLANK($A$9),"",$A$9)</f>
        <v>Housekeeper</v>
      </c>
      <c r="B968" s="491"/>
      <c r="C968" s="491"/>
      <c r="D968" s="492">
        <f t="shared" si="167"/>
        <v>0</v>
      </c>
      <c r="E968" s="492">
        <f t="shared" si="167"/>
        <v>0</v>
      </c>
      <c r="F968" s="537"/>
      <c r="G968" s="537"/>
      <c r="H968" s="491"/>
      <c r="I968" s="494"/>
    </row>
    <row r="969" spans="1:26" s="467" customFormat="1" outlineLevel="1" x14ac:dyDescent="0.3">
      <c r="A969" s="549" t="str">
        <f>IF(ISBLANK($A$10),"",$A$10)</f>
        <v>Floor Technician</v>
      </c>
      <c r="B969" s="491"/>
      <c r="C969" s="491"/>
      <c r="D969" s="492">
        <f t="shared" si="167"/>
        <v>0</v>
      </c>
      <c r="E969" s="492">
        <f t="shared" si="167"/>
        <v>0</v>
      </c>
      <c r="F969" s="537"/>
      <c r="G969" s="537"/>
      <c r="H969" s="491"/>
      <c r="I969" s="494"/>
    </row>
    <row r="970" spans="1:26" s="467" customFormat="1" outlineLevel="1" x14ac:dyDescent="0.3">
      <c r="A970" s="549" t="str">
        <f>IF(ISBLANK($A$11),"",$A$11)</f>
        <v>Trash Technician</v>
      </c>
      <c r="B970" s="491"/>
      <c r="C970" s="491"/>
      <c r="D970" s="492">
        <f t="shared" si="167"/>
        <v>0</v>
      </c>
      <c r="E970" s="492">
        <f t="shared" si="167"/>
        <v>0</v>
      </c>
      <c r="F970" s="537"/>
      <c r="G970" s="537"/>
      <c r="H970" s="491"/>
      <c r="I970" s="494"/>
    </row>
    <row r="971" spans="1:26" s="467" customFormat="1" outlineLevel="1" x14ac:dyDescent="0.3">
      <c r="A971" s="549" t="str">
        <f>IF(ISBLANK($A$12),"",$A$12)</f>
        <v>Linen Technician</v>
      </c>
      <c r="B971" s="491"/>
      <c r="C971" s="491"/>
      <c r="D971" s="492">
        <f t="shared" si="167"/>
        <v>0</v>
      </c>
      <c r="E971" s="492">
        <f t="shared" si="167"/>
        <v>0</v>
      </c>
      <c r="F971" s="537"/>
      <c r="G971" s="537"/>
      <c r="H971" s="491"/>
      <c r="I971" s="494"/>
    </row>
    <row r="972" spans="1:26" s="467" customFormat="1" outlineLevel="1" x14ac:dyDescent="0.3">
      <c r="A972" s="549" t="str">
        <f>IF(ISBLANK($A$13),"",$A$13)</f>
        <v>Administrative Support</v>
      </c>
      <c r="B972" s="491"/>
      <c r="C972" s="491"/>
      <c r="D972" s="492">
        <f t="shared" si="167"/>
        <v>0</v>
      </c>
      <c r="E972" s="492">
        <f t="shared" si="167"/>
        <v>0</v>
      </c>
      <c r="F972" s="537"/>
      <c r="G972" s="537"/>
      <c r="H972" s="491"/>
      <c r="I972" s="494"/>
    </row>
    <row r="973" spans="1:26" s="467" customFormat="1" outlineLevel="1" x14ac:dyDescent="0.3">
      <c r="A973" s="549" t="str">
        <f>IF(ISBLANK($A$14),"",$A$14)</f>
        <v>Hourly Supervision</v>
      </c>
      <c r="B973" s="491"/>
      <c r="C973" s="491"/>
      <c r="D973" s="492">
        <f t="shared" si="167"/>
        <v>0</v>
      </c>
      <c r="E973" s="492">
        <f t="shared" si="167"/>
        <v>0</v>
      </c>
      <c r="F973" s="537"/>
      <c r="G973" s="537"/>
      <c r="H973" s="491"/>
      <c r="I973" s="494"/>
    </row>
    <row r="974" spans="1:26" s="467" customFormat="1" outlineLevel="1" x14ac:dyDescent="0.3">
      <c r="A974" s="547" t="str">
        <f>IF(ISBLANK($A$15),"",$A$15)</f>
        <v>Salaried Staff</v>
      </c>
      <c r="B974" s="479"/>
      <c r="C974" s="479"/>
      <c r="D974" s="485"/>
      <c r="E974" s="485"/>
      <c r="F974" s="536"/>
      <c r="G974" s="536"/>
      <c r="H974" s="479"/>
      <c r="I974" s="482"/>
    </row>
    <row r="975" spans="1:26" s="467" customFormat="1" outlineLevel="1" x14ac:dyDescent="0.3">
      <c r="A975" s="549" t="str">
        <f>IF(ISBLANK($A$16),"",$A$16)</f>
        <v>Salaried Supervision</v>
      </c>
      <c r="B975" s="491"/>
      <c r="C975" s="491"/>
      <c r="D975" s="492">
        <f t="shared" ref="D975:D988" si="168">IF($B$997="","",B975/($B$997*52))</f>
        <v>0</v>
      </c>
      <c r="E975" s="492">
        <f t="shared" ref="E975:E988" si="169">IF($B$997="","",C975/($B$997*52))</f>
        <v>0</v>
      </c>
      <c r="F975" s="537"/>
      <c r="G975" s="537"/>
      <c r="H975" s="491"/>
      <c r="I975" s="494"/>
    </row>
    <row r="976" spans="1:26" s="467" customFormat="1" outlineLevel="1" x14ac:dyDescent="0.3">
      <c r="A976" s="549" t="str">
        <f>IF(ISBLANK($A$17),"",$A$17)</f>
        <v>Managers</v>
      </c>
      <c r="B976" s="491"/>
      <c r="C976" s="491"/>
      <c r="D976" s="492">
        <f t="shared" si="168"/>
        <v>0</v>
      </c>
      <c r="E976" s="492">
        <f t="shared" si="169"/>
        <v>0</v>
      </c>
      <c r="F976" s="537"/>
      <c r="G976" s="537"/>
      <c r="H976" s="491"/>
      <c r="I976" s="494"/>
    </row>
    <row r="977" spans="1:26" s="467" customFormat="1" outlineLevel="1" x14ac:dyDescent="0.3">
      <c r="A977" s="549" t="str">
        <f t="shared" ref="A977" si="170">IF(ISBLANK(A941),"",A941)</f>
        <v>Managers</v>
      </c>
      <c r="B977" s="491"/>
      <c r="C977" s="491"/>
      <c r="D977" s="492">
        <f t="shared" si="168"/>
        <v>0</v>
      </c>
      <c r="E977" s="492">
        <f t="shared" si="169"/>
        <v>0</v>
      </c>
      <c r="F977" s="537"/>
      <c r="G977" s="537"/>
      <c r="H977" s="491"/>
      <c r="I977" s="494"/>
    </row>
    <row r="978" spans="1:26" s="467" customFormat="1" outlineLevel="1" x14ac:dyDescent="0.3">
      <c r="A978" s="547" t="str">
        <f>IF(ISBLANK($A$19),"",$A$19)</f>
        <v>Other Labor</v>
      </c>
      <c r="B978" s="479"/>
      <c r="C978" s="479"/>
      <c r="D978" s="485">
        <f t="shared" si="168"/>
        <v>0</v>
      </c>
      <c r="E978" s="485">
        <f t="shared" si="169"/>
        <v>0</v>
      </c>
      <c r="F978" s="536"/>
      <c r="G978" s="536"/>
      <c r="H978" s="479"/>
      <c r="I978" s="482"/>
    </row>
    <row r="979" spans="1:26" s="467" customFormat="1" outlineLevel="1" x14ac:dyDescent="0.3">
      <c r="A979" s="549" t="str">
        <f>IF(ISBLANK($A$20),"",$A$20)</f>
        <v>Temp/ Agency Labor</v>
      </c>
      <c r="B979" s="491"/>
      <c r="C979" s="491"/>
      <c r="D979" s="492">
        <f t="shared" si="168"/>
        <v>0</v>
      </c>
      <c r="E979" s="492">
        <f t="shared" si="169"/>
        <v>0</v>
      </c>
      <c r="F979" s="537"/>
      <c r="G979" s="537"/>
      <c r="H979" s="491"/>
      <c r="I979" s="494"/>
    </row>
    <row r="980" spans="1:26" s="467" customFormat="1" outlineLevel="1" x14ac:dyDescent="0.3">
      <c r="A980" s="547" t="str">
        <f>IF(ISBLANK($A$21),"",$A$21)</f>
        <v/>
      </c>
      <c r="B980" s="491"/>
      <c r="C980" s="491"/>
      <c r="D980" s="492">
        <f t="shared" si="168"/>
        <v>0</v>
      </c>
      <c r="E980" s="492">
        <f t="shared" si="169"/>
        <v>0</v>
      </c>
      <c r="F980" s="537"/>
      <c r="G980" s="537"/>
      <c r="H980" s="491"/>
      <c r="I980" s="494"/>
    </row>
    <row r="981" spans="1:26" s="467" customFormat="1" outlineLevel="1" x14ac:dyDescent="0.3">
      <c r="A981" s="547" t="str">
        <f>IF(ISBLANK($A$22),"",$A$22)</f>
        <v/>
      </c>
      <c r="B981" s="491"/>
      <c r="C981" s="491"/>
      <c r="D981" s="492">
        <f t="shared" si="168"/>
        <v>0</v>
      </c>
      <c r="E981" s="492">
        <f t="shared" si="169"/>
        <v>0</v>
      </c>
      <c r="F981" s="537"/>
      <c r="G981" s="537"/>
      <c r="H981" s="491"/>
      <c r="I981" s="494"/>
    </row>
    <row r="982" spans="1:26" s="467" customFormat="1" outlineLevel="1" x14ac:dyDescent="0.3">
      <c r="A982" s="547" t="str">
        <f>IF(ISBLANK($A$23),"",$A$23)</f>
        <v/>
      </c>
      <c r="B982" s="491"/>
      <c r="C982" s="491"/>
      <c r="D982" s="492">
        <f t="shared" si="168"/>
        <v>0</v>
      </c>
      <c r="E982" s="492">
        <f t="shared" si="169"/>
        <v>0</v>
      </c>
      <c r="F982" s="537"/>
      <c r="G982" s="537"/>
      <c r="H982" s="491"/>
      <c r="I982" s="494"/>
    </row>
    <row r="983" spans="1:26" s="467" customFormat="1" outlineLevel="1" x14ac:dyDescent="0.3">
      <c r="A983" s="547" t="str">
        <f>IF(ISBLANK($A$24),"",$A$24)</f>
        <v/>
      </c>
      <c r="B983" s="491"/>
      <c r="C983" s="491"/>
      <c r="D983" s="492">
        <f t="shared" si="168"/>
        <v>0</v>
      </c>
      <c r="E983" s="492">
        <f t="shared" si="169"/>
        <v>0</v>
      </c>
      <c r="F983" s="537"/>
      <c r="G983" s="537"/>
      <c r="H983" s="491"/>
      <c r="I983" s="494"/>
    </row>
    <row r="984" spans="1:26" s="467" customFormat="1" outlineLevel="1" x14ac:dyDescent="0.3">
      <c r="A984" s="547" t="str">
        <f>IF(ISBLANK($A$25),"",$A$25)</f>
        <v/>
      </c>
      <c r="B984" s="491"/>
      <c r="C984" s="491"/>
      <c r="D984" s="492">
        <f t="shared" si="168"/>
        <v>0</v>
      </c>
      <c r="E984" s="492">
        <f t="shared" si="169"/>
        <v>0</v>
      </c>
      <c r="F984" s="537"/>
      <c r="G984" s="537"/>
      <c r="H984" s="491"/>
      <c r="I984" s="494"/>
    </row>
    <row r="985" spans="1:26" s="467" customFormat="1" outlineLevel="1" x14ac:dyDescent="0.3">
      <c r="A985" s="547" t="str">
        <f>IF(ISBLANK($A$26),"",$A$26)</f>
        <v/>
      </c>
      <c r="B985" s="491"/>
      <c r="C985" s="491"/>
      <c r="D985" s="492">
        <f t="shared" si="168"/>
        <v>0</v>
      </c>
      <c r="E985" s="492">
        <f t="shared" si="169"/>
        <v>0</v>
      </c>
      <c r="F985" s="537"/>
      <c r="G985" s="537"/>
      <c r="H985" s="491"/>
      <c r="I985" s="494"/>
      <c r="J985" s="464"/>
      <c r="K985" s="464"/>
      <c r="L985" s="464"/>
      <c r="M985" s="464"/>
      <c r="N985" s="464"/>
      <c r="O985" s="464"/>
      <c r="P985" s="464"/>
      <c r="Q985" s="464"/>
      <c r="R985" s="464"/>
      <c r="S985" s="464"/>
      <c r="T985" s="464"/>
      <c r="U985" s="464"/>
      <c r="V985" s="464"/>
      <c r="W985" s="464"/>
      <c r="X985" s="464"/>
      <c r="Y985" s="464"/>
      <c r="Z985" s="464"/>
    </row>
    <row r="986" spans="1:26" s="467" customFormat="1" outlineLevel="1" x14ac:dyDescent="0.3">
      <c r="A986" s="547" t="str">
        <f>IF(ISBLANK($A$27),"",$A$27)</f>
        <v/>
      </c>
      <c r="B986" s="491"/>
      <c r="C986" s="491"/>
      <c r="D986" s="492">
        <f t="shared" si="168"/>
        <v>0</v>
      </c>
      <c r="E986" s="492">
        <f t="shared" si="169"/>
        <v>0</v>
      </c>
      <c r="F986" s="537"/>
      <c r="G986" s="537"/>
      <c r="H986" s="491"/>
      <c r="I986" s="494"/>
      <c r="J986" s="464"/>
      <c r="K986" s="464"/>
      <c r="L986" s="464"/>
      <c r="M986" s="464"/>
      <c r="N986" s="464"/>
      <c r="O986" s="464"/>
      <c r="P986" s="464"/>
      <c r="Q986" s="464"/>
      <c r="R986" s="464"/>
      <c r="S986" s="464"/>
      <c r="T986" s="464"/>
      <c r="U986" s="464"/>
      <c r="V986" s="464"/>
      <c r="W986" s="464"/>
      <c r="X986" s="464"/>
      <c r="Y986" s="464"/>
      <c r="Z986" s="464"/>
    </row>
    <row r="987" spans="1:26" s="467" customFormat="1" outlineLevel="1" x14ac:dyDescent="0.3">
      <c r="A987" s="547" t="str">
        <f>IF(ISBLANK($A$28),"",$A$28)</f>
        <v/>
      </c>
      <c r="B987" s="491"/>
      <c r="C987" s="491"/>
      <c r="D987" s="492">
        <f t="shared" si="168"/>
        <v>0</v>
      </c>
      <c r="E987" s="492">
        <f t="shared" si="169"/>
        <v>0</v>
      </c>
      <c r="F987" s="537"/>
      <c r="G987" s="537"/>
      <c r="H987" s="491"/>
      <c r="I987" s="494"/>
      <c r="J987" s="464"/>
      <c r="K987" s="464"/>
      <c r="L987" s="464"/>
      <c r="M987" s="464"/>
      <c r="N987" s="464"/>
      <c r="O987" s="464"/>
      <c r="P987" s="464"/>
      <c r="Q987" s="464"/>
      <c r="R987" s="464"/>
      <c r="S987" s="464"/>
      <c r="T987" s="464"/>
      <c r="U987" s="464"/>
      <c r="V987" s="464"/>
      <c r="W987" s="464"/>
      <c r="X987" s="464"/>
      <c r="Y987" s="464"/>
      <c r="Z987" s="464"/>
    </row>
    <row r="988" spans="1:26" s="467" customFormat="1" outlineLevel="1" x14ac:dyDescent="0.3">
      <c r="A988" s="547" t="str">
        <f>IF(ISBLANK($A$29),"",$A$29)</f>
        <v/>
      </c>
      <c r="B988" s="514"/>
      <c r="C988" s="514"/>
      <c r="D988" s="492">
        <f t="shared" si="168"/>
        <v>0</v>
      </c>
      <c r="E988" s="492">
        <f t="shared" si="169"/>
        <v>0</v>
      </c>
      <c r="F988" s="539"/>
      <c r="G988" s="539"/>
      <c r="H988" s="491"/>
      <c r="I988" s="494"/>
      <c r="J988" s="464"/>
      <c r="K988" s="464"/>
      <c r="L988" s="464"/>
      <c r="M988" s="464"/>
      <c r="N988" s="464"/>
      <c r="O988" s="464"/>
      <c r="P988" s="464"/>
      <c r="Q988" s="464"/>
      <c r="R988" s="464"/>
      <c r="S988" s="464"/>
      <c r="T988" s="464"/>
      <c r="U988" s="464"/>
      <c r="V988" s="464"/>
      <c r="W988" s="464"/>
      <c r="X988" s="464"/>
      <c r="Y988" s="464"/>
      <c r="Z988" s="464"/>
    </row>
    <row r="989" spans="1:26" s="467" customFormat="1" outlineLevel="1" x14ac:dyDescent="0.3">
      <c r="A989" s="547" t="s">
        <v>2065</v>
      </c>
      <c r="B989" s="517">
        <f t="shared" ref="B989:G989" si="171">SUM(B966:B988)</f>
        <v>0</v>
      </c>
      <c r="C989" s="517">
        <f t="shared" si="171"/>
        <v>0</v>
      </c>
      <c r="D989" s="492">
        <f t="shared" si="171"/>
        <v>0</v>
      </c>
      <c r="E989" s="492">
        <f t="shared" si="171"/>
        <v>0</v>
      </c>
      <c r="F989" s="556">
        <f t="shared" si="171"/>
        <v>0</v>
      </c>
      <c r="G989" s="556">
        <f t="shared" si="171"/>
        <v>0</v>
      </c>
      <c r="H989" s="491"/>
      <c r="I989" s="519"/>
      <c r="J989" s="464"/>
      <c r="K989" s="464"/>
      <c r="L989" s="464"/>
      <c r="M989" s="464"/>
      <c r="N989" s="464"/>
      <c r="O989" s="464"/>
      <c r="P989" s="464"/>
      <c r="Q989" s="464"/>
      <c r="R989" s="464"/>
      <c r="S989" s="464"/>
      <c r="T989" s="464"/>
      <c r="U989" s="464"/>
      <c r="V989" s="464"/>
      <c r="W989" s="464"/>
      <c r="X989" s="464"/>
      <c r="Y989" s="464"/>
      <c r="Z989" s="464"/>
    </row>
    <row r="990" spans="1:26" s="467" customFormat="1" ht="18" outlineLevel="1" x14ac:dyDescent="0.3">
      <c r="A990" s="557" t="s">
        <v>2066</v>
      </c>
      <c r="B990" s="558"/>
      <c r="C990" s="1124" t="s">
        <v>1655</v>
      </c>
      <c r="D990" s="1124"/>
      <c r="E990" s="1124"/>
      <c r="F990" s="1124"/>
      <c r="G990" s="1125"/>
      <c r="J990" s="464"/>
      <c r="K990" s="464"/>
      <c r="L990" s="464"/>
      <c r="M990" s="464"/>
      <c r="N990" s="464"/>
      <c r="O990" s="464"/>
      <c r="P990" s="464"/>
      <c r="Q990" s="464"/>
      <c r="R990" s="464"/>
      <c r="S990" s="464"/>
      <c r="T990" s="464"/>
      <c r="U990" s="464"/>
      <c r="V990" s="464"/>
      <c r="W990" s="464"/>
      <c r="X990" s="464"/>
      <c r="Y990" s="464"/>
      <c r="Z990" s="464"/>
    </row>
    <row r="991" spans="1:26" s="467" customFormat="1" ht="46.8" hidden="1" outlineLevel="2" x14ac:dyDescent="0.3">
      <c r="A991" s="530" t="s">
        <v>2163</v>
      </c>
      <c r="B991" s="531"/>
      <c r="C991" s="1121"/>
      <c r="D991" s="1121"/>
      <c r="E991" s="1121"/>
      <c r="F991" s="1121"/>
      <c r="G991" s="1121"/>
      <c r="J991" s="464"/>
      <c r="K991" s="464"/>
      <c r="L991" s="464"/>
      <c r="M991" s="464"/>
      <c r="N991" s="464"/>
      <c r="O991" s="464"/>
      <c r="P991" s="464"/>
      <c r="Q991" s="464"/>
      <c r="R991" s="464"/>
      <c r="S991" s="464"/>
      <c r="T991" s="464"/>
      <c r="U991" s="464"/>
      <c r="V991" s="464"/>
      <c r="W991" s="464"/>
      <c r="X991" s="464"/>
      <c r="Y991" s="464"/>
      <c r="Z991" s="464"/>
    </row>
    <row r="992" spans="1:26" s="467" customFormat="1" ht="15.6" hidden="1" outlineLevel="2" x14ac:dyDescent="0.3">
      <c r="A992" s="532" t="s">
        <v>2068</v>
      </c>
      <c r="B992" s="531"/>
      <c r="C992" s="1121"/>
      <c r="D992" s="1121"/>
      <c r="E992" s="1121"/>
      <c r="F992" s="1121"/>
      <c r="G992" s="1121"/>
      <c r="J992" s="464"/>
      <c r="K992" s="464"/>
      <c r="L992" s="464"/>
      <c r="M992" s="464"/>
      <c r="N992" s="464"/>
      <c r="O992" s="464"/>
      <c r="P992" s="464"/>
      <c r="Q992" s="464"/>
      <c r="R992" s="464"/>
      <c r="S992" s="464"/>
      <c r="T992" s="464"/>
      <c r="U992" s="464"/>
      <c r="V992" s="464"/>
      <c r="W992" s="464"/>
      <c r="X992" s="464"/>
      <c r="Y992" s="464"/>
      <c r="Z992" s="464"/>
    </row>
    <row r="993" spans="1:26" s="467" customFormat="1" ht="15.6" hidden="1" outlineLevel="2" x14ac:dyDescent="0.3">
      <c r="A993" s="532" t="s">
        <v>2069</v>
      </c>
      <c r="B993" s="531"/>
      <c r="C993" s="1121"/>
      <c r="D993" s="1121"/>
      <c r="E993" s="1121"/>
      <c r="F993" s="1121"/>
      <c r="G993" s="1121"/>
      <c r="J993" s="464"/>
      <c r="K993" s="464"/>
      <c r="L993" s="464"/>
      <c r="M993" s="464"/>
      <c r="N993" s="464"/>
      <c r="O993" s="464"/>
      <c r="P993" s="464"/>
      <c r="Q993" s="464"/>
      <c r="R993" s="464"/>
      <c r="S993" s="464"/>
      <c r="T993" s="464"/>
      <c r="U993" s="464"/>
      <c r="V993" s="464"/>
      <c r="W993" s="464"/>
      <c r="X993" s="464"/>
      <c r="Y993" s="464"/>
      <c r="Z993" s="464"/>
    </row>
    <row r="994" spans="1:26" s="467" customFormat="1" ht="15.6" hidden="1" outlineLevel="2" x14ac:dyDescent="0.3">
      <c r="A994" s="532" t="s">
        <v>2070</v>
      </c>
      <c r="B994" s="531"/>
      <c r="C994" s="1121"/>
      <c r="D994" s="1121"/>
      <c r="E994" s="1121"/>
      <c r="F994" s="1121"/>
      <c r="G994" s="1121"/>
      <c r="J994" s="464"/>
      <c r="K994" s="464"/>
      <c r="L994" s="464"/>
      <c r="M994" s="464"/>
      <c r="N994" s="464"/>
      <c r="O994" s="464"/>
      <c r="P994" s="464"/>
      <c r="Q994" s="464"/>
      <c r="R994" s="464"/>
      <c r="S994" s="464"/>
      <c r="T994" s="464"/>
      <c r="U994" s="464"/>
      <c r="V994" s="464"/>
      <c r="W994" s="464"/>
      <c r="X994" s="464"/>
      <c r="Y994" s="464"/>
      <c r="Z994" s="464"/>
    </row>
    <row r="995" spans="1:26" s="467" customFormat="1" ht="15.6" hidden="1" outlineLevel="2" x14ac:dyDescent="0.3">
      <c r="A995" s="532" t="s">
        <v>2071</v>
      </c>
      <c r="B995" s="531"/>
      <c r="C995" s="1121"/>
      <c r="D995" s="1121"/>
      <c r="E995" s="1121"/>
      <c r="F995" s="1121"/>
      <c r="G995" s="1121"/>
      <c r="J995" s="464"/>
      <c r="K995" s="464"/>
      <c r="L995" s="464"/>
      <c r="M995" s="464"/>
      <c r="N995" s="464"/>
      <c r="O995" s="464"/>
      <c r="P995" s="464"/>
      <c r="Q995" s="464"/>
      <c r="R995" s="464"/>
      <c r="S995" s="464"/>
      <c r="T995" s="464"/>
      <c r="U995" s="464"/>
      <c r="V995" s="464"/>
      <c r="W995" s="464"/>
      <c r="X995" s="464"/>
      <c r="Y995" s="464"/>
      <c r="Z995" s="464"/>
    </row>
    <row r="996" spans="1:26" s="467" customFormat="1" ht="15.6" hidden="1" outlineLevel="2" x14ac:dyDescent="0.3">
      <c r="A996" s="532" t="s">
        <v>2072</v>
      </c>
      <c r="B996" s="531"/>
      <c r="C996" s="1121"/>
      <c r="D996" s="1121"/>
      <c r="E996" s="1121"/>
      <c r="F996" s="1121"/>
      <c r="G996" s="1121"/>
      <c r="J996" s="464"/>
      <c r="K996" s="464"/>
      <c r="L996" s="464"/>
      <c r="M996" s="464"/>
      <c r="N996" s="464"/>
      <c r="O996" s="464"/>
      <c r="P996" s="464"/>
      <c r="Q996" s="464"/>
      <c r="R996" s="464"/>
      <c r="S996" s="464"/>
      <c r="T996" s="464"/>
      <c r="U996" s="464"/>
      <c r="V996" s="464"/>
      <c r="W996" s="464"/>
      <c r="X996" s="464"/>
      <c r="Y996" s="464"/>
      <c r="Z996" s="464"/>
    </row>
    <row r="997" spans="1:26" s="467" customFormat="1" ht="15.6" outlineLevel="1" collapsed="1" x14ac:dyDescent="0.3">
      <c r="A997" s="533" t="s">
        <v>1496</v>
      </c>
      <c r="B997" s="534">
        <v>40</v>
      </c>
      <c r="C997" s="1122" t="s">
        <v>2073</v>
      </c>
      <c r="D997" s="1122"/>
      <c r="E997" s="1122"/>
      <c r="F997" s="1122"/>
      <c r="G997" s="1122"/>
      <c r="J997" s="464"/>
      <c r="K997" s="464"/>
      <c r="L997" s="464"/>
      <c r="M997" s="464"/>
      <c r="N997" s="464"/>
      <c r="O997" s="464"/>
      <c r="P997" s="464"/>
      <c r="Q997" s="464"/>
      <c r="R997" s="464"/>
      <c r="S997" s="464"/>
      <c r="T997" s="464"/>
      <c r="U997" s="464"/>
      <c r="V997" s="464"/>
      <c r="W997" s="464"/>
      <c r="X997" s="464"/>
      <c r="Y997" s="464"/>
      <c r="Z997" s="464"/>
    </row>
    <row r="998" spans="1:26" s="467" customFormat="1" outlineLevel="1" x14ac:dyDescent="0.3">
      <c r="J998" s="464"/>
      <c r="K998" s="464"/>
      <c r="L998" s="464"/>
      <c r="M998" s="464"/>
      <c r="N998" s="464"/>
      <c r="O998" s="464"/>
      <c r="P998" s="464"/>
      <c r="Q998" s="464"/>
      <c r="R998" s="464"/>
      <c r="S998" s="464"/>
      <c r="T998" s="464"/>
      <c r="U998" s="464"/>
      <c r="V998" s="464"/>
      <c r="W998" s="464"/>
      <c r="X998" s="464"/>
      <c r="Y998" s="464"/>
      <c r="Z998" s="464"/>
    </row>
    <row r="999" spans="1:26" ht="18" outlineLevel="1" x14ac:dyDescent="0.35">
      <c r="A999" s="1134" t="s">
        <v>1891</v>
      </c>
      <c r="B999" s="1135"/>
      <c r="C999" s="1135"/>
      <c r="D999" s="1135"/>
      <c r="E999" s="1135"/>
      <c r="F999" s="1135"/>
      <c r="G999" s="1135"/>
      <c r="H999" s="1135"/>
      <c r="I999" s="1136"/>
    </row>
    <row r="1000" spans="1:26" ht="43.2" outlineLevel="1" x14ac:dyDescent="0.3">
      <c r="A1000" s="471" t="s">
        <v>2040</v>
      </c>
      <c r="B1000" s="471" t="s">
        <v>2041</v>
      </c>
      <c r="C1000" s="472" t="s">
        <v>2042</v>
      </c>
      <c r="D1000" s="546" t="str">
        <f>"Productive FTEs ("&amp;B1032*52&amp;")"</f>
        <v>Productive FTEs (2080)</v>
      </c>
      <c r="E1000" s="546" t="str">
        <f>"Non-productive FTEs ("&amp;B1032*52&amp;")"</f>
        <v>Non-productive FTEs (2080)</v>
      </c>
      <c r="F1000" s="472" t="s">
        <v>2043</v>
      </c>
      <c r="G1000" s="472" t="s">
        <v>2044</v>
      </c>
      <c r="H1000" s="473" t="s">
        <v>2045</v>
      </c>
      <c r="I1000" s="472" t="s">
        <v>1655</v>
      </c>
    </row>
    <row r="1001" spans="1:26" outlineLevel="1" x14ac:dyDescent="0.3">
      <c r="A1001" s="547" t="str">
        <f>IF(ISBLANK($A$7),"",$A$7)</f>
        <v>Hourly Staff</v>
      </c>
      <c r="B1001" s="479"/>
      <c r="C1001" s="479"/>
      <c r="D1001" s="485">
        <f t="shared" ref="D1001:E1001" si="172">IF($B$254="","",B1001/($B$254*52))</f>
        <v>0</v>
      </c>
      <c r="E1001" s="485">
        <f t="shared" si="172"/>
        <v>0</v>
      </c>
      <c r="F1001" s="536"/>
      <c r="G1001" s="536"/>
      <c r="H1001" s="479"/>
      <c r="I1001" s="482"/>
    </row>
    <row r="1002" spans="1:26" outlineLevel="1" x14ac:dyDescent="0.3">
      <c r="A1002" s="549" t="str">
        <f>IF(ISBLANK($A$8),"",$A$8)</f>
        <v>Hourly Staff</v>
      </c>
      <c r="B1002" s="491"/>
      <c r="C1002" s="491"/>
      <c r="D1002" s="492">
        <f t="shared" ref="D1002:E1008" si="173">IF($B$1032="","",B1002/($B$1032*52))</f>
        <v>0</v>
      </c>
      <c r="E1002" s="492">
        <f t="shared" si="173"/>
        <v>0</v>
      </c>
      <c r="F1002" s="537"/>
      <c r="G1002" s="537"/>
      <c r="H1002" s="491"/>
      <c r="I1002" s="494"/>
    </row>
    <row r="1003" spans="1:26" outlineLevel="1" x14ac:dyDescent="0.3">
      <c r="A1003" s="549" t="str">
        <f>IF(ISBLANK($A$9),"",$A$9)</f>
        <v>Housekeeper</v>
      </c>
      <c r="B1003" s="491"/>
      <c r="C1003" s="491"/>
      <c r="D1003" s="492">
        <f t="shared" si="173"/>
        <v>0</v>
      </c>
      <c r="E1003" s="492">
        <f t="shared" si="173"/>
        <v>0</v>
      </c>
      <c r="F1003" s="537"/>
      <c r="G1003" s="537"/>
      <c r="H1003" s="491"/>
      <c r="I1003" s="494"/>
    </row>
    <row r="1004" spans="1:26" s="467" customFormat="1" outlineLevel="1" x14ac:dyDescent="0.3">
      <c r="A1004" s="549" t="str">
        <f>IF(ISBLANK($A$10),"",$A$10)</f>
        <v>Floor Technician</v>
      </c>
      <c r="B1004" s="491"/>
      <c r="C1004" s="491"/>
      <c r="D1004" s="492">
        <f t="shared" si="173"/>
        <v>0</v>
      </c>
      <c r="E1004" s="492">
        <f t="shared" si="173"/>
        <v>0</v>
      </c>
      <c r="F1004" s="537"/>
      <c r="G1004" s="537"/>
      <c r="H1004" s="491"/>
      <c r="I1004" s="494"/>
    </row>
    <row r="1005" spans="1:26" s="467" customFormat="1" outlineLevel="1" x14ac:dyDescent="0.3">
      <c r="A1005" s="549" t="str">
        <f>IF(ISBLANK($A$11),"",$A$11)</f>
        <v>Trash Technician</v>
      </c>
      <c r="B1005" s="491"/>
      <c r="C1005" s="491"/>
      <c r="D1005" s="492">
        <f t="shared" si="173"/>
        <v>0</v>
      </c>
      <c r="E1005" s="492">
        <f t="shared" si="173"/>
        <v>0</v>
      </c>
      <c r="F1005" s="537"/>
      <c r="G1005" s="537"/>
      <c r="H1005" s="491"/>
      <c r="I1005" s="494"/>
    </row>
    <row r="1006" spans="1:26" s="467" customFormat="1" outlineLevel="1" x14ac:dyDescent="0.3">
      <c r="A1006" s="549" t="str">
        <f>IF(ISBLANK($A$12),"",$A$12)</f>
        <v>Linen Technician</v>
      </c>
      <c r="B1006" s="491"/>
      <c r="C1006" s="491"/>
      <c r="D1006" s="492">
        <f t="shared" si="173"/>
        <v>0</v>
      </c>
      <c r="E1006" s="492">
        <f t="shared" si="173"/>
        <v>0</v>
      </c>
      <c r="F1006" s="537"/>
      <c r="G1006" s="537"/>
      <c r="H1006" s="491"/>
      <c r="I1006" s="494"/>
    </row>
    <row r="1007" spans="1:26" s="467" customFormat="1" outlineLevel="1" x14ac:dyDescent="0.3">
      <c r="A1007" s="549" t="str">
        <f>IF(ISBLANK($A$13),"",$A$13)</f>
        <v>Administrative Support</v>
      </c>
      <c r="B1007" s="491"/>
      <c r="C1007" s="491"/>
      <c r="D1007" s="492">
        <f t="shared" si="173"/>
        <v>0</v>
      </c>
      <c r="E1007" s="492">
        <f t="shared" si="173"/>
        <v>0</v>
      </c>
      <c r="F1007" s="537"/>
      <c r="G1007" s="537"/>
      <c r="H1007" s="491"/>
      <c r="I1007" s="494"/>
    </row>
    <row r="1008" spans="1:26" s="467" customFormat="1" outlineLevel="1" x14ac:dyDescent="0.3">
      <c r="A1008" s="549" t="str">
        <f>IF(ISBLANK($A$14),"",$A$14)</f>
        <v>Hourly Supervision</v>
      </c>
      <c r="B1008" s="491"/>
      <c r="C1008" s="491"/>
      <c r="D1008" s="492">
        <f t="shared" si="173"/>
        <v>0</v>
      </c>
      <c r="E1008" s="492">
        <f t="shared" si="173"/>
        <v>0</v>
      </c>
      <c r="F1008" s="537"/>
      <c r="G1008" s="537"/>
      <c r="H1008" s="491"/>
      <c r="I1008" s="494"/>
    </row>
    <row r="1009" spans="1:26" s="467" customFormat="1" outlineLevel="1" x14ac:dyDescent="0.3">
      <c r="A1009" s="547" t="str">
        <f>IF(ISBLANK($A$15),"",$A$15)</f>
        <v>Salaried Staff</v>
      </c>
      <c r="B1009" s="479"/>
      <c r="C1009" s="479"/>
      <c r="D1009" s="485"/>
      <c r="E1009" s="485"/>
      <c r="F1009" s="536"/>
      <c r="G1009" s="536"/>
      <c r="H1009" s="479"/>
      <c r="I1009" s="482"/>
    </row>
    <row r="1010" spans="1:26" s="467" customFormat="1" outlineLevel="1" x14ac:dyDescent="0.3">
      <c r="A1010" s="549" t="str">
        <f>IF(ISBLANK($A$16),"",$A$16)</f>
        <v>Salaried Supervision</v>
      </c>
      <c r="B1010" s="491"/>
      <c r="C1010" s="491"/>
      <c r="D1010" s="492">
        <f t="shared" ref="D1010:D1023" si="174">IF($B$1032="","",B1010/($B$1032*52))</f>
        <v>0</v>
      </c>
      <c r="E1010" s="492">
        <f t="shared" ref="E1010:E1023" si="175">IF($B$1032="","",C1010/($B$1032*52))</f>
        <v>0</v>
      </c>
      <c r="F1010" s="537"/>
      <c r="G1010" s="537"/>
      <c r="H1010" s="491"/>
      <c r="I1010" s="494"/>
    </row>
    <row r="1011" spans="1:26" s="467" customFormat="1" outlineLevel="1" x14ac:dyDescent="0.3">
      <c r="A1011" s="549" t="str">
        <f>IF(ISBLANK($A$17),"",$A$17)</f>
        <v>Managers</v>
      </c>
      <c r="B1011" s="491"/>
      <c r="C1011" s="491"/>
      <c r="D1011" s="492">
        <f t="shared" si="174"/>
        <v>0</v>
      </c>
      <c r="E1011" s="492">
        <f t="shared" si="175"/>
        <v>0</v>
      </c>
      <c r="F1011" s="537"/>
      <c r="G1011" s="537"/>
      <c r="H1011" s="491"/>
      <c r="I1011" s="494"/>
    </row>
    <row r="1012" spans="1:26" s="467" customFormat="1" outlineLevel="1" x14ac:dyDescent="0.3">
      <c r="A1012" s="549" t="str">
        <f t="shared" ref="A1012" si="176">IF(ISBLANK(A976),"",A976)</f>
        <v>Managers</v>
      </c>
      <c r="B1012" s="491"/>
      <c r="C1012" s="491"/>
      <c r="D1012" s="492">
        <f t="shared" si="174"/>
        <v>0</v>
      </c>
      <c r="E1012" s="492">
        <f t="shared" si="175"/>
        <v>0</v>
      </c>
      <c r="F1012" s="537"/>
      <c r="G1012" s="537"/>
      <c r="H1012" s="491"/>
      <c r="I1012" s="494"/>
    </row>
    <row r="1013" spans="1:26" s="467" customFormat="1" outlineLevel="1" x14ac:dyDescent="0.3">
      <c r="A1013" s="547" t="str">
        <f>IF(ISBLANK($A$19),"",$A$19)</f>
        <v>Other Labor</v>
      </c>
      <c r="B1013" s="479"/>
      <c r="C1013" s="479"/>
      <c r="D1013" s="485">
        <f t="shared" si="174"/>
        <v>0</v>
      </c>
      <c r="E1013" s="485">
        <f t="shared" si="175"/>
        <v>0</v>
      </c>
      <c r="F1013" s="536"/>
      <c r="G1013" s="536"/>
      <c r="H1013" s="479"/>
      <c r="I1013" s="482"/>
    </row>
    <row r="1014" spans="1:26" s="467" customFormat="1" outlineLevel="1" x14ac:dyDescent="0.3">
      <c r="A1014" s="549" t="str">
        <f>IF(ISBLANK($A$20),"",$A$20)</f>
        <v>Temp/ Agency Labor</v>
      </c>
      <c r="B1014" s="491"/>
      <c r="C1014" s="491"/>
      <c r="D1014" s="492">
        <f t="shared" si="174"/>
        <v>0</v>
      </c>
      <c r="E1014" s="492">
        <f t="shared" si="175"/>
        <v>0</v>
      </c>
      <c r="F1014" s="537"/>
      <c r="G1014" s="537"/>
      <c r="H1014" s="491"/>
      <c r="I1014" s="494"/>
    </row>
    <row r="1015" spans="1:26" s="467" customFormat="1" outlineLevel="1" x14ac:dyDescent="0.3">
      <c r="A1015" s="547" t="str">
        <f>IF(ISBLANK($A$21),"",$A$21)</f>
        <v/>
      </c>
      <c r="B1015" s="491"/>
      <c r="C1015" s="491"/>
      <c r="D1015" s="492">
        <f t="shared" si="174"/>
        <v>0</v>
      </c>
      <c r="E1015" s="492">
        <f t="shared" si="175"/>
        <v>0</v>
      </c>
      <c r="F1015" s="537"/>
      <c r="G1015" s="537"/>
      <c r="H1015" s="491"/>
      <c r="I1015" s="494"/>
    </row>
    <row r="1016" spans="1:26" s="467" customFormat="1" outlineLevel="1" x14ac:dyDescent="0.3">
      <c r="A1016" s="547" t="str">
        <f>IF(ISBLANK($A$22),"",$A$22)</f>
        <v/>
      </c>
      <c r="B1016" s="491"/>
      <c r="C1016" s="491"/>
      <c r="D1016" s="492">
        <f t="shared" si="174"/>
        <v>0</v>
      </c>
      <c r="E1016" s="492">
        <f t="shared" si="175"/>
        <v>0</v>
      </c>
      <c r="F1016" s="537"/>
      <c r="G1016" s="537"/>
      <c r="H1016" s="491"/>
      <c r="I1016" s="494"/>
    </row>
    <row r="1017" spans="1:26" s="467" customFormat="1" outlineLevel="1" x14ac:dyDescent="0.3">
      <c r="A1017" s="547" t="str">
        <f>IF(ISBLANK($A$23),"",$A$23)</f>
        <v/>
      </c>
      <c r="B1017" s="491"/>
      <c r="C1017" s="491"/>
      <c r="D1017" s="492">
        <f t="shared" si="174"/>
        <v>0</v>
      </c>
      <c r="E1017" s="492">
        <f t="shared" si="175"/>
        <v>0</v>
      </c>
      <c r="F1017" s="537"/>
      <c r="G1017" s="537"/>
      <c r="H1017" s="491"/>
      <c r="I1017" s="494"/>
    </row>
    <row r="1018" spans="1:26" s="467" customFormat="1" outlineLevel="1" x14ac:dyDescent="0.3">
      <c r="A1018" s="547" t="str">
        <f>IF(ISBLANK($A$24),"",$A$24)</f>
        <v/>
      </c>
      <c r="B1018" s="491"/>
      <c r="C1018" s="491"/>
      <c r="D1018" s="492">
        <f t="shared" si="174"/>
        <v>0</v>
      </c>
      <c r="E1018" s="492">
        <f t="shared" si="175"/>
        <v>0</v>
      </c>
      <c r="F1018" s="537"/>
      <c r="G1018" s="537"/>
      <c r="H1018" s="491"/>
      <c r="I1018" s="494"/>
    </row>
    <row r="1019" spans="1:26" s="467" customFormat="1" outlineLevel="1" x14ac:dyDescent="0.3">
      <c r="A1019" s="547" t="str">
        <f>IF(ISBLANK($A$25),"",$A$25)</f>
        <v/>
      </c>
      <c r="B1019" s="491"/>
      <c r="C1019" s="491"/>
      <c r="D1019" s="492">
        <f t="shared" si="174"/>
        <v>0</v>
      </c>
      <c r="E1019" s="492">
        <f t="shared" si="175"/>
        <v>0</v>
      </c>
      <c r="F1019" s="537"/>
      <c r="G1019" s="537"/>
      <c r="H1019" s="491"/>
      <c r="I1019" s="494"/>
    </row>
    <row r="1020" spans="1:26" s="467" customFormat="1" outlineLevel="1" x14ac:dyDescent="0.3">
      <c r="A1020" s="547" t="str">
        <f>IF(ISBLANK($A$26),"",$A$26)</f>
        <v/>
      </c>
      <c r="B1020" s="491"/>
      <c r="C1020" s="491"/>
      <c r="D1020" s="492">
        <f t="shared" si="174"/>
        <v>0</v>
      </c>
      <c r="E1020" s="492">
        <f t="shared" si="175"/>
        <v>0</v>
      </c>
      <c r="F1020" s="537"/>
      <c r="G1020" s="537"/>
      <c r="H1020" s="491"/>
      <c r="I1020" s="494"/>
      <c r="J1020" s="464"/>
      <c r="K1020" s="464"/>
      <c r="L1020" s="464"/>
      <c r="M1020" s="464"/>
      <c r="N1020" s="464"/>
      <c r="O1020" s="464"/>
      <c r="P1020" s="464"/>
      <c r="Q1020" s="464"/>
      <c r="R1020" s="464"/>
      <c r="S1020" s="464"/>
      <c r="T1020" s="464"/>
      <c r="U1020" s="464"/>
      <c r="V1020" s="464"/>
      <c r="W1020" s="464"/>
      <c r="X1020" s="464"/>
      <c r="Y1020" s="464"/>
      <c r="Z1020" s="464"/>
    </row>
    <row r="1021" spans="1:26" s="467" customFormat="1" outlineLevel="1" x14ac:dyDescent="0.3">
      <c r="A1021" s="547" t="str">
        <f>IF(ISBLANK($A$27),"",$A$27)</f>
        <v/>
      </c>
      <c r="B1021" s="491"/>
      <c r="C1021" s="491"/>
      <c r="D1021" s="492">
        <f t="shared" si="174"/>
        <v>0</v>
      </c>
      <c r="E1021" s="492">
        <f t="shared" si="175"/>
        <v>0</v>
      </c>
      <c r="F1021" s="537"/>
      <c r="G1021" s="537"/>
      <c r="H1021" s="491"/>
      <c r="I1021" s="494"/>
      <c r="J1021" s="464"/>
      <c r="K1021" s="464"/>
      <c r="L1021" s="464"/>
      <c r="M1021" s="464"/>
      <c r="N1021" s="464"/>
      <c r="O1021" s="464"/>
      <c r="P1021" s="464"/>
      <c r="Q1021" s="464"/>
      <c r="R1021" s="464"/>
      <c r="S1021" s="464"/>
      <c r="T1021" s="464"/>
      <c r="U1021" s="464"/>
      <c r="V1021" s="464"/>
      <c r="W1021" s="464"/>
      <c r="X1021" s="464"/>
      <c r="Y1021" s="464"/>
      <c r="Z1021" s="464"/>
    </row>
    <row r="1022" spans="1:26" s="467" customFormat="1" outlineLevel="1" x14ac:dyDescent="0.3">
      <c r="A1022" s="547" t="str">
        <f>IF(ISBLANK($A$28),"",$A$28)</f>
        <v/>
      </c>
      <c r="B1022" s="491"/>
      <c r="C1022" s="491"/>
      <c r="D1022" s="492">
        <f t="shared" si="174"/>
        <v>0</v>
      </c>
      <c r="E1022" s="492">
        <f t="shared" si="175"/>
        <v>0</v>
      </c>
      <c r="F1022" s="537"/>
      <c r="G1022" s="537"/>
      <c r="H1022" s="491"/>
      <c r="I1022" s="494"/>
      <c r="J1022" s="464"/>
      <c r="K1022" s="464"/>
      <c r="L1022" s="464"/>
      <c r="M1022" s="464"/>
      <c r="N1022" s="464"/>
      <c r="O1022" s="464"/>
      <c r="P1022" s="464"/>
      <c r="Q1022" s="464"/>
      <c r="R1022" s="464"/>
      <c r="S1022" s="464"/>
      <c r="T1022" s="464"/>
      <c r="U1022" s="464"/>
      <c r="V1022" s="464"/>
      <c r="W1022" s="464"/>
      <c r="X1022" s="464"/>
      <c r="Y1022" s="464"/>
      <c r="Z1022" s="464"/>
    </row>
    <row r="1023" spans="1:26" s="467" customFormat="1" outlineLevel="1" x14ac:dyDescent="0.3">
      <c r="A1023" s="547" t="str">
        <f>IF(ISBLANK($A$29),"",$A$29)</f>
        <v/>
      </c>
      <c r="B1023" s="514"/>
      <c r="C1023" s="514"/>
      <c r="D1023" s="492">
        <f t="shared" si="174"/>
        <v>0</v>
      </c>
      <c r="E1023" s="492">
        <f t="shared" si="175"/>
        <v>0</v>
      </c>
      <c r="F1023" s="539"/>
      <c r="G1023" s="539"/>
      <c r="H1023" s="491"/>
      <c r="I1023" s="494"/>
      <c r="J1023" s="464"/>
      <c r="K1023" s="464"/>
      <c r="L1023" s="464"/>
      <c r="M1023" s="464"/>
      <c r="N1023" s="464"/>
      <c r="O1023" s="464"/>
      <c r="P1023" s="464"/>
      <c r="Q1023" s="464"/>
      <c r="R1023" s="464"/>
      <c r="S1023" s="464"/>
      <c r="T1023" s="464"/>
      <c r="U1023" s="464"/>
      <c r="V1023" s="464"/>
      <c r="W1023" s="464"/>
      <c r="X1023" s="464"/>
      <c r="Y1023" s="464"/>
      <c r="Z1023" s="464"/>
    </row>
    <row r="1024" spans="1:26" s="467" customFormat="1" outlineLevel="1" x14ac:dyDescent="0.3">
      <c r="A1024" s="547" t="s">
        <v>2065</v>
      </c>
      <c r="B1024" s="517">
        <f t="shared" ref="B1024:G1024" si="177">SUM(B1001:B1023)</f>
        <v>0</v>
      </c>
      <c r="C1024" s="517">
        <f t="shared" si="177"/>
        <v>0</v>
      </c>
      <c r="D1024" s="492">
        <f t="shared" si="177"/>
        <v>0</v>
      </c>
      <c r="E1024" s="492">
        <f t="shared" si="177"/>
        <v>0</v>
      </c>
      <c r="F1024" s="556">
        <f t="shared" si="177"/>
        <v>0</v>
      </c>
      <c r="G1024" s="556">
        <f t="shared" si="177"/>
        <v>0</v>
      </c>
      <c r="H1024" s="491"/>
      <c r="I1024" s="519"/>
      <c r="J1024" s="464"/>
      <c r="K1024" s="464"/>
      <c r="L1024" s="464"/>
      <c r="M1024" s="464"/>
      <c r="N1024" s="464"/>
      <c r="O1024" s="464"/>
      <c r="P1024" s="464"/>
      <c r="Q1024" s="464"/>
      <c r="R1024" s="464"/>
      <c r="S1024" s="464"/>
      <c r="T1024" s="464"/>
      <c r="U1024" s="464"/>
      <c r="V1024" s="464"/>
      <c r="W1024" s="464"/>
      <c r="X1024" s="464"/>
      <c r="Y1024" s="464"/>
      <c r="Z1024" s="464"/>
    </row>
    <row r="1025" spans="1:26" s="467" customFormat="1" ht="18" outlineLevel="1" x14ac:dyDescent="0.3">
      <c r="A1025" s="557" t="s">
        <v>2066</v>
      </c>
      <c r="B1025" s="558"/>
      <c r="C1025" s="1124" t="s">
        <v>1655</v>
      </c>
      <c r="D1025" s="1124"/>
      <c r="E1025" s="1124"/>
      <c r="F1025" s="1124"/>
      <c r="G1025" s="1125"/>
      <c r="J1025" s="464"/>
      <c r="K1025" s="464"/>
      <c r="L1025" s="464"/>
      <c r="M1025" s="464"/>
      <c r="N1025" s="464"/>
      <c r="O1025" s="464"/>
      <c r="P1025" s="464"/>
      <c r="Q1025" s="464"/>
      <c r="R1025" s="464"/>
      <c r="S1025" s="464"/>
      <c r="T1025" s="464"/>
      <c r="U1025" s="464"/>
      <c r="V1025" s="464"/>
      <c r="W1025" s="464"/>
      <c r="X1025" s="464"/>
      <c r="Y1025" s="464"/>
      <c r="Z1025" s="464"/>
    </row>
    <row r="1026" spans="1:26" s="467" customFormat="1" ht="46.8" hidden="1" outlineLevel="2" x14ac:dyDescent="0.3">
      <c r="A1026" s="530" t="s">
        <v>2163</v>
      </c>
      <c r="B1026" s="531"/>
      <c r="C1026" s="1121"/>
      <c r="D1026" s="1121"/>
      <c r="E1026" s="1121"/>
      <c r="F1026" s="1121"/>
      <c r="G1026" s="1121"/>
      <c r="J1026" s="464"/>
      <c r="K1026" s="464"/>
      <c r="L1026" s="464"/>
      <c r="M1026" s="464"/>
      <c r="N1026" s="464"/>
      <c r="O1026" s="464"/>
      <c r="P1026" s="464"/>
      <c r="Q1026" s="464"/>
      <c r="R1026" s="464"/>
      <c r="S1026" s="464"/>
      <c r="T1026" s="464"/>
      <c r="U1026" s="464"/>
      <c r="V1026" s="464"/>
      <c r="W1026" s="464"/>
      <c r="X1026" s="464"/>
      <c r="Y1026" s="464"/>
      <c r="Z1026" s="464"/>
    </row>
    <row r="1027" spans="1:26" s="467" customFormat="1" ht="15.6" hidden="1" outlineLevel="2" x14ac:dyDescent="0.3">
      <c r="A1027" s="532" t="s">
        <v>2068</v>
      </c>
      <c r="B1027" s="531"/>
      <c r="C1027" s="1121"/>
      <c r="D1027" s="1121"/>
      <c r="E1027" s="1121"/>
      <c r="F1027" s="1121"/>
      <c r="G1027" s="1121"/>
      <c r="J1027" s="464"/>
      <c r="K1027" s="464"/>
      <c r="L1027" s="464"/>
      <c r="M1027" s="464"/>
      <c r="N1027" s="464"/>
      <c r="O1027" s="464"/>
      <c r="P1027" s="464"/>
      <c r="Q1027" s="464"/>
      <c r="R1027" s="464"/>
      <c r="S1027" s="464"/>
      <c r="T1027" s="464"/>
      <c r="U1027" s="464"/>
      <c r="V1027" s="464"/>
      <c r="W1027" s="464"/>
      <c r="X1027" s="464"/>
      <c r="Y1027" s="464"/>
      <c r="Z1027" s="464"/>
    </row>
    <row r="1028" spans="1:26" s="467" customFormat="1" ht="15.6" hidden="1" outlineLevel="2" x14ac:dyDescent="0.3">
      <c r="A1028" s="532" t="s">
        <v>2069</v>
      </c>
      <c r="B1028" s="531"/>
      <c r="C1028" s="1121"/>
      <c r="D1028" s="1121"/>
      <c r="E1028" s="1121"/>
      <c r="F1028" s="1121"/>
      <c r="G1028" s="1121"/>
      <c r="J1028" s="464"/>
      <c r="K1028" s="464"/>
      <c r="L1028" s="464"/>
      <c r="M1028" s="464"/>
      <c r="N1028" s="464"/>
      <c r="O1028" s="464"/>
      <c r="P1028" s="464"/>
      <c r="Q1028" s="464"/>
      <c r="R1028" s="464"/>
      <c r="S1028" s="464"/>
      <c r="T1028" s="464"/>
      <c r="U1028" s="464"/>
      <c r="V1028" s="464"/>
      <c r="W1028" s="464"/>
      <c r="X1028" s="464"/>
      <c r="Y1028" s="464"/>
      <c r="Z1028" s="464"/>
    </row>
    <row r="1029" spans="1:26" s="467" customFormat="1" ht="15.6" hidden="1" outlineLevel="2" x14ac:dyDescent="0.3">
      <c r="A1029" s="532" t="s">
        <v>2070</v>
      </c>
      <c r="B1029" s="531"/>
      <c r="C1029" s="1121"/>
      <c r="D1029" s="1121"/>
      <c r="E1029" s="1121"/>
      <c r="F1029" s="1121"/>
      <c r="G1029" s="1121"/>
      <c r="J1029" s="464"/>
      <c r="K1029" s="464"/>
      <c r="L1029" s="464"/>
      <c r="M1029" s="464"/>
      <c r="N1029" s="464"/>
      <c r="O1029" s="464"/>
      <c r="P1029" s="464"/>
      <c r="Q1029" s="464"/>
      <c r="R1029" s="464"/>
      <c r="S1029" s="464"/>
      <c r="T1029" s="464"/>
      <c r="U1029" s="464"/>
      <c r="V1029" s="464"/>
      <c r="W1029" s="464"/>
      <c r="X1029" s="464"/>
      <c r="Y1029" s="464"/>
      <c r="Z1029" s="464"/>
    </row>
    <row r="1030" spans="1:26" s="467" customFormat="1" ht="15.6" hidden="1" outlineLevel="2" x14ac:dyDescent="0.3">
      <c r="A1030" s="532" t="s">
        <v>2071</v>
      </c>
      <c r="B1030" s="531"/>
      <c r="C1030" s="1121"/>
      <c r="D1030" s="1121"/>
      <c r="E1030" s="1121"/>
      <c r="F1030" s="1121"/>
      <c r="G1030" s="1121"/>
      <c r="J1030" s="464"/>
      <c r="K1030" s="464"/>
      <c r="L1030" s="464"/>
      <c r="M1030" s="464"/>
      <c r="N1030" s="464"/>
      <c r="O1030" s="464"/>
      <c r="P1030" s="464"/>
      <c r="Q1030" s="464"/>
      <c r="R1030" s="464"/>
      <c r="S1030" s="464"/>
      <c r="T1030" s="464"/>
      <c r="U1030" s="464"/>
      <c r="V1030" s="464"/>
      <c r="W1030" s="464"/>
      <c r="X1030" s="464"/>
      <c r="Y1030" s="464"/>
      <c r="Z1030" s="464"/>
    </row>
    <row r="1031" spans="1:26" s="467" customFormat="1" ht="15.6" hidden="1" outlineLevel="2" x14ac:dyDescent="0.3">
      <c r="A1031" s="532" t="s">
        <v>2072</v>
      </c>
      <c r="B1031" s="531"/>
      <c r="C1031" s="1121"/>
      <c r="D1031" s="1121"/>
      <c r="E1031" s="1121"/>
      <c r="F1031" s="1121"/>
      <c r="G1031" s="1121"/>
      <c r="J1031" s="464"/>
      <c r="K1031" s="464"/>
      <c r="L1031" s="464"/>
      <c r="M1031" s="464"/>
      <c r="N1031" s="464"/>
      <c r="O1031" s="464"/>
      <c r="P1031" s="464"/>
      <c r="Q1031" s="464"/>
      <c r="R1031" s="464"/>
      <c r="S1031" s="464"/>
      <c r="T1031" s="464"/>
      <c r="U1031" s="464"/>
      <c r="V1031" s="464"/>
      <c r="W1031" s="464"/>
      <c r="X1031" s="464"/>
      <c r="Y1031" s="464"/>
      <c r="Z1031" s="464"/>
    </row>
    <row r="1032" spans="1:26" s="467" customFormat="1" ht="15.6" outlineLevel="1" collapsed="1" x14ac:dyDescent="0.3">
      <c r="A1032" s="533" t="s">
        <v>1496</v>
      </c>
      <c r="B1032" s="534">
        <v>40</v>
      </c>
      <c r="C1032" s="1122" t="s">
        <v>2073</v>
      </c>
      <c r="D1032" s="1122"/>
      <c r="E1032" s="1122"/>
      <c r="F1032" s="1122"/>
      <c r="G1032" s="1122"/>
      <c r="J1032" s="464"/>
      <c r="K1032" s="464"/>
      <c r="L1032" s="464"/>
      <c r="M1032" s="464"/>
      <c r="N1032" s="464"/>
      <c r="O1032" s="464"/>
      <c r="P1032" s="464"/>
      <c r="Q1032" s="464"/>
      <c r="R1032" s="464"/>
      <c r="S1032" s="464"/>
      <c r="T1032" s="464"/>
      <c r="U1032" s="464"/>
      <c r="V1032" s="464"/>
      <c r="W1032" s="464"/>
      <c r="X1032" s="464"/>
      <c r="Y1032" s="464"/>
      <c r="Z1032" s="464"/>
    </row>
    <row r="1033" spans="1:26" outlineLevel="1" x14ac:dyDescent="0.3"/>
    <row r="1034" spans="1:26" ht="18" outlineLevel="1" x14ac:dyDescent="0.35">
      <c r="A1034" s="1134" t="s">
        <v>1892</v>
      </c>
      <c r="B1034" s="1135"/>
      <c r="C1034" s="1135"/>
      <c r="D1034" s="1135"/>
      <c r="E1034" s="1135"/>
      <c r="F1034" s="1135"/>
      <c r="G1034" s="1135"/>
      <c r="H1034" s="1135"/>
      <c r="I1034" s="1136"/>
    </row>
    <row r="1035" spans="1:26" ht="43.2" outlineLevel="1" x14ac:dyDescent="0.3">
      <c r="A1035" s="471" t="s">
        <v>2040</v>
      </c>
      <c r="B1035" s="471" t="s">
        <v>2041</v>
      </c>
      <c r="C1035" s="472" t="s">
        <v>2042</v>
      </c>
      <c r="D1035" s="546" t="str">
        <f>"Productive FTEs ("&amp;B1067*52&amp;")"</f>
        <v>Productive FTEs (2080)</v>
      </c>
      <c r="E1035" s="546" t="str">
        <f>"Non-productive FTEs ("&amp;B1067*52&amp;")"</f>
        <v>Non-productive FTEs (2080)</v>
      </c>
      <c r="F1035" s="472" t="s">
        <v>2043</v>
      </c>
      <c r="G1035" s="472" t="s">
        <v>2044</v>
      </c>
      <c r="H1035" s="473" t="s">
        <v>2045</v>
      </c>
      <c r="I1035" s="472" t="s">
        <v>1655</v>
      </c>
    </row>
    <row r="1036" spans="1:26" outlineLevel="1" x14ac:dyDescent="0.3">
      <c r="A1036" s="547" t="str">
        <f>IF(ISBLANK($A$7),"",$A$7)</f>
        <v>Hourly Staff</v>
      </c>
      <c r="B1036" s="479"/>
      <c r="C1036" s="479"/>
      <c r="D1036" s="485">
        <f t="shared" ref="D1036:E1036" si="178">IF($B$254="","",B1036/($B$254*52))</f>
        <v>0</v>
      </c>
      <c r="E1036" s="485">
        <f t="shared" si="178"/>
        <v>0</v>
      </c>
      <c r="F1036" s="536"/>
      <c r="G1036" s="536"/>
      <c r="H1036" s="479"/>
      <c r="I1036" s="482"/>
    </row>
    <row r="1037" spans="1:26" outlineLevel="1" x14ac:dyDescent="0.3">
      <c r="A1037" s="549" t="str">
        <f>IF(ISBLANK($A$8),"",$A$8)</f>
        <v>Hourly Staff</v>
      </c>
      <c r="B1037" s="491"/>
      <c r="C1037" s="491"/>
      <c r="D1037" s="492">
        <f t="shared" ref="D1037:E1043" si="179">IF($B$1067="","",B1037/($B$1067*52))</f>
        <v>0</v>
      </c>
      <c r="E1037" s="492">
        <f t="shared" si="179"/>
        <v>0</v>
      </c>
      <c r="F1037" s="537"/>
      <c r="G1037" s="537"/>
      <c r="H1037" s="491"/>
      <c r="I1037" s="494"/>
    </row>
    <row r="1038" spans="1:26" outlineLevel="1" x14ac:dyDescent="0.3">
      <c r="A1038" s="549" t="str">
        <f>IF(ISBLANK($A$9),"",$A$9)</f>
        <v>Housekeeper</v>
      </c>
      <c r="B1038" s="491"/>
      <c r="C1038" s="491"/>
      <c r="D1038" s="492">
        <f t="shared" si="179"/>
        <v>0</v>
      </c>
      <c r="E1038" s="492">
        <f t="shared" si="179"/>
        <v>0</v>
      </c>
      <c r="F1038" s="537"/>
      <c r="G1038" s="537"/>
      <c r="H1038" s="491"/>
      <c r="I1038" s="494"/>
    </row>
    <row r="1039" spans="1:26" s="467" customFormat="1" outlineLevel="1" x14ac:dyDescent="0.3">
      <c r="A1039" s="549" t="str">
        <f>IF(ISBLANK($A$10),"",$A$10)</f>
        <v>Floor Technician</v>
      </c>
      <c r="B1039" s="491"/>
      <c r="C1039" s="491"/>
      <c r="D1039" s="492">
        <f t="shared" si="179"/>
        <v>0</v>
      </c>
      <c r="E1039" s="492">
        <f t="shared" si="179"/>
        <v>0</v>
      </c>
      <c r="F1039" s="537"/>
      <c r="G1039" s="537"/>
      <c r="H1039" s="491"/>
      <c r="I1039" s="494"/>
    </row>
    <row r="1040" spans="1:26" s="467" customFormat="1" outlineLevel="1" x14ac:dyDescent="0.3">
      <c r="A1040" s="549" t="str">
        <f>IF(ISBLANK($A$11),"",$A$11)</f>
        <v>Trash Technician</v>
      </c>
      <c r="B1040" s="491"/>
      <c r="C1040" s="491"/>
      <c r="D1040" s="492">
        <f t="shared" si="179"/>
        <v>0</v>
      </c>
      <c r="E1040" s="492">
        <f t="shared" si="179"/>
        <v>0</v>
      </c>
      <c r="F1040" s="537"/>
      <c r="G1040" s="537"/>
      <c r="H1040" s="491"/>
      <c r="I1040" s="494"/>
    </row>
    <row r="1041" spans="1:26" s="467" customFormat="1" outlineLevel="1" x14ac:dyDescent="0.3">
      <c r="A1041" s="549" t="str">
        <f>IF(ISBLANK($A$12),"",$A$12)</f>
        <v>Linen Technician</v>
      </c>
      <c r="B1041" s="491"/>
      <c r="C1041" s="491"/>
      <c r="D1041" s="492">
        <f t="shared" si="179"/>
        <v>0</v>
      </c>
      <c r="E1041" s="492">
        <f t="shared" si="179"/>
        <v>0</v>
      </c>
      <c r="F1041" s="537"/>
      <c r="G1041" s="537"/>
      <c r="H1041" s="491"/>
      <c r="I1041" s="494"/>
    </row>
    <row r="1042" spans="1:26" s="467" customFormat="1" outlineLevel="1" x14ac:dyDescent="0.3">
      <c r="A1042" s="549" t="str">
        <f>IF(ISBLANK($A$13),"",$A$13)</f>
        <v>Administrative Support</v>
      </c>
      <c r="B1042" s="491"/>
      <c r="C1042" s="491"/>
      <c r="D1042" s="492">
        <f t="shared" si="179"/>
        <v>0</v>
      </c>
      <c r="E1042" s="492">
        <f t="shared" si="179"/>
        <v>0</v>
      </c>
      <c r="F1042" s="537"/>
      <c r="G1042" s="537"/>
      <c r="H1042" s="491"/>
      <c r="I1042" s="494"/>
    </row>
    <row r="1043" spans="1:26" s="467" customFormat="1" outlineLevel="1" x14ac:dyDescent="0.3">
      <c r="A1043" s="549" t="str">
        <f>IF(ISBLANK($A$14),"",$A$14)</f>
        <v>Hourly Supervision</v>
      </c>
      <c r="B1043" s="491"/>
      <c r="C1043" s="491"/>
      <c r="D1043" s="492">
        <f t="shared" si="179"/>
        <v>0</v>
      </c>
      <c r="E1043" s="492">
        <f t="shared" si="179"/>
        <v>0</v>
      </c>
      <c r="F1043" s="537"/>
      <c r="G1043" s="537"/>
      <c r="H1043" s="491"/>
      <c r="I1043" s="494"/>
    </row>
    <row r="1044" spans="1:26" s="467" customFormat="1" outlineLevel="1" x14ac:dyDescent="0.3">
      <c r="A1044" s="547" t="str">
        <f>IF(ISBLANK($A$15),"",$A$15)</f>
        <v>Salaried Staff</v>
      </c>
      <c r="B1044" s="479"/>
      <c r="C1044" s="479"/>
      <c r="D1044" s="485"/>
      <c r="E1044" s="485"/>
      <c r="F1044" s="536"/>
      <c r="G1044" s="536"/>
      <c r="H1044" s="479"/>
      <c r="I1044" s="482"/>
    </row>
    <row r="1045" spans="1:26" s="467" customFormat="1" outlineLevel="1" x14ac:dyDescent="0.3">
      <c r="A1045" s="549" t="str">
        <f>IF(ISBLANK($A$16),"",$A$16)</f>
        <v>Salaried Supervision</v>
      </c>
      <c r="B1045" s="491"/>
      <c r="C1045" s="491"/>
      <c r="D1045" s="492">
        <f t="shared" ref="D1045:D1058" si="180">IF($B$1067="","",B1045/($B$1067*52))</f>
        <v>0</v>
      </c>
      <c r="E1045" s="492">
        <f t="shared" ref="E1045:E1058" si="181">IF($B$1067="","",C1045/($B$1067*52))</f>
        <v>0</v>
      </c>
      <c r="F1045" s="537"/>
      <c r="G1045" s="537"/>
      <c r="H1045" s="491"/>
      <c r="I1045" s="494"/>
    </row>
    <row r="1046" spans="1:26" s="467" customFormat="1" outlineLevel="1" x14ac:dyDescent="0.3">
      <c r="A1046" s="549" t="str">
        <f>IF(ISBLANK($A$17),"",$A$17)</f>
        <v>Managers</v>
      </c>
      <c r="B1046" s="491"/>
      <c r="C1046" s="491"/>
      <c r="D1046" s="492">
        <f t="shared" si="180"/>
        <v>0</v>
      </c>
      <c r="E1046" s="492">
        <f t="shared" si="181"/>
        <v>0</v>
      </c>
      <c r="F1046" s="537"/>
      <c r="G1046" s="537"/>
      <c r="H1046" s="491"/>
      <c r="I1046" s="494"/>
    </row>
    <row r="1047" spans="1:26" s="467" customFormat="1" outlineLevel="1" x14ac:dyDescent="0.3">
      <c r="A1047" s="549" t="str">
        <f t="shared" ref="A1047" si="182">IF(ISBLANK(A1011),"",A1011)</f>
        <v>Managers</v>
      </c>
      <c r="B1047" s="491"/>
      <c r="C1047" s="491"/>
      <c r="D1047" s="492">
        <f t="shared" si="180"/>
        <v>0</v>
      </c>
      <c r="E1047" s="492">
        <f t="shared" si="181"/>
        <v>0</v>
      </c>
      <c r="F1047" s="537"/>
      <c r="G1047" s="537"/>
      <c r="H1047" s="491"/>
      <c r="I1047" s="494"/>
    </row>
    <row r="1048" spans="1:26" s="467" customFormat="1" outlineLevel="1" x14ac:dyDescent="0.3">
      <c r="A1048" s="547" t="str">
        <f>IF(ISBLANK($A$19),"",$A$19)</f>
        <v>Other Labor</v>
      </c>
      <c r="B1048" s="479"/>
      <c r="C1048" s="479"/>
      <c r="D1048" s="485">
        <f t="shared" si="180"/>
        <v>0</v>
      </c>
      <c r="E1048" s="485">
        <f t="shared" si="181"/>
        <v>0</v>
      </c>
      <c r="F1048" s="536"/>
      <c r="G1048" s="536"/>
      <c r="H1048" s="479"/>
      <c r="I1048" s="482"/>
    </row>
    <row r="1049" spans="1:26" s="467" customFormat="1" outlineLevel="1" x14ac:dyDescent="0.3">
      <c r="A1049" s="549" t="str">
        <f>IF(ISBLANK($A$20),"",$A$20)</f>
        <v>Temp/ Agency Labor</v>
      </c>
      <c r="B1049" s="491"/>
      <c r="C1049" s="491"/>
      <c r="D1049" s="492">
        <f t="shared" si="180"/>
        <v>0</v>
      </c>
      <c r="E1049" s="492">
        <f t="shared" si="181"/>
        <v>0</v>
      </c>
      <c r="F1049" s="537"/>
      <c r="G1049" s="537"/>
      <c r="H1049" s="491"/>
      <c r="I1049" s="494"/>
    </row>
    <row r="1050" spans="1:26" s="467" customFormat="1" outlineLevel="1" x14ac:dyDescent="0.3">
      <c r="A1050" s="547" t="str">
        <f>IF(ISBLANK($A$21),"",$A$21)</f>
        <v/>
      </c>
      <c r="B1050" s="491"/>
      <c r="C1050" s="491"/>
      <c r="D1050" s="492">
        <f t="shared" si="180"/>
        <v>0</v>
      </c>
      <c r="E1050" s="492">
        <f t="shared" si="181"/>
        <v>0</v>
      </c>
      <c r="F1050" s="537"/>
      <c r="G1050" s="537"/>
      <c r="H1050" s="491"/>
      <c r="I1050" s="494"/>
    </row>
    <row r="1051" spans="1:26" s="467" customFormat="1" outlineLevel="1" x14ac:dyDescent="0.3">
      <c r="A1051" s="547" t="str">
        <f>IF(ISBLANK($A$22),"",$A$22)</f>
        <v/>
      </c>
      <c r="B1051" s="491"/>
      <c r="C1051" s="491"/>
      <c r="D1051" s="492">
        <f t="shared" si="180"/>
        <v>0</v>
      </c>
      <c r="E1051" s="492">
        <f t="shared" si="181"/>
        <v>0</v>
      </c>
      <c r="F1051" s="537"/>
      <c r="G1051" s="537"/>
      <c r="H1051" s="491"/>
      <c r="I1051" s="494"/>
    </row>
    <row r="1052" spans="1:26" s="467" customFormat="1" outlineLevel="1" x14ac:dyDescent="0.3">
      <c r="A1052" s="547" t="str">
        <f>IF(ISBLANK($A$23),"",$A$23)</f>
        <v/>
      </c>
      <c r="B1052" s="491"/>
      <c r="C1052" s="491"/>
      <c r="D1052" s="492">
        <f t="shared" si="180"/>
        <v>0</v>
      </c>
      <c r="E1052" s="492">
        <f t="shared" si="181"/>
        <v>0</v>
      </c>
      <c r="F1052" s="537"/>
      <c r="G1052" s="537"/>
      <c r="H1052" s="491"/>
      <c r="I1052" s="494"/>
    </row>
    <row r="1053" spans="1:26" s="467" customFormat="1" outlineLevel="1" x14ac:dyDescent="0.3">
      <c r="A1053" s="547" t="str">
        <f>IF(ISBLANK($A$24),"",$A$24)</f>
        <v/>
      </c>
      <c r="B1053" s="491"/>
      <c r="C1053" s="491"/>
      <c r="D1053" s="492">
        <f t="shared" si="180"/>
        <v>0</v>
      </c>
      <c r="E1053" s="492">
        <f t="shared" si="181"/>
        <v>0</v>
      </c>
      <c r="F1053" s="537"/>
      <c r="G1053" s="537"/>
      <c r="H1053" s="491"/>
      <c r="I1053" s="494"/>
    </row>
    <row r="1054" spans="1:26" s="467" customFormat="1" outlineLevel="1" x14ac:dyDescent="0.3">
      <c r="A1054" s="547" t="str">
        <f>IF(ISBLANK($A$25),"",$A$25)</f>
        <v/>
      </c>
      <c r="B1054" s="491"/>
      <c r="C1054" s="491"/>
      <c r="D1054" s="492">
        <f t="shared" si="180"/>
        <v>0</v>
      </c>
      <c r="E1054" s="492">
        <f t="shared" si="181"/>
        <v>0</v>
      </c>
      <c r="F1054" s="537"/>
      <c r="G1054" s="537"/>
      <c r="H1054" s="491"/>
      <c r="I1054" s="494"/>
    </row>
    <row r="1055" spans="1:26" s="467" customFormat="1" outlineLevel="1" x14ac:dyDescent="0.3">
      <c r="A1055" s="547" t="str">
        <f>IF(ISBLANK($A$26),"",$A$26)</f>
        <v/>
      </c>
      <c r="B1055" s="491"/>
      <c r="C1055" s="491"/>
      <c r="D1055" s="492">
        <f t="shared" si="180"/>
        <v>0</v>
      </c>
      <c r="E1055" s="492">
        <f t="shared" si="181"/>
        <v>0</v>
      </c>
      <c r="F1055" s="537"/>
      <c r="G1055" s="537"/>
      <c r="H1055" s="491"/>
      <c r="I1055" s="494"/>
      <c r="J1055" s="464"/>
      <c r="K1055" s="464"/>
      <c r="L1055" s="464"/>
      <c r="M1055" s="464"/>
      <c r="N1055" s="464"/>
      <c r="O1055" s="464"/>
      <c r="P1055" s="464"/>
      <c r="Q1055" s="464"/>
      <c r="R1055" s="464"/>
      <c r="S1055" s="464"/>
      <c r="T1055" s="464"/>
      <c r="U1055" s="464"/>
      <c r="V1055" s="464"/>
      <c r="W1055" s="464"/>
      <c r="X1055" s="464"/>
      <c r="Y1055" s="464"/>
      <c r="Z1055" s="464"/>
    </row>
    <row r="1056" spans="1:26" s="467" customFormat="1" outlineLevel="1" x14ac:dyDescent="0.3">
      <c r="A1056" s="547" t="str">
        <f>IF(ISBLANK($A$27),"",$A$27)</f>
        <v/>
      </c>
      <c r="B1056" s="491"/>
      <c r="C1056" s="491"/>
      <c r="D1056" s="492">
        <f t="shared" si="180"/>
        <v>0</v>
      </c>
      <c r="E1056" s="492">
        <f t="shared" si="181"/>
        <v>0</v>
      </c>
      <c r="F1056" s="537"/>
      <c r="G1056" s="537"/>
      <c r="H1056" s="491"/>
      <c r="I1056" s="494"/>
      <c r="J1056" s="464"/>
      <c r="K1056" s="464"/>
      <c r="L1056" s="464"/>
      <c r="M1056" s="464"/>
      <c r="N1056" s="464"/>
      <c r="O1056" s="464"/>
      <c r="P1056" s="464"/>
      <c r="Q1056" s="464"/>
      <c r="R1056" s="464"/>
      <c r="S1056" s="464"/>
      <c r="T1056" s="464"/>
      <c r="U1056" s="464"/>
      <c r="V1056" s="464"/>
      <c r="W1056" s="464"/>
      <c r="X1056" s="464"/>
      <c r="Y1056" s="464"/>
      <c r="Z1056" s="464"/>
    </row>
    <row r="1057" spans="1:26" s="467" customFormat="1" outlineLevel="1" x14ac:dyDescent="0.3">
      <c r="A1057" s="547" t="str">
        <f>IF(ISBLANK($A$28),"",$A$28)</f>
        <v/>
      </c>
      <c r="B1057" s="491"/>
      <c r="C1057" s="491"/>
      <c r="D1057" s="492">
        <f t="shared" si="180"/>
        <v>0</v>
      </c>
      <c r="E1057" s="492">
        <f t="shared" si="181"/>
        <v>0</v>
      </c>
      <c r="F1057" s="537"/>
      <c r="G1057" s="537"/>
      <c r="H1057" s="491"/>
      <c r="I1057" s="494"/>
      <c r="J1057" s="464"/>
      <c r="K1057" s="464"/>
      <c r="L1057" s="464"/>
      <c r="M1057" s="464"/>
      <c r="N1057" s="464"/>
      <c r="O1057" s="464"/>
      <c r="P1057" s="464"/>
      <c r="Q1057" s="464"/>
      <c r="R1057" s="464"/>
      <c r="S1057" s="464"/>
      <c r="T1057" s="464"/>
      <c r="U1057" s="464"/>
      <c r="V1057" s="464"/>
      <c r="W1057" s="464"/>
      <c r="X1057" s="464"/>
      <c r="Y1057" s="464"/>
      <c r="Z1057" s="464"/>
    </row>
    <row r="1058" spans="1:26" s="467" customFormat="1" outlineLevel="1" x14ac:dyDescent="0.3">
      <c r="A1058" s="547" t="str">
        <f>IF(ISBLANK($A$29),"",$A$29)</f>
        <v/>
      </c>
      <c r="B1058" s="514"/>
      <c r="C1058" s="514"/>
      <c r="D1058" s="492">
        <f t="shared" si="180"/>
        <v>0</v>
      </c>
      <c r="E1058" s="492">
        <f t="shared" si="181"/>
        <v>0</v>
      </c>
      <c r="F1058" s="539"/>
      <c r="G1058" s="539"/>
      <c r="H1058" s="491"/>
      <c r="I1058" s="494"/>
      <c r="J1058" s="464"/>
      <c r="K1058" s="464"/>
      <c r="L1058" s="464"/>
      <c r="M1058" s="464"/>
      <c r="N1058" s="464"/>
      <c r="O1058" s="464"/>
      <c r="P1058" s="464"/>
      <c r="Q1058" s="464"/>
      <c r="R1058" s="464"/>
      <c r="S1058" s="464"/>
      <c r="T1058" s="464"/>
      <c r="U1058" s="464"/>
      <c r="V1058" s="464"/>
      <c r="W1058" s="464"/>
      <c r="X1058" s="464"/>
      <c r="Y1058" s="464"/>
      <c r="Z1058" s="464"/>
    </row>
    <row r="1059" spans="1:26" s="467" customFormat="1" outlineLevel="1" x14ac:dyDescent="0.3">
      <c r="A1059" s="547" t="s">
        <v>2065</v>
      </c>
      <c r="B1059" s="517">
        <f t="shared" ref="B1059:G1059" si="183">SUM(B1036:B1058)</f>
        <v>0</v>
      </c>
      <c r="C1059" s="517">
        <f t="shared" si="183"/>
        <v>0</v>
      </c>
      <c r="D1059" s="492">
        <f t="shared" si="183"/>
        <v>0</v>
      </c>
      <c r="E1059" s="492">
        <f t="shared" si="183"/>
        <v>0</v>
      </c>
      <c r="F1059" s="556">
        <f t="shared" si="183"/>
        <v>0</v>
      </c>
      <c r="G1059" s="556">
        <f t="shared" si="183"/>
        <v>0</v>
      </c>
      <c r="H1059" s="491"/>
      <c r="I1059" s="519"/>
      <c r="J1059" s="464"/>
      <c r="K1059" s="464"/>
      <c r="L1059" s="464"/>
      <c r="M1059" s="464"/>
      <c r="N1059" s="464"/>
      <c r="O1059" s="464"/>
      <c r="P1059" s="464"/>
      <c r="Q1059" s="464"/>
      <c r="R1059" s="464"/>
      <c r="S1059" s="464"/>
      <c r="T1059" s="464"/>
      <c r="U1059" s="464"/>
      <c r="V1059" s="464"/>
      <c r="W1059" s="464"/>
      <c r="X1059" s="464"/>
      <c r="Y1059" s="464"/>
      <c r="Z1059" s="464"/>
    </row>
    <row r="1060" spans="1:26" s="467" customFormat="1" ht="18" outlineLevel="1" x14ac:dyDescent="0.3">
      <c r="A1060" s="557" t="s">
        <v>2066</v>
      </c>
      <c r="B1060" s="558"/>
      <c r="C1060" s="1124" t="s">
        <v>1655</v>
      </c>
      <c r="D1060" s="1124"/>
      <c r="E1060" s="1124"/>
      <c r="F1060" s="1124"/>
      <c r="G1060" s="1125"/>
      <c r="J1060" s="464"/>
      <c r="K1060" s="464"/>
      <c r="L1060" s="464"/>
      <c r="M1060" s="464"/>
      <c r="N1060" s="464"/>
      <c r="O1060" s="464"/>
      <c r="P1060" s="464"/>
      <c r="Q1060" s="464"/>
      <c r="R1060" s="464"/>
      <c r="S1060" s="464"/>
      <c r="T1060" s="464"/>
      <c r="U1060" s="464"/>
      <c r="V1060" s="464"/>
      <c r="W1060" s="464"/>
      <c r="X1060" s="464"/>
      <c r="Y1060" s="464"/>
      <c r="Z1060" s="464"/>
    </row>
    <row r="1061" spans="1:26" s="467" customFormat="1" ht="46.8" hidden="1" outlineLevel="2" x14ac:dyDescent="0.3">
      <c r="A1061" s="530" t="s">
        <v>2163</v>
      </c>
      <c r="B1061" s="531"/>
      <c r="C1061" s="1121"/>
      <c r="D1061" s="1121"/>
      <c r="E1061" s="1121"/>
      <c r="F1061" s="1121"/>
      <c r="G1061" s="1121"/>
      <c r="J1061" s="464"/>
      <c r="K1061" s="464"/>
      <c r="L1061" s="464"/>
      <c r="M1061" s="464"/>
      <c r="N1061" s="464"/>
      <c r="O1061" s="464"/>
      <c r="P1061" s="464"/>
      <c r="Q1061" s="464"/>
      <c r="R1061" s="464"/>
      <c r="S1061" s="464"/>
      <c r="T1061" s="464"/>
      <c r="U1061" s="464"/>
      <c r="V1061" s="464"/>
      <c r="W1061" s="464"/>
      <c r="X1061" s="464"/>
      <c r="Y1061" s="464"/>
      <c r="Z1061" s="464"/>
    </row>
    <row r="1062" spans="1:26" s="467" customFormat="1" ht="15.6" hidden="1" outlineLevel="2" x14ac:dyDescent="0.3">
      <c r="A1062" s="532" t="s">
        <v>2068</v>
      </c>
      <c r="B1062" s="531"/>
      <c r="C1062" s="1121"/>
      <c r="D1062" s="1121"/>
      <c r="E1062" s="1121"/>
      <c r="F1062" s="1121"/>
      <c r="G1062" s="1121"/>
      <c r="J1062" s="464"/>
      <c r="K1062" s="464"/>
      <c r="L1062" s="464"/>
      <c r="M1062" s="464"/>
      <c r="N1062" s="464"/>
      <c r="O1062" s="464"/>
      <c r="P1062" s="464"/>
      <c r="Q1062" s="464"/>
      <c r="R1062" s="464"/>
      <c r="S1062" s="464"/>
      <c r="T1062" s="464"/>
      <c r="U1062" s="464"/>
      <c r="V1062" s="464"/>
      <c r="W1062" s="464"/>
      <c r="X1062" s="464"/>
      <c r="Y1062" s="464"/>
      <c r="Z1062" s="464"/>
    </row>
    <row r="1063" spans="1:26" s="467" customFormat="1" ht="15.6" hidden="1" outlineLevel="2" x14ac:dyDescent="0.3">
      <c r="A1063" s="532" t="s">
        <v>2069</v>
      </c>
      <c r="B1063" s="531"/>
      <c r="C1063" s="1121"/>
      <c r="D1063" s="1121"/>
      <c r="E1063" s="1121"/>
      <c r="F1063" s="1121"/>
      <c r="G1063" s="1121"/>
      <c r="J1063" s="464"/>
      <c r="K1063" s="464"/>
      <c r="L1063" s="464"/>
      <c r="M1063" s="464"/>
      <c r="N1063" s="464"/>
      <c r="O1063" s="464"/>
      <c r="P1063" s="464"/>
      <c r="Q1063" s="464"/>
      <c r="R1063" s="464"/>
      <c r="S1063" s="464"/>
      <c r="T1063" s="464"/>
      <c r="U1063" s="464"/>
      <c r="V1063" s="464"/>
      <c r="W1063" s="464"/>
      <c r="X1063" s="464"/>
      <c r="Y1063" s="464"/>
      <c r="Z1063" s="464"/>
    </row>
    <row r="1064" spans="1:26" s="467" customFormat="1" ht="15.6" hidden="1" outlineLevel="2" x14ac:dyDescent="0.3">
      <c r="A1064" s="532" t="s">
        <v>2070</v>
      </c>
      <c r="B1064" s="531"/>
      <c r="C1064" s="1121"/>
      <c r="D1064" s="1121"/>
      <c r="E1064" s="1121"/>
      <c r="F1064" s="1121"/>
      <c r="G1064" s="1121"/>
      <c r="J1064" s="464"/>
      <c r="K1064" s="464"/>
      <c r="L1064" s="464"/>
      <c r="M1064" s="464"/>
      <c r="N1064" s="464"/>
      <c r="O1064" s="464"/>
      <c r="P1064" s="464"/>
      <c r="Q1064" s="464"/>
      <c r="R1064" s="464"/>
      <c r="S1064" s="464"/>
      <c r="T1064" s="464"/>
      <c r="U1064" s="464"/>
      <c r="V1064" s="464"/>
      <c r="W1064" s="464"/>
      <c r="X1064" s="464"/>
      <c r="Y1064" s="464"/>
      <c r="Z1064" s="464"/>
    </row>
    <row r="1065" spans="1:26" s="467" customFormat="1" ht="15.6" hidden="1" outlineLevel="2" x14ac:dyDescent="0.3">
      <c r="A1065" s="532" t="s">
        <v>2071</v>
      </c>
      <c r="B1065" s="531"/>
      <c r="C1065" s="1121"/>
      <c r="D1065" s="1121"/>
      <c r="E1065" s="1121"/>
      <c r="F1065" s="1121"/>
      <c r="G1065" s="1121"/>
      <c r="J1065" s="464"/>
      <c r="K1065" s="464"/>
      <c r="L1065" s="464"/>
      <c r="M1065" s="464"/>
      <c r="N1065" s="464"/>
      <c r="O1065" s="464"/>
      <c r="P1065" s="464"/>
      <c r="Q1065" s="464"/>
      <c r="R1065" s="464"/>
      <c r="S1065" s="464"/>
      <c r="T1065" s="464"/>
      <c r="U1065" s="464"/>
      <c r="V1065" s="464"/>
      <c r="W1065" s="464"/>
      <c r="X1065" s="464"/>
      <c r="Y1065" s="464"/>
      <c r="Z1065" s="464"/>
    </row>
    <row r="1066" spans="1:26" s="467" customFormat="1" ht="15.6" hidden="1" outlineLevel="2" x14ac:dyDescent="0.3">
      <c r="A1066" s="532" t="s">
        <v>2072</v>
      </c>
      <c r="B1066" s="531"/>
      <c r="C1066" s="1121"/>
      <c r="D1066" s="1121"/>
      <c r="E1066" s="1121"/>
      <c r="F1066" s="1121"/>
      <c r="G1066" s="1121"/>
      <c r="J1066" s="464"/>
      <c r="K1066" s="464"/>
      <c r="L1066" s="464"/>
      <c r="M1066" s="464"/>
      <c r="N1066" s="464"/>
      <c r="O1066" s="464"/>
      <c r="P1066" s="464"/>
      <c r="Q1066" s="464"/>
      <c r="R1066" s="464"/>
      <c r="S1066" s="464"/>
      <c r="T1066" s="464"/>
      <c r="U1066" s="464"/>
      <c r="V1066" s="464"/>
      <c r="W1066" s="464"/>
      <c r="X1066" s="464"/>
      <c r="Y1066" s="464"/>
      <c r="Z1066" s="464"/>
    </row>
    <row r="1067" spans="1:26" s="467" customFormat="1" ht="15.6" outlineLevel="1" collapsed="1" x14ac:dyDescent="0.3">
      <c r="A1067" s="533" t="s">
        <v>1496</v>
      </c>
      <c r="B1067" s="534">
        <v>40</v>
      </c>
      <c r="C1067" s="1122" t="s">
        <v>2073</v>
      </c>
      <c r="D1067" s="1122"/>
      <c r="E1067" s="1122"/>
      <c r="F1067" s="1122"/>
      <c r="G1067" s="1122"/>
      <c r="J1067" s="464"/>
      <c r="K1067" s="464"/>
      <c r="L1067" s="464"/>
      <c r="M1067" s="464"/>
      <c r="N1067" s="464"/>
      <c r="O1067" s="464"/>
      <c r="P1067" s="464"/>
      <c r="Q1067" s="464"/>
      <c r="R1067" s="464"/>
      <c r="S1067" s="464"/>
      <c r="T1067" s="464"/>
      <c r="U1067" s="464"/>
      <c r="V1067" s="464"/>
      <c r="W1067" s="464"/>
      <c r="X1067" s="464"/>
      <c r="Y1067" s="464"/>
      <c r="Z1067" s="464"/>
    </row>
    <row r="1068" spans="1:26" outlineLevel="1" x14ac:dyDescent="0.3"/>
    <row r="1069" spans="1:26" ht="18" outlineLevel="1" x14ac:dyDescent="0.35">
      <c r="A1069" s="1134" t="s">
        <v>1893</v>
      </c>
      <c r="B1069" s="1135"/>
      <c r="C1069" s="1135"/>
      <c r="D1069" s="1135"/>
      <c r="E1069" s="1135"/>
      <c r="F1069" s="1135"/>
      <c r="G1069" s="1135"/>
      <c r="H1069" s="1135"/>
      <c r="I1069" s="1136"/>
    </row>
    <row r="1070" spans="1:26" ht="43.2" outlineLevel="1" x14ac:dyDescent="0.3">
      <c r="A1070" s="471" t="s">
        <v>2040</v>
      </c>
      <c r="B1070" s="471" t="s">
        <v>2041</v>
      </c>
      <c r="C1070" s="472" t="s">
        <v>2042</v>
      </c>
      <c r="D1070" s="546" t="str">
        <f>"Productive FTEs ("&amp;B1102*52&amp;")"</f>
        <v>Productive FTEs (2080)</v>
      </c>
      <c r="E1070" s="546" t="str">
        <f>"Non-productive FTEs ("&amp;B1102*52&amp;")"</f>
        <v>Non-productive FTEs (2080)</v>
      </c>
      <c r="F1070" s="472" t="s">
        <v>2043</v>
      </c>
      <c r="G1070" s="472" t="s">
        <v>2044</v>
      </c>
      <c r="H1070" s="473" t="s">
        <v>2045</v>
      </c>
      <c r="I1070" s="472" t="s">
        <v>1655</v>
      </c>
    </row>
    <row r="1071" spans="1:26" x14ac:dyDescent="0.3">
      <c r="A1071" s="547" t="str">
        <f>IF(ISBLANK($A$7),"",$A$7)</f>
        <v>Hourly Staff</v>
      </c>
      <c r="B1071" s="479"/>
      <c r="C1071" s="479"/>
      <c r="D1071" s="485">
        <f t="shared" ref="D1071:E1071" si="184">IF($B$254="","",B1071/($B$254*52))</f>
        <v>0</v>
      </c>
      <c r="E1071" s="485">
        <f t="shared" si="184"/>
        <v>0</v>
      </c>
      <c r="F1071" s="536"/>
      <c r="G1071" s="536"/>
      <c r="H1071" s="479"/>
      <c r="I1071" s="482"/>
    </row>
    <row r="1072" spans="1:26" x14ac:dyDescent="0.3">
      <c r="A1072" s="549" t="str">
        <f>IF(ISBLANK($A$8),"",$A$8)</f>
        <v>Hourly Staff</v>
      </c>
      <c r="B1072" s="491"/>
      <c r="C1072" s="491"/>
      <c r="D1072" s="492">
        <f t="shared" ref="D1072:E1078" si="185">IF($B$1102="","",B1072/($B$1102*52))</f>
        <v>0</v>
      </c>
      <c r="E1072" s="492">
        <f t="shared" si="185"/>
        <v>0</v>
      </c>
      <c r="F1072" s="537"/>
      <c r="G1072" s="537"/>
      <c r="H1072" s="491"/>
      <c r="I1072" s="494"/>
    </row>
    <row r="1073" spans="1:9" x14ac:dyDescent="0.3">
      <c r="A1073" s="549" t="str">
        <f>IF(ISBLANK($A$9),"",$A$9)</f>
        <v>Housekeeper</v>
      </c>
      <c r="B1073" s="491"/>
      <c r="C1073" s="491"/>
      <c r="D1073" s="492">
        <f t="shared" si="185"/>
        <v>0</v>
      </c>
      <c r="E1073" s="492">
        <f t="shared" si="185"/>
        <v>0</v>
      </c>
      <c r="F1073" s="537"/>
      <c r="G1073" s="537"/>
      <c r="H1073" s="491"/>
      <c r="I1073" s="494"/>
    </row>
    <row r="1074" spans="1:9" s="467" customFormat="1" x14ac:dyDescent="0.3">
      <c r="A1074" s="549" t="str">
        <f>IF(ISBLANK($A$10),"",$A$10)</f>
        <v>Floor Technician</v>
      </c>
      <c r="B1074" s="491"/>
      <c r="C1074" s="491"/>
      <c r="D1074" s="492">
        <f t="shared" si="185"/>
        <v>0</v>
      </c>
      <c r="E1074" s="492">
        <f t="shared" si="185"/>
        <v>0</v>
      </c>
      <c r="F1074" s="537"/>
      <c r="G1074" s="537"/>
      <c r="H1074" s="491"/>
      <c r="I1074" s="494"/>
    </row>
    <row r="1075" spans="1:9" s="467" customFormat="1" x14ac:dyDescent="0.3">
      <c r="A1075" s="549" t="str">
        <f>IF(ISBLANK($A$11),"",$A$11)</f>
        <v>Trash Technician</v>
      </c>
      <c r="B1075" s="491"/>
      <c r="C1075" s="491"/>
      <c r="D1075" s="492">
        <f t="shared" si="185"/>
        <v>0</v>
      </c>
      <c r="E1075" s="492">
        <f t="shared" si="185"/>
        <v>0</v>
      </c>
      <c r="F1075" s="537"/>
      <c r="G1075" s="537"/>
      <c r="H1075" s="491"/>
      <c r="I1075" s="494"/>
    </row>
    <row r="1076" spans="1:9" s="467" customFormat="1" x14ac:dyDescent="0.3">
      <c r="A1076" s="549" t="str">
        <f>IF(ISBLANK($A$12),"",$A$12)</f>
        <v>Linen Technician</v>
      </c>
      <c r="B1076" s="491"/>
      <c r="C1076" s="491"/>
      <c r="D1076" s="492">
        <f t="shared" si="185"/>
        <v>0</v>
      </c>
      <c r="E1076" s="492">
        <f t="shared" si="185"/>
        <v>0</v>
      </c>
      <c r="F1076" s="537"/>
      <c r="G1076" s="537"/>
      <c r="H1076" s="491"/>
      <c r="I1076" s="494"/>
    </row>
    <row r="1077" spans="1:9" s="467" customFormat="1" x14ac:dyDescent="0.3">
      <c r="A1077" s="549" t="str">
        <f>IF(ISBLANK($A$13),"",$A$13)</f>
        <v>Administrative Support</v>
      </c>
      <c r="B1077" s="491"/>
      <c r="C1077" s="491"/>
      <c r="D1077" s="492">
        <f t="shared" si="185"/>
        <v>0</v>
      </c>
      <c r="E1077" s="492">
        <f t="shared" si="185"/>
        <v>0</v>
      </c>
      <c r="F1077" s="537"/>
      <c r="G1077" s="537"/>
      <c r="H1077" s="491"/>
      <c r="I1077" s="494"/>
    </row>
    <row r="1078" spans="1:9" s="467" customFormat="1" x14ac:dyDescent="0.3">
      <c r="A1078" s="549" t="str">
        <f>IF(ISBLANK($A$14),"",$A$14)</f>
        <v>Hourly Supervision</v>
      </c>
      <c r="B1078" s="491"/>
      <c r="C1078" s="491"/>
      <c r="D1078" s="492">
        <f t="shared" si="185"/>
        <v>0</v>
      </c>
      <c r="E1078" s="492">
        <f t="shared" si="185"/>
        <v>0</v>
      </c>
      <c r="F1078" s="537"/>
      <c r="G1078" s="537"/>
      <c r="H1078" s="491"/>
      <c r="I1078" s="494"/>
    </row>
    <row r="1079" spans="1:9" s="467" customFormat="1" x14ac:dyDescent="0.3">
      <c r="A1079" s="547" t="str">
        <f>IF(ISBLANK($A$15),"",$A$15)</f>
        <v>Salaried Staff</v>
      </c>
      <c r="B1079" s="479"/>
      <c r="C1079" s="479"/>
      <c r="D1079" s="485"/>
      <c r="E1079" s="485"/>
      <c r="F1079" s="536"/>
      <c r="G1079" s="536"/>
      <c r="H1079" s="479"/>
      <c r="I1079" s="482"/>
    </row>
    <row r="1080" spans="1:9" s="467" customFormat="1" x14ac:dyDescent="0.3">
      <c r="A1080" s="549" t="str">
        <f>IF(ISBLANK($A$16),"",$A$16)</f>
        <v>Salaried Supervision</v>
      </c>
      <c r="B1080" s="491"/>
      <c r="C1080" s="491"/>
      <c r="D1080" s="492">
        <f t="shared" ref="D1080:D1093" si="186">IF($B$1102="","",B1080/($B$1102*52))</f>
        <v>0</v>
      </c>
      <c r="E1080" s="492">
        <f t="shared" ref="E1080:E1093" si="187">IF($B$1102="","",C1080/($B$1102*52))</f>
        <v>0</v>
      </c>
      <c r="F1080" s="537"/>
      <c r="G1080" s="537"/>
      <c r="H1080" s="491"/>
      <c r="I1080" s="494"/>
    </row>
    <row r="1081" spans="1:9" s="467" customFormat="1" x14ac:dyDescent="0.3">
      <c r="A1081" s="549" t="str">
        <f>IF(ISBLANK($A$17),"",$A$17)</f>
        <v>Managers</v>
      </c>
      <c r="B1081" s="491"/>
      <c r="C1081" s="491"/>
      <c r="D1081" s="492">
        <f t="shared" si="186"/>
        <v>0</v>
      </c>
      <c r="E1081" s="492">
        <f t="shared" si="187"/>
        <v>0</v>
      </c>
      <c r="F1081" s="537"/>
      <c r="G1081" s="537"/>
      <c r="H1081" s="491"/>
      <c r="I1081" s="494"/>
    </row>
    <row r="1082" spans="1:9" s="467" customFormat="1" x14ac:dyDescent="0.3">
      <c r="A1082" s="549" t="str">
        <f t="shared" ref="A1082" si="188">IF(ISBLANK(A1046),"",A1046)</f>
        <v>Managers</v>
      </c>
      <c r="B1082" s="491"/>
      <c r="C1082" s="491"/>
      <c r="D1082" s="492">
        <f t="shared" si="186"/>
        <v>0</v>
      </c>
      <c r="E1082" s="492">
        <f t="shared" si="187"/>
        <v>0</v>
      </c>
      <c r="F1082" s="537"/>
      <c r="G1082" s="537"/>
      <c r="H1082" s="491"/>
      <c r="I1082" s="494"/>
    </row>
    <row r="1083" spans="1:9" s="467" customFormat="1" x14ac:dyDescent="0.3">
      <c r="A1083" s="547" t="str">
        <f>IF(ISBLANK($A$19),"",$A$19)</f>
        <v>Other Labor</v>
      </c>
      <c r="B1083" s="479"/>
      <c r="C1083" s="479"/>
      <c r="D1083" s="485">
        <f t="shared" si="186"/>
        <v>0</v>
      </c>
      <c r="E1083" s="485">
        <f t="shared" si="187"/>
        <v>0</v>
      </c>
      <c r="F1083" s="536"/>
      <c r="G1083" s="536"/>
      <c r="H1083" s="479"/>
      <c r="I1083" s="482"/>
    </row>
    <row r="1084" spans="1:9" s="467" customFormat="1" x14ac:dyDescent="0.3">
      <c r="A1084" s="549" t="str">
        <f>IF(ISBLANK($A$20),"",$A$20)</f>
        <v>Temp/ Agency Labor</v>
      </c>
      <c r="B1084" s="491"/>
      <c r="C1084" s="491"/>
      <c r="D1084" s="492">
        <f t="shared" si="186"/>
        <v>0</v>
      </c>
      <c r="E1084" s="492">
        <f t="shared" si="187"/>
        <v>0</v>
      </c>
      <c r="F1084" s="537"/>
      <c r="G1084" s="537"/>
      <c r="H1084" s="491"/>
      <c r="I1084" s="494"/>
    </row>
    <row r="1085" spans="1:9" s="467" customFormat="1" x14ac:dyDescent="0.3">
      <c r="A1085" s="547" t="str">
        <f>IF(ISBLANK($A$21),"",$A$21)</f>
        <v/>
      </c>
      <c r="B1085" s="491"/>
      <c r="C1085" s="491"/>
      <c r="D1085" s="492">
        <f t="shared" si="186"/>
        <v>0</v>
      </c>
      <c r="E1085" s="492">
        <f t="shared" si="187"/>
        <v>0</v>
      </c>
      <c r="F1085" s="537"/>
      <c r="G1085" s="537"/>
      <c r="H1085" s="491"/>
      <c r="I1085" s="494"/>
    </row>
    <row r="1086" spans="1:9" s="467" customFormat="1" x14ac:dyDescent="0.3">
      <c r="A1086" s="547" t="str">
        <f>IF(ISBLANK($A$22),"",$A$22)</f>
        <v/>
      </c>
      <c r="B1086" s="491"/>
      <c r="C1086" s="491"/>
      <c r="D1086" s="492">
        <f t="shared" si="186"/>
        <v>0</v>
      </c>
      <c r="E1086" s="492">
        <f t="shared" si="187"/>
        <v>0</v>
      </c>
      <c r="F1086" s="537"/>
      <c r="G1086" s="537"/>
      <c r="H1086" s="491"/>
      <c r="I1086" s="494"/>
    </row>
    <row r="1087" spans="1:9" s="467" customFormat="1" x14ac:dyDescent="0.3">
      <c r="A1087" s="547" t="str">
        <f>IF(ISBLANK($A$23),"",$A$23)</f>
        <v/>
      </c>
      <c r="B1087" s="491"/>
      <c r="C1087" s="491"/>
      <c r="D1087" s="492">
        <f t="shared" si="186"/>
        <v>0</v>
      </c>
      <c r="E1087" s="492">
        <f t="shared" si="187"/>
        <v>0</v>
      </c>
      <c r="F1087" s="537"/>
      <c r="G1087" s="537"/>
      <c r="H1087" s="491"/>
      <c r="I1087" s="494"/>
    </row>
    <row r="1088" spans="1:9" s="467" customFormat="1" x14ac:dyDescent="0.3">
      <c r="A1088" s="547" t="str">
        <f>IF(ISBLANK($A$24),"",$A$24)</f>
        <v/>
      </c>
      <c r="B1088" s="491"/>
      <c r="C1088" s="491"/>
      <c r="D1088" s="492">
        <f t="shared" si="186"/>
        <v>0</v>
      </c>
      <c r="E1088" s="492">
        <f t="shared" si="187"/>
        <v>0</v>
      </c>
      <c r="F1088" s="537"/>
      <c r="G1088" s="537"/>
      <c r="H1088" s="491"/>
      <c r="I1088" s="494"/>
    </row>
    <row r="1089" spans="1:26" s="467" customFormat="1" x14ac:dyDescent="0.3">
      <c r="A1089" s="547" t="str">
        <f>IF(ISBLANK($A$25),"",$A$25)</f>
        <v/>
      </c>
      <c r="B1089" s="491"/>
      <c r="C1089" s="491"/>
      <c r="D1089" s="492">
        <f t="shared" si="186"/>
        <v>0</v>
      </c>
      <c r="E1089" s="492">
        <f t="shared" si="187"/>
        <v>0</v>
      </c>
      <c r="F1089" s="537"/>
      <c r="G1089" s="537"/>
      <c r="H1089" s="491"/>
      <c r="I1089" s="494"/>
    </row>
    <row r="1090" spans="1:26" s="467" customFormat="1" x14ac:dyDescent="0.3">
      <c r="A1090" s="547" t="str">
        <f>IF(ISBLANK($A$26),"",$A$26)</f>
        <v/>
      </c>
      <c r="B1090" s="491"/>
      <c r="C1090" s="491"/>
      <c r="D1090" s="492">
        <f t="shared" si="186"/>
        <v>0</v>
      </c>
      <c r="E1090" s="492">
        <f t="shared" si="187"/>
        <v>0</v>
      </c>
      <c r="F1090" s="537"/>
      <c r="G1090" s="537"/>
      <c r="H1090" s="491"/>
      <c r="I1090" s="494"/>
      <c r="J1090" s="464"/>
      <c r="K1090" s="464"/>
      <c r="L1090" s="464"/>
      <c r="M1090" s="464"/>
      <c r="N1090" s="464"/>
      <c r="O1090" s="464"/>
      <c r="P1090" s="464"/>
      <c r="Q1090" s="464"/>
      <c r="R1090" s="464"/>
      <c r="S1090" s="464"/>
      <c r="T1090" s="464"/>
      <c r="U1090" s="464"/>
      <c r="V1090" s="464"/>
      <c r="W1090" s="464"/>
      <c r="X1090" s="464"/>
      <c r="Y1090" s="464"/>
      <c r="Z1090" s="464"/>
    </row>
    <row r="1091" spans="1:26" s="467" customFormat="1" x14ac:dyDescent="0.3">
      <c r="A1091" s="547" t="str">
        <f>IF(ISBLANK($A$27),"",$A$27)</f>
        <v/>
      </c>
      <c r="B1091" s="491"/>
      <c r="C1091" s="491"/>
      <c r="D1091" s="492">
        <f t="shared" si="186"/>
        <v>0</v>
      </c>
      <c r="E1091" s="492">
        <f t="shared" si="187"/>
        <v>0</v>
      </c>
      <c r="F1091" s="537"/>
      <c r="G1091" s="537"/>
      <c r="H1091" s="491"/>
      <c r="I1091" s="494"/>
      <c r="J1091" s="464"/>
      <c r="K1091" s="464"/>
      <c r="L1091" s="464"/>
      <c r="M1091" s="464"/>
      <c r="N1091" s="464"/>
      <c r="O1091" s="464"/>
      <c r="P1091" s="464"/>
      <c r="Q1091" s="464"/>
      <c r="R1091" s="464"/>
      <c r="S1091" s="464"/>
      <c r="T1091" s="464"/>
      <c r="U1091" s="464"/>
      <c r="V1091" s="464"/>
      <c r="W1091" s="464"/>
      <c r="X1091" s="464"/>
      <c r="Y1091" s="464"/>
      <c r="Z1091" s="464"/>
    </row>
    <row r="1092" spans="1:26" s="467" customFormat="1" x14ac:dyDescent="0.3">
      <c r="A1092" s="547" t="str">
        <f>IF(ISBLANK($A$28),"",$A$28)</f>
        <v/>
      </c>
      <c r="B1092" s="491"/>
      <c r="C1092" s="491"/>
      <c r="D1092" s="492">
        <f t="shared" si="186"/>
        <v>0</v>
      </c>
      <c r="E1092" s="492">
        <f t="shared" si="187"/>
        <v>0</v>
      </c>
      <c r="F1092" s="537"/>
      <c r="G1092" s="537"/>
      <c r="H1092" s="491"/>
      <c r="I1092" s="494"/>
      <c r="J1092" s="464"/>
      <c r="K1092" s="464"/>
      <c r="L1092" s="464"/>
      <c r="M1092" s="464"/>
      <c r="N1092" s="464"/>
      <c r="O1092" s="464"/>
      <c r="P1092" s="464"/>
      <c r="Q1092" s="464"/>
      <c r="R1092" s="464"/>
      <c r="S1092" s="464"/>
      <c r="T1092" s="464"/>
      <c r="U1092" s="464"/>
      <c r="V1092" s="464"/>
      <c r="W1092" s="464"/>
      <c r="X1092" s="464"/>
      <c r="Y1092" s="464"/>
      <c r="Z1092" s="464"/>
    </row>
    <row r="1093" spans="1:26" s="467" customFormat="1" x14ac:dyDescent="0.3">
      <c r="A1093" s="547" t="str">
        <f>IF(ISBLANK($A$29),"",$A$29)</f>
        <v/>
      </c>
      <c r="B1093" s="514"/>
      <c r="C1093" s="514"/>
      <c r="D1093" s="492">
        <f t="shared" si="186"/>
        <v>0</v>
      </c>
      <c r="E1093" s="492">
        <f t="shared" si="187"/>
        <v>0</v>
      </c>
      <c r="F1093" s="539"/>
      <c r="G1093" s="539"/>
      <c r="H1093" s="491"/>
      <c r="I1093" s="494"/>
      <c r="J1093" s="464"/>
      <c r="K1093" s="464"/>
      <c r="L1093" s="464"/>
      <c r="M1093" s="464"/>
      <c r="N1093" s="464"/>
      <c r="O1093" s="464"/>
      <c r="P1093" s="464"/>
      <c r="Q1093" s="464"/>
      <c r="R1093" s="464"/>
      <c r="S1093" s="464"/>
      <c r="T1093" s="464"/>
      <c r="U1093" s="464"/>
      <c r="V1093" s="464"/>
      <c r="W1093" s="464"/>
      <c r="X1093" s="464"/>
      <c r="Y1093" s="464"/>
      <c r="Z1093" s="464"/>
    </row>
    <row r="1094" spans="1:26" s="467" customFormat="1" outlineLevel="1" x14ac:dyDescent="0.3">
      <c r="A1094" s="547" t="s">
        <v>2065</v>
      </c>
      <c r="B1094" s="517">
        <f t="shared" ref="B1094:G1094" si="189">SUM(B1071:B1093)</f>
        <v>0</v>
      </c>
      <c r="C1094" s="517">
        <f t="shared" si="189"/>
        <v>0</v>
      </c>
      <c r="D1094" s="492">
        <f t="shared" si="189"/>
        <v>0</v>
      </c>
      <c r="E1094" s="492">
        <f t="shared" si="189"/>
        <v>0</v>
      </c>
      <c r="F1094" s="556">
        <f t="shared" si="189"/>
        <v>0</v>
      </c>
      <c r="G1094" s="556">
        <f t="shared" si="189"/>
        <v>0</v>
      </c>
      <c r="H1094" s="491"/>
      <c r="I1094" s="519"/>
      <c r="J1094" s="464"/>
      <c r="K1094" s="464"/>
      <c r="L1094" s="464"/>
      <c r="M1094" s="464"/>
      <c r="N1094" s="464"/>
      <c r="O1094" s="464"/>
      <c r="P1094" s="464"/>
      <c r="Q1094" s="464"/>
      <c r="R1094" s="464"/>
      <c r="S1094" s="464"/>
      <c r="T1094" s="464"/>
      <c r="U1094" s="464"/>
      <c r="V1094" s="464"/>
      <c r="W1094" s="464"/>
      <c r="X1094" s="464"/>
      <c r="Y1094" s="464"/>
      <c r="Z1094" s="464"/>
    </row>
    <row r="1095" spans="1:26" s="467" customFormat="1" ht="18" outlineLevel="1" x14ac:dyDescent="0.3">
      <c r="A1095" s="557" t="s">
        <v>2066</v>
      </c>
      <c r="B1095" s="558"/>
      <c r="C1095" s="1124" t="s">
        <v>1655</v>
      </c>
      <c r="D1095" s="1124"/>
      <c r="E1095" s="1124"/>
      <c r="F1095" s="1124"/>
      <c r="G1095" s="1125"/>
      <c r="J1095" s="464"/>
      <c r="K1095" s="464"/>
      <c r="L1095" s="464"/>
      <c r="M1095" s="464"/>
      <c r="N1095" s="464"/>
      <c r="O1095" s="464"/>
      <c r="P1095" s="464"/>
      <c r="Q1095" s="464"/>
      <c r="R1095" s="464"/>
      <c r="S1095" s="464"/>
      <c r="T1095" s="464"/>
      <c r="U1095" s="464"/>
      <c r="V1095" s="464"/>
      <c r="W1095" s="464"/>
      <c r="X1095" s="464"/>
      <c r="Y1095" s="464"/>
      <c r="Z1095" s="464"/>
    </row>
    <row r="1096" spans="1:26" s="467" customFormat="1" ht="46.8" hidden="1" outlineLevel="2" x14ac:dyDescent="0.3">
      <c r="A1096" s="530" t="s">
        <v>2163</v>
      </c>
      <c r="B1096" s="531"/>
      <c r="C1096" s="1121"/>
      <c r="D1096" s="1121"/>
      <c r="E1096" s="1121"/>
      <c r="F1096" s="1121"/>
      <c r="G1096" s="1121"/>
      <c r="J1096" s="464"/>
      <c r="K1096" s="464"/>
      <c r="L1096" s="464"/>
      <c r="M1096" s="464"/>
      <c r="N1096" s="464"/>
      <c r="O1096" s="464"/>
      <c r="P1096" s="464"/>
      <c r="Q1096" s="464"/>
      <c r="R1096" s="464"/>
      <c r="S1096" s="464"/>
      <c r="T1096" s="464"/>
      <c r="U1096" s="464"/>
      <c r="V1096" s="464"/>
      <c r="W1096" s="464"/>
      <c r="X1096" s="464"/>
      <c r="Y1096" s="464"/>
      <c r="Z1096" s="464"/>
    </row>
    <row r="1097" spans="1:26" s="467" customFormat="1" ht="15.6" hidden="1" outlineLevel="2" x14ac:dyDescent="0.3">
      <c r="A1097" s="532" t="s">
        <v>2068</v>
      </c>
      <c r="B1097" s="531"/>
      <c r="C1097" s="1121"/>
      <c r="D1097" s="1121"/>
      <c r="E1097" s="1121"/>
      <c r="F1097" s="1121"/>
      <c r="G1097" s="1121"/>
      <c r="J1097" s="464"/>
      <c r="K1097" s="464"/>
      <c r="L1097" s="464"/>
      <c r="M1097" s="464"/>
      <c r="N1097" s="464"/>
      <c r="O1097" s="464"/>
      <c r="P1097" s="464"/>
      <c r="Q1097" s="464"/>
      <c r="R1097" s="464"/>
      <c r="S1097" s="464"/>
      <c r="T1097" s="464"/>
      <c r="U1097" s="464"/>
      <c r="V1097" s="464"/>
      <c r="W1097" s="464"/>
      <c r="X1097" s="464"/>
      <c r="Y1097" s="464"/>
      <c r="Z1097" s="464"/>
    </row>
    <row r="1098" spans="1:26" s="467" customFormat="1" ht="15.6" hidden="1" outlineLevel="2" x14ac:dyDescent="0.3">
      <c r="A1098" s="532" t="s">
        <v>2069</v>
      </c>
      <c r="B1098" s="531"/>
      <c r="C1098" s="1121"/>
      <c r="D1098" s="1121"/>
      <c r="E1098" s="1121"/>
      <c r="F1098" s="1121"/>
      <c r="G1098" s="1121"/>
      <c r="J1098" s="464"/>
      <c r="K1098" s="464"/>
      <c r="L1098" s="464"/>
      <c r="M1098" s="464"/>
      <c r="N1098" s="464"/>
      <c r="O1098" s="464"/>
      <c r="P1098" s="464"/>
      <c r="Q1098" s="464"/>
      <c r="R1098" s="464"/>
      <c r="S1098" s="464"/>
      <c r="T1098" s="464"/>
      <c r="U1098" s="464"/>
      <c r="V1098" s="464"/>
      <c r="W1098" s="464"/>
      <c r="X1098" s="464"/>
      <c r="Y1098" s="464"/>
      <c r="Z1098" s="464"/>
    </row>
    <row r="1099" spans="1:26" s="467" customFormat="1" ht="15.6" hidden="1" outlineLevel="2" x14ac:dyDescent="0.3">
      <c r="A1099" s="532" t="s">
        <v>2070</v>
      </c>
      <c r="B1099" s="531"/>
      <c r="C1099" s="1121"/>
      <c r="D1099" s="1121"/>
      <c r="E1099" s="1121"/>
      <c r="F1099" s="1121"/>
      <c r="G1099" s="1121"/>
      <c r="J1099" s="464"/>
      <c r="K1099" s="464"/>
      <c r="L1099" s="464"/>
      <c r="M1099" s="464"/>
      <c r="N1099" s="464"/>
      <c r="O1099" s="464"/>
      <c r="P1099" s="464"/>
      <c r="Q1099" s="464"/>
      <c r="R1099" s="464"/>
      <c r="S1099" s="464"/>
      <c r="T1099" s="464"/>
      <c r="U1099" s="464"/>
      <c r="V1099" s="464"/>
      <c r="W1099" s="464"/>
      <c r="X1099" s="464"/>
      <c r="Y1099" s="464"/>
      <c r="Z1099" s="464"/>
    </row>
    <row r="1100" spans="1:26" s="467" customFormat="1" ht="15.6" hidden="1" outlineLevel="2" x14ac:dyDescent="0.3">
      <c r="A1100" s="532" t="s">
        <v>2071</v>
      </c>
      <c r="B1100" s="531"/>
      <c r="C1100" s="1121"/>
      <c r="D1100" s="1121"/>
      <c r="E1100" s="1121"/>
      <c r="F1100" s="1121"/>
      <c r="G1100" s="1121"/>
      <c r="J1100" s="464"/>
      <c r="K1100" s="464"/>
      <c r="L1100" s="464"/>
      <c r="M1100" s="464"/>
      <c r="N1100" s="464"/>
      <c r="O1100" s="464"/>
      <c r="P1100" s="464"/>
      <c r="Q1100" s="464"/>
      <c r="R1100" s="464"/>
      <c r="S1100" s="464"/>
      <c r="T1100" s="464"/>
      <c r="U1100" s="464"/>
      <c r="V1100" s="464"/>
      <c r="W1100" s="464"/>
      <c r="X1100" s="464"/>
      <c r="Y1100" s="464"/>
      <c r="Z1100" s="464"/>
    </row>
    <row r="1101" spans="1:26" s="467" customFormat="1" ht="15.6" hidden="1" outlineLevel="2" x14ac:dyDescent="0.3">
      <c r="A1101" s="532" t="s">
        <v>2072</v>
      </c>
      <c r="B1101" s="531"/>
      <c r="C1101" s="1121"/>
      <c r="D1101" s="1121"/>
      <c r="E1101" s="1121"/>
      <c r="F1101" s="1121"/>
      <c r="G1101" s="1121"/>
      <c r="J1101" s="464"/>
      <c r="K1101" s="464"/>
      <c r="L1101" s="464"/>
      <c r="M1101" s="464"/>
      <c r="N1101" s="464"/>
      <c r="O1101" s="464"/>
      <c r="P1101" s="464"/>
      <c r="Q1101" s="464"/>
      <c r="R1101" s="464"/>
      <c r="S1101" s="464"/>
      <c r="T1101" s="464"/>
      <c r="U1101" s="464"/>
      <c r="V1101" s="464"/>
      <c r="W1101" s="464"/>
      <c r="X1101" s="464"/>
      <c r="Y1101" s="464"/>
      <c r="Z1101" s="464"/>
    </row>
    <row r="1102" spans="1:26" s="467" customFormat="1" ht="15.6" outlineLevel="1" collapsed="1" x14ac:dyDescent="0.3">
      <c r="A1102" s="533" t="s">
        <v>1496</v>
      </c>
      <c r="B1102" s="534">
        <v>40</v>
      </c>
      <c r="C1102" s="1122" t="s">
        <v>2073</v>
      </c>
      <c r="D1102" s="1122"/>
      <c r="E1102" s="1122"/>
      <c r="F1102" s="1122"/>
      <c r="G1102" s="1122"/>
      <c r="J1102" s="464"/>
      <c r="K1102" s="464"/>
      <c r="L1102" s="464"/>
      <c r="M1102" s="464"/>
      <c r="N1102" s="464"/>
      <c r="O1102" s="464"/>
      <c r="P1102" s="464"/>
      <c r="Q1102" s="464"/>
      <c r="R1102" s="464"/>
      <c r="S1102" s="464"/>
      <c r="T1102" s="464"/>
      <c r="U1102" s="464"/>
      <c r="V1102" s="464"/>
      <c r="W1102" s="464"/>
      <c r="X1102" s="464"/>
      <c r="Y1102" s="464"/>
      <c r="Z1102" s="464"/>
    </row>
    <row r="1103" spans="1:26" outlineLevel="1" x14ac:dyDescent="0.3"/>
    <row r="1104" spans="1:26" ht="18" outlineLevel="1" x14ac:dyDescent="0.35">
      <c r="A1104" s="1134" t="s">
        <v>1894</v>
      </c>
      <c r="B1104" s="1135"/>
      <c r="C1104" s="1135"/>
      <c r="D1104" s="1135"/>
      <c r="E1104" s="1135"/>
      <c r="F1104" s="1135"/>
      <c r="G1104" s="1135"/>
      <c r="H1104" s="1135"/>
      <c r="I1104" s="1136"/>
    </row>
    <row r="1105" spans="1:9" ht="43.2" outlineLevel="1" x14ac:dyDescent="0.3">
      <c r="A1105" s="471" t="s">
        <v>2040</v>
      </c>
      <c r="B1105" s="471" t="s">
        <v>2041</v>
      </c>
      <c r="C1105" s="472" t="s">
        <v>2042</v>
      </c>
      <c r="D1105" s="546" t="str">
        <f>"Productive FTEs ("&amp;B1137*52&amp;")"</f>
        <v>Productive FTEs (2080)</v>
      </c>
      <c r="E1105" s="546" t="str">
        <f>"Non-productive FTEs ("&amp;B1137*52&amp;")"</f>
        <v>Non-productive FTEs (2080)</v>
      </c>
      <c r="F1105" s="472" t="s">
        <v>2043</v>
      </c>
      <c r="G1105" s="472" t="s">
        <v>2044</v>
      </c>
      <c r="H1105" s="473" t="s">
        <v>2045</v>
      </c>
      <c r="I1105" s="472" t="s">
        <v>1655</v>
      </c>
    </row>
    <row r="1106" spans="1:9" outlineLevel="1" x14ac:dyDescent="0.3">
      <c r="A1106" s="547" t="str">
        <f>IF(ISBLANK($A$7),"",$A$7)</f>
        <v>Hourly Staff</v>
      </c>
      <c r="B1106" s="479"/>
      <c r="C1106" s="479"/>
      <c r="D1106" s="485">
        <f t="shared" ref="D1106:E1106" si="190">IF($B$254="","",B1106/($B$254*52))</f>
        <v>0</v>
      </c>
      <c r="E1106" s="485">
        <f t="shared" si="190"/>
        <v>0</v>
      </c>
      <c r="F1106" s="536"/>
      <c r="G1106" s="536"/>
      <c r="H1106" s="479"/>
      <c r="I1106" s="482"/>
    </row>
    <row r="1107" spans="1:9" outlineLevel="1" x14ac:dyDescent="0.3">
      <c r="A1107" s="549" t="str">
        <f>IF(ISBLANK($A$8),"",$A$8)</f>
        <v>Hourly Staff</v>
      </c>
      <c r="B1107" s="491"/>
      <c r="C1107" s="491"/>
      <c r="D1107" s="492">
        <f t="shared" ref="D1107:E1113" si="191">IF($B$1137="","",B1107/($B$1137*52))</f>
        <v>0</v>
      </c>
      <c r="E1107" s="492">
        <f t="shared" si="191"/>
        <v>0</v>
      </c>
      <c r="F1107" s="537"/>
      <c r="G1107" s="537"/>
      <c r="H1107" s="491"/>
      <c r="I1107" s="494"/>
    </row>
    <row r="1108" spans="1:9" outlineLevel="1" x14ac:dyDescent="0.3">
      <c r="A1108" s="549" t="str">
        <f>IF(ISBLANK($A$9),"",$A$9)</f>
        <v>Housekeeper</v>
      </c>
      <c r="B1108" s="491"/>
      <c r="C1108" s="491"/>
      <c r="D1108" s="492">
        <f t="shared" si="191"/>
        <v>0</v>
      </c>
      <c r="E1108" s="492">
        <f t="shared" si="191"/>
        <v>0</v>
      </c>
      <c r="F1108" s="537"/>
      <c r="G1108" s="537"/>
      <c r="H1108" s="491"/>
      <c r="I1108" s="494"/>
    </row>
    <row r="1109" spans="1:9" s="467" customFormat="1" outlineLevel="1" x14ac:dyDescent="0.3">
      <c r="A1109" s="549" t="str">
        <f>IF(ISBLANK($A$10),"",$A$10)</f>
        <v>Floor Technician</v>
      </c>
      <c r="B1109" s="491"/>
      <c r="C1109" s="491"/>
      <c r="D1109" s="492">
        <f t="shared" si="191"/>
        <v>0</v>
      </c>
      <c r="E1109" s="492">
        <f t="shared" si="191"/>
        <v>0</v>
      </c>
      <c r="F1109" s="537"/>
      <c r="G1109" s="537"/>
      <c r="H1109" s="491"/>
      <c r="I1109" s="494"/>
    </row>
    <row r="1110" spans="1:9" s="467" customFormat="1" outlineLevel="1" x14ac:dyDescent="0.3">
      <c r="A1110" s="549" t="str">
        <f>IF(ISBLANK($A$11),"",$A$11)</f>
        <v>Trash Technician</v>
      </c>
      <c r="B1110" s="491"/>
      <c r="C1110" s="491"/>
      <c r="D1110" s="492">
        <f t="shared" si="191"/>
        <v>0</v>
      </c>
      <c r="E1110" s="492">
        <f t="shared" si="191"/>
        <v>0</v>
      </c>
      <c r="F1110" s="537"/>
      <c r="G1110" s="537"/>
      <c r="H1110" s="491"/>
      <c r="I1110" s="494"/>
    </row>
    <row r="1111" spans="1:9" s="467" customFormat="1" outlineLevel="1" x14ac:dyDescent="0.3">
      <c r="A1111" s="549" t="str">
        <f>IF(ISBLANK($A$12),"",$A$12)</f>
        <v>Linen Technician</v>
      </c>
      <c r="B1111" s="491"/>
      <c r="C1111" s="491"/>
      <c r="D1111" s="492">
        <f t="shared" si="191"/>
        <v>0</v>
      </c>
      <c r="E1111" s="492">
        <f t="shared" si="191"/>
        <v>0</v>
      </c>
      <c r="F1111" s="537"/>
      <c r="G1111" s="537"/>
      <c r="H1111" s="491"/>
      <c r="I1111" s="494"/>
    </row>
    <row r="1112" spans="1:9" s="467" customFormat="1" outlineLevel="1" x14ac:dyDescent="0.3">
      <c r="A1112" s="549" t="str">
        <f>IF(ISBLANK($A$13),"",$A$13)</f>
        <v>Administrative Support</v>
      </c>
      <c r="B1112" s="491"/>
      <c r="C1112" s="491"/>
      <c r="D1112" s="492">
        <f t="shared" si="191"/>
        <v>0</v>
      </c>
      <c r="E1112" s="492">
        <f t="shared" si="191"/>
        <v>0</v>
      </c>
      <c r="F1112" s="537"/>
      <c r="G1112" s="537"/>
      <c r="H1112" s="491"/>
      <c r="I1112" s="494"/>
    </row>
    <row r="1113" spans="1:9" s="467" customFormat="1" outlineLevel="1" x14ac:dyDescent="0.3">
      <c r="A1113" s="549" t="str">
        <f>IF(ISBLANK($A$14),"",$A$14)</f>
        <v>Hourly Supervision</v>
      </c>
      <c r="B1113" s="491"/>
      <c r="C1113" s="491"/>
      <c r="D1113" s="492">
        <f t="shared" si="191"/>
        <v>0</v>
      </c>
      <c r="E1113" s="492">
        <f t="shared" si="191"/>
        <v>0</v>
      </c>
      <c r="F1113" s="537"/>
      <c r="G1113" s="537"/>
      <c r="H1113" s="491"/>
      <c r="I1113" s="494"/>
    </row>
    <row r="1114" spans="1:9" s="467" customFormat="1" outlineLevel="1" x14ac:dyDescent="0.3">
      <c r="A1114" s="547" t="str">
        <f>IF(ISBLANK($A$15),"",$A$15)</f>
        <v>Salaried Staff</v>
      </c>
      <c r="B1114" s="479"/>
      <c r="C1114" s="479"/>
      <c r="D1114" s="485"/>
      <c r="E1114" s="485"/>
      <c r="F1114" s="536"/>
      <c r="G1114" s="536"/>
      <c r="H1114" s="479"/>
      <c r="I1114" s="482"/>
    </row>
    <row r="1115" spans="1:9" s="467" customFormat="1" outlineLevel="1" x14ac:dyDescent="0.3">
      <c r="A1115" s="549" t="str">
        <f>IF(ISBLANK($A$16),"",$A$16)</f>
        <v>Salaried Supervision</v>
      </c>
      <c r="B1115" s="491"/>
      <c r="C1115" s="491"/>
      <c r="D1115" s="492">
        <f t="shared" ref="D1115:D1128" si="192">IF($B$1137="","",B1115/($B$1137*52))</f>
        <v>0</v>
      </c>
      <c r="E1115" s="492">
        <f t="shared" ref="E1115:E1128" si="193">IF($B$1137="","",C1115/($B$1137*52))</f>
        <v>0</v>
      </c>
      <c r="F1115" s="537"/>
      <c r="G1115" s="537"/>
      <c r="H1115" s="491"/>
      <c r="I1115" s="494"/>
    </row>
    <row r="1116" spans="1:9" s="467" customFormat="1" outlineLevel="1" x14ac:dyDescent="0.3">
      <c r="A1116" s="549" t="str">
        <f>IF(ISBLANK($A$17),"",$A$17)</f>
        <v>Managers</v>
      </c>
      <c r="B1116" s="491"/>
      <c r="C1116" s="491"/>
      <c r="D1116" s="492">
        <f t="shared" si="192"/>
        <v>0</v>
      </c>
      <c r="E1116" s="492">
        <f t="shared" si="193"/>
        <v>0</v>
      </c>
      <c r="F1116" s="537"/>
      <c r="G1116" s="537"/>
      <c r="H1116" s="491"/>
      <c r="I1116" s="494"/>
    </row>
    <row r="1117" spans="1:9" s="467" customFormat="1" outlineLevel="1" x14ac:dyDescent="0.3">
      <c r="A1117" s="549" t="str">
        <f t="shared" ref="A1117" si="194">IF(ISBLANK(A1081),"",A1081)</f>
        <v>Managers</v>
      </c>
      <c r="B1117" s="491"/>
      <c r="C1117" s="491"/>
      <c r="D1117" s="492">
        <f t="shared" si="192"/>
        <v>0</v>
      </c>
      <c r="E1117" s="492">
        <f t="shared" si="193"/>
        <v>0</v>
      </c>
      <c r="F1117" s="537"/>
      <c r="G1117" s="537"/>
      <c r="H1117" s="491"/>
      <c r="I1117" s="494"/>
    </row>
    <row r="1118" spans="1:9" s="467" customFormat="1" outlineLevel="1" x14ac:dyDescent="0.3">
      <c r="A1118" s="547" t="str">
        <f>IF(ISBLANK($A$19),"",$A$19)</f>
        <v>Other Labor</v>
      </c>
      <c r="B1118" s="479"/>
      <c r="C1118" s="479"/>
      <c r="D1118" s="485">
        <f t="shared" si="192"/>
        <v>0</v>
      </c>
      <c r="E1118" s="485">
        <f t="shared" si="193"/>
        <v>0</v>
      </c>
      <c r="F1118" s="536"/>
      <c r="G1118" s="536"/>
      <c r="H1118" s="479"/>
      <c r="I1118" s="482"/>
    </row>
    <row r="1119" spans="1:9" s="467" customFormat="1" outlineLevel="1" x14ac:dyDescent="0.3">
      <c r="A1119" s="549" t="str">
        <f>IF(ISBLANK($A$20),"",$A$20)</f>
        <v>Temp/ Agency Labor</v>
      </c>
      <c r="B1119" s="491"/>
      <c r="C1119" s="491"/>
      <c r="D1119" s="492">
        <f t="shared" si="192"/>
        <v>0</v>
      </c>
      <c r="E1119" s="492">
        <f t="shared" si="193"/>
        <v>0</v>
      </c>
      <c r="F1119" s="537"/>
      <c r="G1119" s="537"/>
      <c r="H1119" s="491"/>
      <c r="I1119" s="494"/>
    </row>
    <row r="1120" spans="1:9" s="467" customFormat="1" outlineLevel="1" x14ac:dyDescent="0.3">
      <c r="A1120" s="547" t="str">
        <f>IF(ISBLANK($A$21),"",$A$21)</f>
        <v/>
      </c>
      <c r="B1120" s="491"/>
      <c r="C1120" s="491"/>
      <c r="D1120" s="492">
        <f t="shared" si="192"/>
        <v>0</v>
      </c>
      <c r="E1120" s="492">
        <f t="shared" si="193"/>
        <v>0</v>
      </c>
      <c r="F1120" s="537"/>
      <c r="G1120" s="537"/>
      <c r="H1120" s="491"/>
      <c r="I1120" s="494"/>
    </row>
    <row r="1121" spans="1:26" s="467" customFormat="1" outlineLevel="1" x14ac:dyDescent="0.3">
      <c r="A1121" s="547" t="str">
        <f>IF(ISBLANK($A$22),"",$A$22)</f>
        <v/>
      </c>
      <c r="B1121" s="491"/>
      <c r="C1121" s="491"/>
      <c r="D1121" s="492">
        <f t="shared" si="192"/>
        <v>0</v>
      </c>
      <c r="E1121" s="492">
        <f t="shared" si="193"/>
        <v>0</v>
      </c>
      <c r="F1121" s="537"/>
      <c r="G1121" s="537"/>
      <c r="H1121" s="491"/>
      <c r="I1121" s="494"/>
    </row>
    <row r="1122" spans="1:26" s="467" customFormat="1" outlineLevel="1" x14ac:dyDescent="0.3">
      <c r="A1122" s="547" t="str">
        <f>IF(ISBLANK($A$23),"",$A$23)</f>
        <v/>
      </c>
      <c r="B1122" s="491"/>
      <c r="C1122" s="491"/>
      <c r="D1122" s="492">
        <f t="shared" si="192"/>
        <v>0</v>
      </c>
      <c r="E1122" s="492">
        <f t="shared" si="193"/>
        <v>0</v>
      </c>
      <c r="F1122" s="537"/>
      <c r="G1122" s="537"/>
      <c r="H1122" s="491"/>
      <c r="I1122" s="494"/>
    </row>
    <row r="1123" spans="1:26" s="467" customFormat="1" outlineLevel="1" x14ac:dyDescent="0.3">
      <c r="A1123" s="547" t="str">
        <f>IF(ISBLANK($A$24),"",$A$24)</f>
        <v/>
      </c>
      <c r="B1123" s="491"/>
      <c r="C1123" s="491"/>
      <c r="D1123" s="492">
        <f t="shared" si="192"/>
        <v>0</v>
      </c>
      <c r="E1123" s="492">
        <f t="shared" si="193"/>
        <v>0</v>
      </c>
      <c r="F1123" s="537"/>
      <c r="G1123" s="537"/>
      <c r="H1123" s="491"/>
      <c r="I1123" s="494"/>
    </row>
    <row r="1124" spans="1:26" s="467" customFormat="1" outlineLevel="1" x14ac:dyDescent="0.3">
      <c r="A1124" s="547" t="str">
        <f>IF(ISBLANK($A$25),"",$A$25)</f>
        <v/>
      </c>
      <c r="B1124" s="491"/>
      <c r="C1124" s="491"/>
      <c r="D1124" s="492">
        <f t="shared" si="192"/>
        <v>0</v>
      </c>
      <c r="E1124" s="492">
        <f t="shared" si="193"/>
        <v>0</v>
      </c>
      <c r="F1124" s="537"/>
      <c r="G1124" s="537"/>
      <c r="H1124" s="491"/>
      <c r="I1124" s="494"/>
    </row>
    <row r="1125" spans="1:26" s="467" customFormat="1" outlineLevel="1" x14ac:dyDescent="0.3">
      <c r="A1125" s="547" t="str">
        <f>IF(ISBLANK($A$26),"",$A$26)</f>
        <v/>
      </c>
      <c r="B1125" s="491"/>
      <c r="C1125" s="491"/>
      <c r="D1125" s="492">
        <f t="shared" si="192"/>
        <v>0</v>
      </c>
      <c r="E1125" s="492">
        <f t="shared" si="193"/>
        <v>0</v>
      </c>
      <c r="F1125" s="537"/>
      <c r="G1125" s="537"/>
      <c r="H1125" s="491"/>
      <c r="I1125" s="494"/>
      <c r="J1125" s="464"/>
      <c r="K1125" s="464"/>
      <c r="L1125" s="464"/>
      <c r="M1125" s="464"/>
      <c r="N1125" s="464"/>
      <c r="O1125" s="464"/>
      <c r="P1125" s="464"/>
      <c r="Q1125" s="464"/>
      <c r="R1125" s="464"/>
      <c r="S1125" s="464"/>
      <c r="T1125" s="464"/>
      <c r="U1125" s="464"/>
      <c r="V1125" s="464"/>
      <c r="W1125" s="464"/>
      <c r="X1125" s="464"/>
      <c r="Y1125" s="464"/>
      <c r="Z1125" s="464"/>
    </row>
    <row r="1126" spans="1:26" s="467" customFormat="1" outlineLevel="1" x14ac:dyDescent="0.3">
      <c r="A1126" s="547" t="str">
        <f>IF(ISBLANK($A$27),"",$A$27)</f>
        <v/>
      </c>
      <c r="B1126" s="491"/>
      <c r="C1126" s="491"/>
      <c r="D1126" s="492">
        <f t="shared" si="192"/>
        <v>0</v>
      </c>
      <c r="E1126" s="492">
        <f t="shared" si="193"/>
        <v>0</v>
      </c>
      <c r="F1126" s="537"/>
      <c r="G1126" s="537"/>
      <c r="H1126" s="491"/>
      <c r="I1126" s="494"/>
      <c r="J1126" s="464"/>
      <c r="K1126" s="464"/>
      <c r="L1126" s="464"/>
      <c r="M1126" s="464"/>
      <c r="N1126" s="464"/>
      <c r="O1126" s="464"/>
      <c r="P1126" s="464"/>
      <c r="Q1126" s="464"/>
      <c r="R1126" s="464"/>
      <c r="S1126" s="464"/>
      <c r="T1126" s="464"/>
      <c r="U1126" s="464"/>
      <c r="V1126" s="464"/>
      <c r="W1126" s="464"/>
      <c r="X1126" s="464"/>
      <c r="Y1126" s="464"/>
      <c r="Z1126" s="464"/>
    </row>
    <row r="1127" spans="1:26" s="467" customFormat="1" outlineLevel="1" x14ac:dyDescent="0.3">
      <c r="A1127" s="547" t="str">
        <f>IF(ISBLANK($A$28),"",$A$28)</f>
        <v/>
      </c>
      <c r="B1127" s="491"/>
      <c r="C1127" s="491"/>
      <c r="D1127" s="492">
        <f t="shared" si="192"/>
        <v>0</v>
      </c>
      <c r="E1127" s="492">
        <f t="shared" si="193"/>
        <v>0</v>
      </c>
      <c r="F1127" s="537"/>
      <c r="G1127" s="537"/>
      <c r="H1127" s="491"/>
      <c r="I1127" s="494"/>
      <c r="J1127" s="464"/>
      <c r="K1127" s="464"/>
      <c r="L1127" s="464"/>
      <c r="M1127" s="464"/>
      <c r="N1127" s="464"/>
      <c r="O1127" s="464"/>
      <c r="P1127" s="464"/>
      <c r="Q1127" s="464"/>
      <c r="R1127" s="464"/>
      <c r="S1127" s="464"/>
      <c r="T1127" s="464"/>
      <c r="U1127" s="464"/>
      <c r="V1127" s="464"/>
      <c r="W1127" s="464"/>
      <c r="X1127" s="464"/>
      <c r="Y1127" s="464"/>
      <c r="Z1127" s="464"/>
    </row>
    <row r="1128" spans="1:26" s="467" customFormat="1" outlineLevel="1" x14ac:dyDescent="0.3">
      <c r="A1128" s="547" t="str">
        <f>IF(ISBLANK($A$29),"",$A$29)</f>
        <v/>
      </c>
      <c r="B1128" s="514"/>
      <c r="C1128" s="514"/>
      <c r="D1128" s="492">
        <f t="shared" si="192"/>
        <v>0</v>
      </c>
      <c r="E1128" s="492">
        <f t="shared" si="193"/>
        <v>0</v>
      </c>
      <c r="F1128" s="539"/>
      <c r="G1128" s="539"/>
      <c r="H1128" s="491"/>
      <c r="I1128" s="494"/>
      <c r="J1128" s="464"/>
      <c r="K1128" s="464"/>
      <c r="L1128" s="464"/>
      <c r="M1128" s="464"/>
      <c r="N1128" s="464"/>
      <c r="O1128" s="464"/>
      <c r="P1128" s="464"/>
      <c r="Q1128" s="464"/>
      <c r="R1128" s="464"/>
      <c r="S1128" s="464"/>
      <c r="T1128" s="464"/>
      <c r="U1128" s="464"/>
      <c r="V1128" s="464"/>
      <c r="W1128" s="464"/>
      <c r="X1128" s="464"/>
      <c r="Y1128" s="464"/>
      <c r="Z1128" s="464"/>
    </row>
    <row r="1129" spans="1:26" s="467" customFormat="1" outlineLevel="1" x14ac:dyDescent="0.3">
      <c r="A1129" s="547" t="s">
        <v>2065</v>
      </c>
      <c r="B1129" s="517">
        <f t="shared" ref="B1129:G1129" si="195">SUM(B1106:B1128)</f>
        <v>0</v>
      </c>
      <c r="C1129" s="517">
        <f t="shared" si="195"/>
        <v>0</v>
      </c>
      <c r="D1129" s="492">
        <f t="shared" si="195"/>
        <v>0</v>
      </c>
      <c r="E1129" s="492">
        <f t="shared" si="195"/>
        <v>0</v>
      </c>
      <c r="F1129" s="556">
        <f t="shared" si="195"/>
        <v>0</v>
      </c>
      <c r="G1129" s="556">
        <f t="shared" si="195"/>
        <v>0</v>
      </c>
      <c r="H1129" s="491"/>
      <c r="I1129" s="519"/>
      <c r="J1129" s="464"/>
      <c r="K1129" s="464"/>
      <c r="L1129" s="464"/>
      <c r="M1129" s="464"/>
      <c r="N1129" s="464"/>
      <c r="O1129" s="464"/>
      <c r="P1129" s="464"/>
      <c r="Q1129" s="464"/>
      <c r="R1129" s="464"/>
      <c r="S1129" s="464"/>
      <c r="T1129" s="464"/>
      <c r="U1129" s="464"/>
      <c r="V1129" s="464"/>
      <c r="W1129" s="464"/>
      <c r="X1129" s="464"/>
      <c r="Y1129" s="464"/>
      <c r="Z1129" s="464"/>
    </row>
    <row r="1130" spans="1:26" s="467" customFormat="1" ht="18" outlineLevel="1" x14ac:dyDescent="0.3">
      <c r="A1130" s="557" t="s">
        <v>2066</v>
      </c>
      <c r="B1130" s="558"/>
      <c r="C1130" s="1124" t="s">
        <v>1655</v>
      </c>
      <c r="D1130" s="1124"/>
      <c r="E1130" s="1124"/>
      <c r="F1130" s="1124"/>
      <c r="G1130" s="1125"/>
      <c r="J1130" s="464"/>
      <c r="K1130" s="464"/>
      <c r="L1130" s="464"/>
      <c r="M1130" s="464"/>
      <c r="N1130" s="464"/>
      <c r="O1130" s="464"/>
      <c r="P1130" s="464"/>
      <c r="Q1130" s="464"/>
      <c r="R1130" s="464"/>
      <c r="S1130" s="464"/>
      <c r="T1130" s="464"/>
      <c r="U1130" s="464"/>
      <c r="V1130" s="464"/>
      <c r="W1130" s="464"/>
      <c r="X1130" s="464"/>
      <c r="Y1130" s="464"/>
      <c r="Z1130" s="464"/>
    </row>
    <row r="1131" spans="1:26" s="467" customFormat="1" ht="46.8" hidden="1" outlineLevel="2" x14ac:dyDescent="0.3">
      <c r="A1131" s="530" t="s">
        <v>2163</v>
      </c>
      <c r="B1131" s="531"/>
      <c r="C1131" s="1121"/>
      <c r="D1131" s="1121"/>
      <c r="E1131" s="1121"/>
      <c r="F1131" s="1121"/>
      <c r="G1131" s="1121"/>
      <c r="J1131" s="464"/>
      <c r="K1131" s="464"/>
      <c r="L1131" s="464"/>
      <c r="M1131" s="464"/>
      <c r="N1131" s="464"/>
      <c r="O1131" s="464"/>
      <c r="P1131" s="464"/>
      <c r="Q1131" s="464"/>
      <c r="R1131" s="464"/>
      <c r="S1131" s="464"/>
      <c r="T1131" s="464"/>
      <c r="U1131" s="464"/>
      <c r="V1131" s="464"/>
      <c r="W1131" s="464"/>
      <c r="X1131" s="464"/>
      <c r="Y1131" s="464"/>
      <c r="Z1131" s="464"/>
    </row>
    <row r="1132" spans="1:26" s="467" customFormat="1" ht="15.6" hidden="1" outlineLevel="2" x14ac:dyDescent="0.3">
      <c r="A1132" s="532" t="s">
        <v>2068</v>
      </c>
      <c r="B1132" s="531"/>
      <c r="C1132" s="1121"/>
      <c r="D1132" s="1121"/>
      <c r="E1132" s="1121"/>
      <c r="F1132" s="1121"/>
      <c r="G1132" s="1121"/>
      <c r="J1132" s="464"/>
      <c r="K1132" s="464"/>
      <c r="L1132" s="464"/>
      <c r="M1132" s="464"/>
      <c r="N1132" s="464"/>
      <c r="O1132" s="464"/>
      <c r="P1132" s="464"/>
      <c r="Q1132" s="464"/>
      <c r="R1132" s="464"/>
      <c r="S1132" s="464"/>
      <c r="T1132" s="464"/>
      <c r="U1132" s="464"/>
      <c r="V1132" s="464"/>
      <c r="W1132" s="464"/>
      <c r="X1132" s="464"/>
      <c r="Y1132" s="464"/>
      <c r="Z1132" s="464"/>
    </row>
    <row r="1133" spans="1:26" s="467" customFormat="1" ht="15.6" hidden="1" outlineLevel="2" x14ac:dyDescent="0.3">
      <c r="A1133" s="532" t="s">
        <v>2069</v>
      </c>
      <c r="B1133" s="531"/>
      <c r="C1133" s="1121"/>
      <c r="D1133" s="1121"/>
      <c r="E1133" s="1121"/>
      <c r="F1133" s="1121"/>
      <c r="G1133" s="1121"/>
      <c r="J1133" s="464"/>
      <c r="K1133" s="464"/>
      <c r="L1133" s="464"/>
      <c r="M1133" s="464"/>
      <c r="N1133" s="464"/>
      <c r="O1133" s="464"/>
      <c r="P1133" s="464"/>
      <c r="Q1133" s="464"/>
      <c r="R1133" s="464"/>
      <c r="S1133" s="464"/>
      <c r="T1133" s="464"/>
      <c r="U1133" s="464"/>
      <c r="V1133" s="464"/>
      <c r="W1133" s="464"/>
      <c r="X1133" s="464"/>
      <c r="Y1133" s="464"/>
      <c r="Z1133" s="464"/>
    </row>
    <row r="1134" spans="1:26" s="467" customFormat="1" ht="15.6" hidden="1" outlineLevel="2" x14ac:dyDescent="0.3">
      <c r="A1134" s="532" t="s">
        <v>2070</v>
      </c>
      <c r="B1134" s="531"/>
      <c r="C1134" s="1121"/>
      <c r="D1134" s="1121"/>
      <c r="E1134" s="1121"/>
      <c r="F1134" s="1121"/>
      <c r="G1134" s="1121"/>
      <c r="J1134" s="464"/>
      <c r="K1134" s="464"/>
      <c r="L1134" s="464"/>
      <c r="M1134" s="464"/>
      <c r="N1134" s="464"/>
      <c r="O1134" s="464"/>
      <c r="P1134" s="464"/>
      <c r="Q1134" s="464"/>
      <c r="R1134" s="464"/>
      <c r="S1134" s="464"/>
      <c r="T1134" s="464"/>
      <c r="U1134" s="464"/>
      <c r="V1134" s="464"/>
      <c r="W1134" s="464"/>
      <c r="X1134" s="464"/>
      <c r="Y1134" s="464"/>
      <c r="Z1134" s="464"/>
    </row>
    <row r="1135" spans="1:26" s="467" customFormat="1" ht="15.6" hidden="1" outlineLevel="2" x14ac:dyDescent="0.3">
      <c r="A1135" s="532" t="s">
        <v>2071</v>
      </c>
      <c r="B1135" s="531"/>
      <c r="C1135" s="1121"/>
      <c r="D1135" s="1121"/>
      <c r="E1135" s="1121"/>
      <c r="F1135" s="1121"/>
      <c r="G1135" s="1121"/>
      <c r="J1135" s="464"/>
      <c r="K1135" s="464"/>
      <c r="L1135" s="464"/>
      <c r="M1135" s="464"/>
      <c r="N1135" s="464"/>
      <c r="O1135" s="464"/>
      <c r="P1135" s="464"/>
      <c r="Q1135" s="464"/>
      <c r="R1135" s="464"/>
      <c r="S1135" s="464"/>
      <c r="T1135" s="464"/>
      <c r="U1135" s="464"/>
      <c r="V1135" s="464"/>
      <c r="W1135" s="464"/>
      <c r="X1135" s="464"/>
      <c r="Y1135" s="464"/>
      <c r="Z1135" s="464"/>
    </row>
    <row r="1136" spans="1:26" s="467" customFormat="1" ht="15.6" hidden="1" outlineLevel="2" x14ac:dyDescent="0.3">
      <c r="A1136" s="532" t="s">
        <v>2072</v>
      </c>
      <c r="B1136" s="531"/>
      <c r="C1136" s="1121"/>
      <c r="D1136" s="1121"/>
      <c r="E1136" s="1121"/>
      <c r="F1136" s="1121"/>
      <c r="G1136" s="1121"/>
      <c r="J1136" s="464"/>
      <c r="K1136" s="464"/>
      <c r="L1136" s="464"/>
      <c r="M1136" s="464"/>
      <c r="N1136" s="464"/>
      <c r="O1136" s="464"/>
      <c r="P1136" s="464"/>
      <c r="Q1136" s="464"/>
      <c r="R1136" s="464"/>
      <c r="S1136" s="464"/>
      <c r="T1136" s="464"/>
      <c r="U1136" s="464"/>
      <c r="V1136" s="464"/>
      <c r="W1136" s="464"/>
      <c r="X1136" s="464"/>
      <c r="Y1136" s="464"/>
      <c r="Z1136" s="464"/>
    </row>
    <row r="1137" spans="1:26" s="467" customFormat="1" ht="15.6" outlineLevel="1" collapsed="1" x14ac:dyDescent="0.3">
      <c r="A1137" s="533" t="s">
        <v>1496</v>
      </c>
      <c r="B1137" s="534">
        <v>40</v>
      </c>
      <c r="C1137" s="1122" t="s">
        <v>2073</v>
      </c>
      <c r="D1137" s="1122"/>
      <c r="E1137" s="1122"/>
      <c r="F1137" s="1122"/>
      <c r="G1137" s="1122"/>
      <c r="J1137" s="464"/>
      <c r="K1137" s="464"/>
      <c r="L1137" s="464"/>
      <c r="M1137" s="464"/>
      <c r="N1137" s="464"/>
      <c r="O1137" s="464"/>
      <c r="P1137" s="464"/>
      <c r="Q1137" s="464"/>
      <c r="R1137" s="464"/>
      <c r="S1137" s="464"/>
      <c r="T1137" s="464"/>
      <c r="U1137" s="464"/>
      <c r="V1137" s="464"/>
      <c r="W1137" s="464"/>
      <c r="X1137" s="464"/>
      <c r="Y1137" s="464"/>
      <c r="Z1137" s="464"/>
    </row>
  </sheetData>
  <mergeCells count="304">
    <mergeCell ref="C1134:G1134"/>
    <mergeCell ref="C1135:G1135"/>
    <mergeCell ref="C1136:G1136"/>
    <mergeCell ref="C1137:G1137"/>
    <mergeCell ref="C1102:G1102"/>
    <mergeCell ref="A1104:I1104"/>
    <mergeCell ref="C1130:G1130"/>
    <mergeCell ref="C1131:G1131"/>
    <mergeCell ref="C1132:G1132"/>
    <mergeCell ref="C1133:G1133"/>
    <mergeCell ref="C1096:G1096"/>
    <mergeCell ref="C1097:G1097"/>
    <mergeCell ref="C1098:G1098"/>
    <mergeCell ref="C1099:G1099"/>
    <mergeCell ref="C1100:G1100"/>
    <mergeCell ref="C1101:G1101"/>
    <mergeCell ref="C1064:G1064"/>
    <mergeCell ref="C1065:G1065"/>
    <mergeCell ref="C1066:G1066"/>
    <mergeCell ref="C1067:G1067"/>
    <mergeCell ref="A1069:I1069"/>
    <mergeCell ref="C1095:G1095"/>
    <mergeCell ref="C1032:G1032"/>
    <mergeCell ref="A1034:I1034"/>
    <mergeCell ref="C1060:G1060"/>
    <mergeCell ref="C1061:G1061"/>
    <mergeCell ref="C1062:G1062"/>
    <mergeCell ref="C1063:G1063"/>
    <mergeCell ref="C1026:G1026"/>
    <mergeCell ref="C1027:G1027"/>
    <mergeCell ref="C1028:G1028"/>
    <mergeCell ref="C1029:G1029"/>
    <mergeCell ref="C1030:G1030"/>
    <mergeCell ref="C1031:G1031"/>
    <mergeCell ref="C994:G994"/>
    <mergeCell ref="C995:G995"/>
    <mergeCell ref="C996:G996"/>
    <mergeCell ref="C997:G997"/>
    <mergeCell ref="A999:I999"/>
    <mergeCell ref="C1025:G1025"/>
    <mergeCell ref="C962:G962"/>
    <mergeCell ref="A964:I964"/>
    <mergeCell ref="C990:G990"/>
    <mergeCell ref="C991:G991"/>
    <mergeCell ref="C992:G992"/>
    <mergeCell ref="C993:G993"/>
    <mergeCell ref="C956:G956"/>
    <mergeCell ref="C957:G957"/>
    <mergeCell ref="C958:G958"/>
    <mergeCell ref="C959:G959"/>
    <mergeCell ref="C960:G960"/>
    <mergeCell ref="C961:G961"/>
    <mergeCell ref="C924:G924"/>
    <mergeCell ref="C925:G925"/>
    <mergeCell ref="C926:G926"/>
    <mergeCell ref="C927:G927"/>
    <mergeCell ref="A929:I929"/>
    <mergeCell ref="C955:G955"/>
    <mergeCell ref="C892:G892"/>
    <mergeCell ref="A894:I894"/>
    <mergeCell ref="C920:G920"/>
    <mergeCell ref="C921:G921"/>
    <mergeCell ref="C922:G922"/>
    <mergeCell ref="C923:G923"/>
    <mergeCell ref="C886:G886"/>
    <mergeCell ref="C887:G887"/>
    <mergeCell ref="C888:G888"/>
    <mergeCell ref="C889:G889"/>
    <mergeCell ref="C890:G890"/>
    <mergeCell ref="C891:G891"/>
    <mergeCell ref="C854:G854"/>
    <mergeCell ref="C855:G855"/>
    <mergeCell ref="C856:G856"/>
    <mergeCell ref="C857:G857"/>
    <mergeCell ref="A859:I859"/>
    <mergeCell ref="C885:G885"/>
    <mergeCell ref="C822:G822"/>
    <mergeCell ref="A824:I824"/>
    <mergeCell ref="C850:G850"/>
    <mergeCell ref="C851:G851"/>
    <mergeCell ref="C852:G852"/>
    <mergeCell ref="C853:G853"/>
    <mergeCell ref="C816:G816"/>
    <mergeCell ref="C817:G817"/>
    <mergeCell ref="C818:G818"/>
    <mergeCell ref="C819:G819"/>
    <mergeCell ref="C820:G820"/>
    <mergeCell ref="C821:G821"/>
    <mergeCell ref="C784:G784"/>
    <mergeCell ref="C785:G785"/>
    <mergeCell ref="C786:G786"/>
    <mergeCell ref="C787:G787"/>
    <mergeCell ref="A789:I789"/>
    <mergeCell ref="C815:G815"/>
    <mergeCell ref="C752:G752"/>
    <mergeCell ref="A754:I754"/>
    <mergeCell ref="C780:G780"/>
    <mergeCell ref="C781:G781"/>
    <mergeCell ref="C782:G782"/>
    <mergeCell ref="C783:G783"/>
    <mergeCell ref="C746:G746"/>
    <mergeCell ref="C747:G747"/>
    <mergeCell ref="C748:G748"/>
    <mergeCell ref="C749:G749"/>
    <mergeCell ref="C750:G750"/>
    <mergeCell ref="C751:G751"/>
    <mergeCell ref="C714:G714"/>
    <mergeCell ref="C715:G715"/>
    <mergeCell ref="C716:G716"/>
    <mergeCell ref="C717:G717"/>
    <mergeCell ref="A719:I719"/>
    <mergeCell ref="C745:G745"/>
    <mergeCell ref="C682:G682"/>
    <mergeCell ref="A684:I684"/>
    <mergeCell ref="C710:G710"/>
    <mergeCell ref="C711:G711"/>
    <mergeCell ref="C712:G712"/>
    <mergeCell ref="C713:G713"/>
    <mergeCell ref="C676:G676"/>
    <mergeCell ref="C677:G677"/>
    <mergeCell ref="C678:G678"/>
    <mergeCell ref="C679:G679"/>
    <mergeCell ref="C680:G680"/>
    <mergeCell ref="C681:G681"/>
    <mergeCell ref="C644:G644"/>
    <mergeCell ref="C645:G645"/>
    <mergeCell ref="C646:G646"/>
    <mergeCell ref="C647:G647"/>
    <mergeCell ref="A649:I649"/>
    <mergeCell ref="C675:G675"/>
    <mergeCell ref="C612:G612"/>
    <mergeCell ref="A614:I614"/>
    <mergeCell ref="C640:G640"/>
    <mergeCell ref="C641:G641"/>
    <mergeCell ref="C642:G642"/>
    <mergeCell ref="C643:G643"/>
    <mergeCell ref="C606:G606"/>
    <mergeCell ref="C607:G607"/>
    <mergeCell ref="C608:G608"/>
    <mergeCell ref="C609:G609"/>
    <mergeCell ref="C610:G610"/>
    <mergeCell ref="C611:G611"/>
    <mergeCell ref="C574:G574"/>
    <mergeCell ref="C575:G575"/>
    <mergeCell ref="C576:G576"/>
    <mergeCell ref="C577:G577"/>
    <mergeCell ref="A579:I579"/>
    <mergeCell ref="C605:G605"/>
    <mergeCell ref="C542:G542"/>
    <mergeCell ref="A544:I544"/>
    <mergeCell ref="C570:G570"/>
    <mergeCell ref="C571:G571"/>
    <mergeCell ref="C572:G572"/>
    <mergeCell ref="C573:G573"/>
    <mergeCell ref="C536:G536"/>
    <mergeCell ref="C537:G537"/>
    <mergeCell ref="C538:G538"/>
    <mergeCell ref="C539:G539"/>
    <mergeCell ref="C540:G540"/>
    <mergeCell ref="C541:G541"/>
    <mergeCell ref="C504:G504"/>
    <mergeCell ref="C505:G505"/>
    <mergeCell ref="C506:G506"/>
    <mergeCell ref="C507:G507"/>
    <mergeCell ref="A509:I509"/>
    <mergeCell ref="C535:G535"/>
    <mergeCell ref="A473:I473"/>
    <mergeCell ref="C499:G499"/>
    <mergeCell ref="C500:G500"/>
    <mergeCell ref="C501:G501"/>
    <mergeCell ref="C502:G502"/>
    <mergeCell ref="C503:G503"/>
    <mergeCell ref="C466:G466"/>
    <mergeCell ref="C467:G467"/>
    <mergeCell ref="C468:G468"/>
    <mergeCell ref="C469:G469"/>
    <mergeCell ref="C470:G470"/>
    <mergeCell ref="C471:G471"/>
    <mergeCell ref="C434:G434"/>
    <mergeCell ref="C435:G435"/>
    <mergeCell ref="A437:I437"/>
    <mergeCell ref="C463:G463"/>
    <mergeCell ref="C464:G464"/>
    <mergeCell ref="C465:G465"/>
    <mergeCell ref="C428:G428"/>
    <mergeCell ref="C429:G429"/>
    <mergeCell ref="C430:G430"/>
    <mergeCell ref="C431:G431"/>
    <mergeCell ref="C432:G432"/>
    <mergeCell ref="C433:G433"/>
    <mergeCell ref="C396:G396"/>
    <mergeCell ref="C397:G397"/>
    <mergeCell ref="C398:G398"/>
    <mergeCell ref="C399:G399"/>
    <mergeCell ref="A401:I401"/>
    <mergeCell ref="C427:G427"/>
    <mergeCell ref="A365:I365"/>
    <mergeCell ref="C391:G391"/>
    <mergeCell ref="C392:G392"/>
    <mergeCell ref="C393:G393"/>
    <mergeCell ref="C394:G394"/>
    <mergeCell ref="C395:G395"/>
    <mergeCell ref="C358:G358"/>
    <mergeCell ref="C359:G359"/>
    <mergeCell ref="C360:G360"/>
    <mergeCell ref="C361:G361"/>
    <mergeCell ref="C362:G362"/>
    <mergeCell ref="C363:G363"/>
    <mergeCell ref="C326:G326"/>
    <mergeCell ref="C327:G327"/>
    <mergeCell ref="A329:I329"/>
    <mergeCell ref="C355:G355"/>
    <mergeCell ref="C356:G356"/>
    <mergeCell ref="C357:G357"/>
    <mergeCell ref="C320:G320"/>
    <mergeCell ref="C321:G321"/>
    <mergeCell ref="C322:G322"/>
    <mergeCell ref="C323:G323"/>
    <mergeCell ref="C324:G324"/>
    <mergeCell ref="C325:G325"/>
    <mergeCell ref="C288:G288"/>
    <mergeCell ref="C289:G289"/>
    <mergeCell ref="C290:G290"/>
    <mergeCell ref="C291:G291"/>
    <mergeCell ref="A293:I293"/>
    <mergeCell ref="C319:G319"/>
    <mergeCell ref="A257:I257"/>
    <mergeCell ref="C283:G283"/>
    <mergeCell ref="C284:G284"/>
    <mergeCell ref="C285:G285"/>
    <mergeCell ref="C286:G286"/>
    <mergeCell ref="C287:G287"/>
    <mergeCell ref="C250:G250"/>
    <mergeCell ref="C251:G251"/>
    <mergeCell ref="C252:G252"/>
    <mergeCell ref="C253:G253"/>
    <mergeCell ref="C254:G254"/>
    <mergeCell ref="C255:G255"/>
    <mergeCell ref="C218:G218"/>
    <mergeCell ref="C219:G219"/>
    <mergeCell ref="A221:I221"/>
    <mergeCell ref="C247:G247"/>
    <mergeCell ref="C248:G248"/>
    <mergeCell ref="C249:G249"/>
    <mergeCell ref="C212:G212"/>
    <mergeCell ref="C213:G213"/>
    <mergeCell ref="C214:G214"/>
    <mergeCell ref="C215:G215"/>
    <mergeCell ref="C216:G216"/>
    <mergeCell ref="C217:G217"/>
    <mergeCell ref="C180:G180"/>
    <mergeCell ref="C181:G181"/>
    <mergeCell ref="C182:G182"/>
    <mergeCell ref="C183:G183"/>
    <mergeCell ref="A185:I185"/>
    <mergeCell ref="C211:G211"/>
    <mergeCell ref="A149:I149"/>
    <mergeCell ref="C175:G175"/>
    <mergeCell ref="C176:G176"/>
    <mergeCell ref="C177:G177"/>
    <mergeCell ref="C178:G178"/>
    <mergeCell ref="C179:G179"/>
    <mergeCell ref="C142:G142"/>
    <mergeCell ref="C143:G143"/>
    <mergeCell ref="C144:G144"/>
    <mergeCell ref="C145:G145"/>
    <mergeCell ref="C146:G146"/>
    <mergeCell ref="C147:G147"/>
    <mergeCell ref="C110:G110"/>
    <mergeCell ref="C111:G111"/>
    <mergeCell ref="A113:I113"/>
    <mergeCell ref="C139:G139"/>
    <mergeCell ref="C140:G140"/>
    <mergeCell ref="C141:G141"/>
    <mergeCell ref="C104:G104"/>
    <mergeCell ref="C105:G105"/>
    <mergeCell ref="C106:G106"/>
    <mergeCell ref="C107:G107"/>
    <mergeCell ref="C108:G108"/>
    <mergeCell ref="C109:G109"/>
    <mergeCell ref="C72:G72"/>
    <mergeCell ref="C73:G73"/>
    <mergeCell ref="C74:G74"/>
    <mergeCell ref="C75:G75"/>
    <mergeCell ref="A77:I77"/>
    <mergeCell ref="C103:G103"/>
    <mergeCell ref="C69:G69"/>
    <mergeCell ref="C70:G70"/>
    <mergeCell ref="C71:G71"/>
    <mergeCell ref="C34:G34"/>
    <mergeCell ref="C35:G35"/>
    <mergeCell ref="C36:G36"/>
    <mergeCell ref="C37:G37"/>
    <mergeCell ref="C38:G38"/>
    <mergeCell ref="C39:G39"/>
    <mergeCell ref="A1:I1"/>
    <mergeCell ref="A5:I5"/>
    <mergeCell ref="R5:Z5"/>
    <mergeCell ref="C31:G31"/>
    <mergeCell ref="C32:G32"/>
    <mergeCell ref="C33:G33"/>
    <mergeCell ref="A41:I41"/>
    <mergeCell ref="C67:G67"/>
    <mergeCell ref="C68:G68"/>
  </mergeCells>
  <dataValidations disablePrompts="1" count="1">
    <dataValidation type="list" allowBlank="1" showErrorMessage="1" sqref="H7:H29 H43:H65 H79:H101 H115:H137 H151:H173 H187:H209 H223:H245 Y7:Y29 H259:H281 H295:H317 H331:H353 H367:H389 H403:H425 H439:H461 H475:H497 H511:H533 H546:H568 H686:H708 H581:H603 H616:H638 H651:H673 H721:H743 H756:H778 H791:H813 H826:H848 H861:H883 H896:H918 H931:H953 H966:H988 H1001:H1023 H1036:H1058 H1071:H1093 H1106:H1128" xr:uid="{DB367FFB-37AA-4DFD-A32F-527F575F1AF0}">
      <formula1>$P$7:$P$8</formula1>
    </dataValidation>
  </dataValidations>
  <pageMargins left="0.7" right="0.7" top="1.1437499999999998" bottom="1.1437499999999998" header="0.75" footer="0.75"/>
  <pageSetup scale="31" fitToWidth="0" fitToHeight="0" orientation="portrait" r:id="rId1"/>
  <headerFooter alignWithMargins="0"/>
  <colBreaks count="1" manualBreakCount="1">
    <brk id="9"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E6AEB-6A01-4C42-948E-02992A8DCA36}">
  <sheetPr>
    <tabColor theme="8"/>
  </sheetPr>
  <dimension ref="A1:M278"/>
  <sheetViews>
    <sheetView showGridLines="0" zoomScaleNormal="100" workbookViewId="0">
      <pane ySplit="3" topLeftCell="A4" activePane="bottomLeft" state="frozen"/>
      <selection activeCell="E8" sqref="E8"/>
      <selection pane="bottomLeft" activeCell="A71" sqref="A1:XFD1048576"/>
    </sheetView>
  </sheetViews>
  <sheetFormatPr defaultColWidth="9" defaultRowHeight="14.4" outlineLevelRow="1" x14ac:dyDescent="0.3"/>
  <cols>
    <col min="1" max="1" width="52.5546875" style="249" customWidth="1"/>
    <col min="2" max="2" width="23" style="250" customWidth="1"/>
    <col min="3" max="12" width="21" style="250" customWidth="1"/>
    <col min="13" max="13" width="57.44140625" style="255" customWidth="1"/>
    <col min="14" max="14" width="9" style="114"/>
    <col min="15" max="15" width="10.44140625" style="114" bestFit="1" customWidth="1"/>
    <col min="16" max="16" width="13.5546875" style="114" bestFit="1" customWidth="1"/>
    <col min="17" max="16384" width="9" style="114"/>
  </cols>
  <sheetData>
    <row r="1" spans="1:13" ht="21.6" thickBot="1" x14ac:dyDescent="0.4">
      <c r="A1" s="111" t="s">
        <v>2164</v>
      </c>
      <c r="B1" s="441" t="s">
        <v>1861</v>
      </c>
      <c r="C1" s="112"/>
      <c r="D1" s="112"/>
      <c r="E1" s="112"/>
      <c r="F1" s="112"/>
      <c r="G1" s="112"/>
      <c r="H1" s="112"/>
      <c r="I1" s="112"/>
      <c r="J1" s="112"/>
      <c r="K1" s="112"/>
      <c r="L1" s="112"/>
      <c r="M1" s="113"/>
    </row>
    <row r="2" spans="1:13" ht="16.2" thickBot="1" x14ac:dyDescent="0.35">
      <c r="A2" s="442"/>
      <c r="B2" s="443" t="s">
        <v>1862</v>
      </c>
      <c r="C2" s="443" t="s">
        <v>1863</v>
      </c>
      <c r="D2" s="443" t="s">
        <v>1864</v>
      </c>
      <c r="E2" s="443" t="s">
        <v>1865</v>
      </c>
      <c r="F2" s="443" t="s">
        <v>1866</v>
      </c>
      <c r="G2" s="443" t="s">
        <v>1867</v>
      </c>
      <c r="H2" s="443" t="s">
        <v>1868</v>
      </c>
      <c r="I2" s="443" t="s">
        <v>1869</v>
      </c>
      <c r="J2" s="443" t="s">
        <v>1870</v>
      </c>
      <c r="K2" s="443" t="s">
        <v>1871</v>
      </c>
      <c r="L2" s="443" t="s">
        <v>1872</v>
      </c>
      <c r="M2" s="443" t="s">
        <v>1903</v>
      </c>
    </row>
    <row r="3" spans="1:13" ht="16.2" thickBot="1" x14ac:dyDescent="0.35">
      <c r="A3" s="115"/>
      <c r="B3" s="116"/>
      <c r="C3" s="117" t="s">
        <v>1904</v>
      </c>
      <c r="D3" s="117" t="s">
        <v>1904</v>
      </c>
      <c r="E3" s="117" t="s">
        <v>1904</v>
      </c>
      <c r="F3" s="117" t="s">
        <v>1904</v>
      </c>
      <c r="G3" s="117" t="s">
        <v>1904</v>
      </c>
      <c r="H3" s="117" t="s">
        <v>1904</v>
      </c>
      <c r="I3" s="117" t="s">
        <v>1904</v>
      </c>
      <c r="J3" s="117" t="s">
        <v>1904</v>
      </c>
      <c r="K3" s="117" t="s">
        <v>1904</v>
      </c>
      <c r="L3" s="117" t="s">
        <v>1904</v>
      </c>
      <c r="M3" s="118"/>
    </row>
    <row r="4" spans="1:13" ht="15" thickBot="1" x14ac:dyDescent="0.35">
      <c r="A4" s="446" t="s">
        <v>1905</v>
      </c>
      <c r="B4" s="119"/>
      <c r="C4" s="120"/>
      <c r="D4" s="120"/>
      <c r="E4" s="120"/>
      <c r="F4" s="120"/>
      <c r="G4" s="120"/>
      <c r="H4" s="120"/>
      <c r="I4" s="120"/>
      <c r="J4" s="120"/>
      <c r="K4" s="120"/>
      <c r="L4" s="120"/>
      <c r="M4" s="121"/>
    </row>
    <row r="5" spans="1:13" x14ac:dyDescent="0.3">
      <c r="A5" s="122" t="s">
        <v>1906</v>
      </c>
      <c r="B5" s="123">
        <f t="shared" ref="B5:B17" si="0">SUM(C5:L5)</f>
        <v>0</v>
      </c>
      <c r="C5" s="124"/>
      <c r="D5" s="124"/>
      <c r="E5" s="124"/>
      <c r="F5" s="124"/>
      <c r="G5" s="124"/>
      <c r="H5" s="124"/>
      <c r="I5" s="124"/>
      <c r="J5" s="124"/>
      <c r="K5" s="124"/>
      <c r="L5" s="124"/>
      <c r="M5" s="125" t="s">
        <v>1907</v>
      </c>
    </row>
    <row r="6" spans="1:13" x14ac:dyDescent="0.3">
      <c r="A6" s="126" t="s">
        <v>1908</v>
      </c>
      <c r="B6" s="127">
        <f t="shared" si="0"/>
        <v>0</v>
      </c>
      <c r="C6" s="128"/>
      <c r="D6" s="128"/>
      <c r="E6" s="128"/>
      <c r="F6" s="128"/>
      <c r="G6" s="128"/>
      <c r="H6" s="128"/>
      <c r="I6" s="128"/>
      <c r="J6" s="128"/>
      <c r="K6" s="128"/>
      <c r="L6" s="128"/>
      <c r="M6" s="129" t="s">
        <v>1907</v>
      </c>
    </row>
    <row r="7" spans="1:13" x14ac:dyDescent="0.3">
      <c r="A7" s="126" t="s">
        <v>1909</v>
      </c>
      <c r="B7" s="127">
        <f t="shared" si="0"/>
        <v>0</v>
      </c>
      <c r="C7" s="128"/>
      <c r="D7" s="128"/>
      <c r="E7" s="128"/>
      <c r="F7" s="128"/>
      <c r="G7" s="128"/>
      <c r="H7" s="128"/>
      <c r="I7" s="128"/>
      <c r="J7" s="128"/>
      <c r="K7" s="128"/>
      <c r="L7" s="128"/>
      <c r="M7" s="129" t="s">
        <v>1907</v>
      </c>
    </row>
    <row r="8" spans="1:13" x14ac:dyDescent="0.3">
      <c r="A8" s="130" t="s">
        <v>1910</v>
      </c>
      <c r="B8" s="127">
        <f t="shared" si="0"/>
        <v>0</v>
      </c>
      <c r="C8" s="128"/>
      <c r="D8" s="128"/>
      <c r="E8" s="128"/>
      <c r="F8" s="128"/>
      <c r="G8" s="128"/>
      <c r="H8" s="128"/>
      <c r="I8" s="128"/>
      <c r="J8" s="128"/>
      <c r="K8" s="128"/>
      <c r="L8" s="128"/>
      <c r="M8" s="129"/>
    </row>
    <row r="9" spans="1:13" x14ac:dyDescent="0.3">
      <c r="A9" s="130" t="s">
        <v>1911</v>
      </c>
      <c r="B9" s="127">
        <f t="shared" si="0"/>
        <v>0</v>
      </c>
      <c r="C9" s="128"/>
      <c r="D9" s="128"/>
      <c r="E9" s="128"/>
      <c r="F9" s="128"/>
      <c r="G9" s="128"/>
      <c r="H9" s="128"/>
      <c r="I9" s="128"/>
      <c r="J9" s="128"/>
      <c r="K9" s="128"/>
      <c r="L9" s="128"/>
      <c r="M9" s="129"/>
    </row>
    <row r="10" spans="1:13" ht="15" thickBot="1" x14ac:dyDescent="0.35">
      <c r="A10" s="130" t="s">
        <v>1912</v>
      </c>
      <c r="B10" s="127">
        <f t="shared" si="0"/>
        <v>0</v>
      </c>
      <c r="C10" s="128"/>
      <c r="D10" s="128"/>
      <c r="E10" s="128"/>
      <c r="F10" s="128"/>
      <c r="G10" s="128"/>
      <c r="H10" s="128"/>
      <c r="I10" s="128"/>
      <c r="J10" s="128"/>
      <c r="K10" s="128"/>
      <c r="L10" s="128"/>
      <c r="M10" s="129"/>
    </row>
    <row r="11" spans="1:13" ht="15" hidden="1" outlineLevel="1" thickBot="1" x14ac:dyDescent="0.35">
      <c r="A11" s="122" t="s">
        <v>1913</v>
      </c>
      <c r="B11" s="127">
        <f t="shared" si="0"/>
        <v>0</v>
      </c>
      <c r="C11" s="128"/>
      <c r="D11" s="128"/>
      <c r="E11" s="128"/>
      <c r="F11" s="128"/>
      <c r="G11" s="128"/>
      <c r="H11" s="128"/>
      <c r="I11" s="128"/>
      <c r="J11" s="128"/>
      <c r="K11" s="128"/>
      <c r="L11" s="128"/>
      <c r="M11" s="129" t="s">
        <v>1907</v>
      </c>
    </row>
    <row r="12" spans="1:13" ht="15" hidden="1" outlineLevel="1" thickBot="1" x14ac:dyDescent="0.35">
      <c r="A12" s="126" t="s">
        <v>1914</v>
      </c>
      <c r="B12" s="127">
        <f t="shared" si="0"/>
        <v>0</v>
      </c>
      <c r="C12" s="128"/>
      <c r="D12" s="128"/>
      <c r="E12" s="128"/>
      <c r="F12" s="128"/>
      <c r="G12" s="128"/>
      <c r="H12" s="128"/>
      <c r="I12" s="128"/>
      <c r="J12" s="128"/>
      <c r="K12" s="128"/>
      <c r="L12" s="128"/>
      <c r="M12" s="129" t="s">
        <v>1907</v>
      </c>
    </row>
    <row r="13" spans="1:13" ht="15" hidden="1" outlineLevel="1" thickBot="1" x14ac:dyDescent="0.35">
      <c r="A13" s="126" t="s">
        <v>1915</v>
      </c>
      <c r="B13" s="127">
        <f t="shared" si="0"/>
        <v>0</v>
      </c>
      <c r="C13" s="128"/>
      <c r="D13" s="128"/>
      <c r="E13" s="128"/>
      <c r="F13" s="128"/>
      <c r="G13" s="128"/>
      <c r="H13" s="128"/>
      <c r="I13" s="128"/>
      <c r="J13" s="128"/>
      <c r="K13" s="128"/>
      <c r="L13" s="128"/>
      <c r="M13" s="129" t="s">
        <v>1907</v>
      </c>
    </row>
    <row r="14" spans="1:13" ht="15" hidden="1" outlineLevel="1" thickBot="1" x14ac:dyDescent="0.35">
      <c r="A14" s="130" t="s">
        <v>1916</v>
      </c>
      <c r="B14" s="131">
        <f t="shared" si="0"/>
        <v>0</v>
      </c>
      <c r="C14" s="128"/>
      <c r="D14" s="128"/>
      <c r="E14" s="128"/>
      <c r="F14" s="128"/>
      <c r="G14" s="128"/>
      <c r="H14" s="128"/>
      <c r="I14" s="128"/>
      <c r="J14" s="128"/>
      <c r="K14" s="128"/>
      <c r="L14" s="128"/>
      <c r="M14" s="129" t="s">
        <v>1907</v>
      </c>
    </row>
    <row r="15" spans="1:13" ht="15" hidden="1" outlineLevel="1" thickBot="1" x14ac:dyDescent="0.35">
      <c r="A15" s="130" t="s">
        <v>1917</v>
      </c>
      <c r="B15" s="131">
        <f t="shared" si="0"/>
        <v>0</v>
      </c>
      <c r="C15" s="128"/>
      <c r="D15" s="128"/>
      <c r="E15" s="128"/>
      <c r="F15" s="128"/>
      <c r="G15" s="128"/>
      <c r="H15" s="128"/>
      <c r="I15" s="128"/>
      <c r="J15" s="128"/>
      <c r="K15" s="128"/>
      <c r="L15" s="128"/>
      <c r="M15" s="129" t="s">
        <v>1907</v>
      </c>
    </row>
    <row r="16" spans="1:13" ht="15" hidden="1" outlineLevel="1" thickBot="1" x14ac:dyDescent="0.35">
      <c r="A16" s="132" t="s">
        <v>1918</v>
      </c>
      <c r="B16" s="133">
        <f t="shared" si="0"/>
        <v>0</v>
      </c>
      <c r="C16" s="134"/>
      <c r="D16" s="134"/>
      <c r="E16" s="134"/>
      <c r="F16" s="134"/>
      <c r="G16" s="134"/>
      <c r="H16" s="134"/>
      <c r="I16" s="134"/>
      <c r="J16" s="134"/>
      <c r="K16" s="134"/>
      <c r="L16" s="134"/>
      <c r="M16" s="129" t="s">
        <v>1907</v>
      </c>
    </row>
    <row r="17" spans="1:13" ht="16.2" collapsed="1" thickBot="1" x14ac:dyDescent="0.35">
      <c r="A17" s="444" t="s">
        <v>1919</v>
      </c>
      <c r="B17" s="445">
        <f t="shared" si="0"/>
        <v>0</v>
      </c>
      <c r="C17" s="445">
        <f t="shared" ref="C17:J17" si="1">SUM(C5:C16)</f>
        <v>0</v>
      </c>
      <c r="D17" s="445">
        <f t="shared" si="1"/>
        <v>0</v>
      </c>
      <c r="E17" s="445">
        <f t="shared" si="1"/>
        <v>0</v>
      </c>
      <c r="F17" s="445">
        <f t="shared" si="1"/>
        <v>0</v>
      </c>
      <c r="G17" s="445">
        <f t="shared" si="1"/>
        <v>0</v>
      </c>
      <c r="H17" s="445">
        <f t="shared" si="1"/>
        <v>0</v>
      </c>
      <c r="I17" s="445">
        <f t="shared" si="1"/>
        <v>0</v>
      </c>
      <c r="J17" s="445">
        <f t="shared" si="1"/>
        <v>0</v>
      </c>
      <c r="K17" s="445">
        <f>SUM(K5:K16)</f>
        <v>0</v>
      </c>
      <c r="L17" s="445">
        <f>SUM(L5:L16)</f>
        <v>0</v>
      </c>
      <c r="M17" s="445"/>
    </row>
    <row r="18" spans="1:13" ht="15" thickBot="1" x14ac:dyDescent="0.35">
      <c r="A18" s="446" t="s">
        <v>1920</v>
      </c>
      <c r="B18" s="137"/>
      <c r="C18" s="138"/>
      <c r="D18" s="138"/>
      <c r="E18" s="138"/>
      <c r="F18" s="138"/>
      <c r="G18" s="138"/>
      <c r="H18" s="138"/>
      <c r="I18" s="138"/>
      <c r="J18" s="138"/>
      <c r="K18" s="138"/>
      <c r="L18" s="138"/>
      <c r="M18" s="139"/>
    </row>
    <row r="19" spans="1:13" x14ac:dyDescent="0.3">
      <c r="A19" s="122" t="s">
        <v>1921</v>
      </c>
      <c r="B19" s="140">
        <f t="shared" ref="B19:B25" si="2">SUM(C19:L19)</f>
        <v>0</v>
      </c>
      <c r="C19" s="141"/>
      <c r="D19" s="141"/>
      <c r="E19" s="141"/>
      <c r="F19" s="141"/>
      <c r="G19" s="141"/>
      <c r="H19" s="141"/>
      <c r="I19" s="141"/>
      <c r="J19" s="141"/>
      <c r="K19" s="141"/>
      <c r="L19" s="141"/>
      <c r="M19" s="129" t="s">
        <v>1907</v>
      </c>
    </row>
    <row r="20" spans="1:13" x14ac:dyDescent="0.3">
      <c r="A20" s="126" t="s">
        <v>1922</v>
      </c>
      <c r="B20" s="140">
        <f t="shared" si="2"/>
        <v>0</v>
      </c>
      <c r="C20" s="128"/>
      <c r="D20" s="128"/>
      <c r="E20" s="128"/>
      <c r="F20" s="128"/>
      <c r="G20" s="128"/>
      <c r="H20" s="128"/>
      <c r="I20" s="128"/>
      <c r="J20" s="128"/>
      <c r="K20" s="128"/>
      <c r="L20" s="128"/>
      <c r="M20" s="129" t="s">
        <v>1907</v>
      </c>
    </row>
    <row r="21" spans="1:13" x14ac:dyDescent="0.3">
      <c r="A21" s="126" t="s">
        <v>1923</v>
      </c>
      <c r="B21" s="140">
        <f t="shared" si="2"/>
        <v>0</v>
      </c>
      <c r="C21" s="128"/>
      <c r="D21" s="128"/>
      <c r="E21" s="128"/>
      <c r="F21" s="128"/>
      <c r="G21" s="128"/>
      <c r="H21" s="128"/>
      <c r="I21" s="128"/>
      <c r="J21" s="128"/>
      <c r="K21" s="128"/>
      <c r="L21" s="128"/>
      <c r="M21" s="129" t="s">
        <v>1907</v>
      </c>
    </row>
    <row r="22" spans="1:13" x14ac:dyDescent="0.3">
      <c r="A22" s="130" t="s">
        <v>1924</v>
      </c>
      <c r="B22" s="140">
        <f t="shared" si="2"/>
        <v>0</v>
      </c>
      <c r="C22" s="128"/>
      <c r="D22" s="128"/>
      <c r="E22" s="128"/>
      <c r="F22" s="128"/>
      <c r="G22" s="128"/>
      <c r="H22" s="128"/>
      <c r="I22" s="128"/>
      <c r="J22" s="128"/>
      <c r="K22" s="128"/>
      <c r="L22" s="128"/>
      <c r="M22" s="129" t="s">
        <v>1907</v>
      </c>
    </row>
    <row r="23" spans="1:13" x14ac:dyDescent="0.3">
      <c r="A23" s="130" t="s">
        <v>1925</v>
      </c>
      <c r="B23" s="140">
        <f t="shared" si="2"/>
        <v>0</v>
      </c>
      <c r="C23" s="128"/>
      <c r="D23" s="128"/>
      <c r="E23" s="128"/>
      <c r="F23" s="128"/>
      <c r="G23" s="128"/>
      <c r="H23" s="128"/>
      <c r="I23" s="128"/>
      <c r="J23" s="128"/>
      <c r="K23" s="128"/>
      <c r="L23" s="128"/>
      <c r="M23" s="129" t="s">
        <v>1907</v>
      </c>
    </row>
    <row r="24" spans="1:13" ht="15" thickBot="1" x14ac:dyDescent="0.35">
      <c r="A24" s="142" t="s">
        <v>1926</v>
      </c>
      <c r="B24" s="140">
        <f t="shared" si="2"/>
        <v>0</v>
      </c>
      <c r="C24" s="143"/>
      <c r="D24" s="143"/>
      <c r="E24" s="143"/>
      <c r="F24" s="143"/>
      <c r="G24" s="143"/>
      <c r="H24" s="143"/>
      <c r="I24" s="143"/>
      <c r="J24" s="143"/>
      <c r="K24" s="143"/>
      <c r="L24" s="143"/>
      <c r="M24" s="129" t="s">
        <v>1907</v>
      </c>
    </row>
    <row r="25" spans="1:13" ht="16.2" thickBot="1" x14ac:dyDescent="0.35">
      <c r="A25" s="444" t="s">
        <v>1927</v>
      </c>
      <c r="B25" s="445">
        <f t="shared" si="2"/>
        <v>0</v>
      </c>
      <c r="C25" s="445">
        <f t="shared" ref="C25:J25" si="3">SUM(C19:C24)</f>
        <v>0</v>
      </c>
      <c r="D25" s="445">
        <f t="shared" si="3"/>
        <v>0</v>
      </c>
      <c r="E25" s="445">
        <f t="shared" si="3"/>
        <v>0</v>
      </c>
      <c r="F25" s="445">
        <f t="shared" si="3"/>
        <v>0</v>
      </c>
      <c r="G25" s="445">
        <f t="shared" si="3"/>
        <v>0</v>
      </c>
      <c r="H25" s="445">
        <f t="shared" si="3"/>
        <v>0</v>
      </c>
      <c r="I25" s="445">
        <f t="shared" si="3"/>
        <v>0</v>
      </c>
      <c r="J25" s="445">
        <f t="shared" si="3"/>
        <v>0</v>
      </c>
      <c r="K25" s="445">
        <f>SUM(K19:K24)</f>
        <v>0</v>
      </c>
      <c r="L25" s="445">
        <f>SUM(L19:L24)</f>
        <v>0</v>
      </c>
      <c r="M25" s="445"/>
    </row>
    <row r="26" spans="1:13" ht="15" thickBot="1" x14ac:dyDescent="0.35">
      <c r="A26" s="446" t="s">
        <v>1928</v>
      </c>
      <c r="B26" s="144"/>
      <c r="C26" s="145"/>
      <c r="D26" s="145"/>
      <c r="E26" s="145"/>
      <c r="F26" s="145"/>
      <c r="G26" s="145"/>
      <c r="H26" s="145"/>
      <c r="I26" s="145"/>
      <c r="J26" s="145"/>
      <c r="K26" s="145"/>
      <c r="L26" s="145"/>
      <c r="M26" s="146"/>
    </row>
    <row r="27" spans="1:13" x14ac:dyDescent="0.3">
      <c r="A27" s="147" t="s">
        <v>1929</v>
      </c>
      <c r="B27" s="148">
        <f t="shared" ref="B27:B33" si="4">SUM(C27:L27)</f>
        <v>0</v>
      </c>
      <c r="C27" s="149"/>
      <c r="D27" s="150"/>
      <c r="E27" s="150"/>
      <c r="F27" s="150"/>
      <c r="G27" s="150"/>
      <c r="H27" s="150"/>
      <c r="I27" s="150"/>
      <c r="J27" s="150"/>
      <c r="K27" s="150"/>
      <c r="L27" s="150"/>
      <c r="M27" s="129" t="s">
        <v>1907</v>
      </c>
    </row>
    <row r="28" spans="1:13" x14ac:dyDescent="0.3">
      <c r="A28" s="151" t="s">
        <v>1930</v>
      </c>
      <c r="B28" s="369">
        <f t="shared" si="4"/>
        <v>0</v>
      </c>
      <c r="C28" s="152"/>
      <c r="D28" s="153"/>
      <c r="E28" s="153"/>
      <c r="F28" s="153"/>
      <c r="G28" s="153"/>
      <c r="H28" s="153"/>
      <c r="I28" s="153"/>
      <c r="J28" s="153"/>
      <c r="K28" s="153"/>
      <c r="L28" s="153"/>
      <c r="M28" s="129" t="s">
        <v>1907</v>
      </c>
    </row>
    <row r="29" spans="1:13" hidden="1" outlineLevel="1" x14ac:dyDescent="0.3">
      <c r="A29" s="154" t="s">
        <v>1931</v>
      </c>
      <c r="B29" s="369">
        <f t="shared" si="4"/>
        <v>0</v>
      </c>
      <c r="C29" s="152"/>
      <c r="D29" s="155"/>
      <c r="E29" s="155"/>
      <c r="F29" s="155"/>
      <c r="G29" s="155"/>
      <c r="H29" s="155"/>
      <c r="I29" s="155"/>
      <c r="J29" s="155"/>
      <c r="K29" s="155"/>
      <c r="L29" s="155"/>
      <c r="M29" s="129" t="s">
        <v>1907</v>
      </c>
    </row>
    <row r="30" spans="1:13" hidden="1" outlineLevel="1" x14ac:dyDescent="0.3">
      <c r="A30" s="156" t="s">
        <v>1932</v>
      </c>
      <c r="B30" s="369">
        <f t="shared" si="4"/>
        <v>0</v>
      </c>
      <c r="C30" s="152"/>
      <c r="D30" s="157"/>
      <c r="E30" s="157"/>
      <c r="F30" s="157"/>
      <c r="G30" s="157"/>
      <c r="H30" s="157"/>
      <c r="I30" s="157"/>
      <c r="J30" s="157"/>
      <c r="K30" s="157"/>
      <c r="L30" s="157"/>
      <c r="M30" s="129" t="s">
        <v>1907</v>
      </c>
    </row>
    <row r="31" spans="1:13" collapsed="1" x14ac:dyDescent="0.3">
      <c r="A31" s="154" t="s">
        <v>1933</v>
      </c>
      <c r="B31" s="369">
        <f t="shared" si="4"/>
        <v>0</v>
      </c>
      <c r="C31" s="152"/>
      <c r="D31" s="157"/>
      <c r="E31" s="157"/>
      <c r="F31" s="157"/>
      <c r="G31" s="157"/>
      <c r="H31" s="157"/>
      <c r="I31" s="157"/>
      <c r="J31" s="157"/>
      <c r="K31" s="157"/>
      <c r="L31" s="157"/>
      <c r="M31" s="129" t="s">
        <v>1907</v>
      </c>
    </row>
    <row r="32" spans="1:13" ht="15" thickBot="1" x14ac:dyDescent="0.35">
      <c r="A32" s="151" t="s">
        <v>1934</v>
      </c>
      <c r="B32" s="158">
        <f t="shared" si="4"/>
        <v>0</v>
      </c>
      <c r="C32" s="152"/>
      <c r="D32" s="157"/>
      <c r="E32" s="157"/>
      <c r="F32" s="157"/>
      <c r="G32" s="157"/>
      <c r="H32" s="157"/>
      <c r="I32" s="157"/>
      <c r="J32" s="157"/>
      <c r="K32" s="157"/>
      <c r="L32" s="157"/>
      <c r="M32" s="129" t="s">
        <v>1907</v>
      </c>
    </row>
    <row r="33" spans="1:13" ht="16.2" thickBot="1" x14ac:dyDescent="0.35">
      <c r="A33" s="444" t="s">
        <v>1935</v>
      </c>
      <c r="B33" s="448">
        <f t="shared" si="4"/>
        <v>0</v>
      </c>
      <c r="C33" s="448">
        <f t="shared" ref="C33:J33" si="5">SUM(C27:C32)</f>
        <v>0</v>
      </c>
      <c r="D33" s="448">
        <f t="shared" si="5"/>
        <v>0</v>
      </c>
      <c r="E33" s="448">
        <f t="shared" si="5"/>
        <v>0</v>
      </c>
      <c r="F33" s="448">
        <f t="shared" si="5"/>
        <v>0</v>
      </c>
      <c r="G33" s="448">
        <f t="shared" si="5"/>
        <v>0</v>
      </c>
      <c r="H33" s="448">
        <f t="shared" si="5"/>
        <v>0</v>
      </c>
      <c r="I33" s="448">
        <f t="shared" si="5"/>
        <v>0</v>
      </c>
      <c r="J33" s="448">
        <f t="shared" si="5"/>
        <v>0</v>
      </c>
      <c r="K33" s="448">
        <f>SUM(K27:K32)</f>
        <v>0</v>
      </c>
      <c r="L33" s="448">
        <f>SUM(L27:L32)</f>
        <v>0</v>
      </c>
      <c r="M33" s="445"/>
    </row>
    <row r="34" spans="1:13" ht="15" thickBot="1" x14ac:dyDescent="0.35">
      <c r="A34" s="159"/>
      <c r="B34" s="159"/>
      <c r="C34" s="160"/>
      <c r="D34" s="160"/>
      <c r="E34" s="160"/>
      <c r="F34" s="160"/>
      <c r="G34" s="160"/>
      <c r="H34" s="160"/>
      <c r="I34" s="160"/>
      <c r="J34" s="160"/>
      <c r="K34" s="160"/>
      <c r="L34" s="160"/>
      <c r="M34" s="121"/>
    </row>
    <row r="35" spans="1:13" ht="15" hidden="1" thickBot="1" x14ac:dyDescent="0.35">
      <c r="A35" s="257" t="s">
        <v>1936</v>
      </c>
      <c r="B35" s="258">
        <f>SUM(C35:L35)</f>
        <v>0</v>
      </c>
      <c r="C35" s="259"/>
      <c r="D35" s="259"/>
      <c r="E35" s="259"/>
      <c r="F35" s="259"/>
      <c r="G35" s="259"/>
      <c r="H35" s="259"/>
      <c r="I35" s="259"/>
      <c r="J35" s="259"/>
      <c r="K35" s="259"/>
      <c r="L35" s="259"/>
      <c r="M35" s="164" t="s">
        <v>1907</v>
      </c>
    </row>
    <row r="36" spans="1:13" x14ac:dyDescent="0.3">
      <c r="A36" s="161" t="s">
        <v>1937</v>
      </c>
      <c r="B36" s="260">
        <f>SUM(C36:L36)</f>
        <v>0</v>
      </c>
      <c r="C36" s="261"/>
      <c r="D36" s="261"/>
      <c r="E36" s="261"/>
      <c r="F36" s="261"/>
      <c r="G36" s="261"/>
      <c r="H36" s="261"/>
      <c r="I36" s="261"/>
      <c r="J36" s="261"/>
      <c r="K36" s="261"/>
      <c r="L36" s="261"/>
      <c r="M36" s="129" t="s">
        <v>1907</v>
      </c>
    </row>
    <row r="37" spans="1:13" x14ac:dyDescent="0.3">
      <c r="A37" s="168" t="s">
        <v>1938</v>
      </c>
      <c r="B37" s="169">
        <f>IFERROR(AVERAGE(C37:L37),0)</f>
        <v>0</v>
      </c>
      <c r="C37" s="170"/>
      <c r="D37" s="170"/>
      <c r="E37" s="170"/>
      <c r="F37" s="170"/>
      <c r="G37" s="170"/>
      <c r="H37" s="170"/>
      <c r="I37" s="170"/>
      <c r="J37" s="170"/>
      <c r="K37" s="170"/>
      <c r="L37" s="170"/>
      <c r="M37" s="129" t="s">
        <v>1907</v>
      </c>
    </row>
    <row r="38" spans="1:13" x14ac:dyDescent="0.3">
      <c r="A38" s="168" t="s">
        <v>1939</v>
      </c>
      <c r="B38" s="171">
        <f>IFERROR(SUM(B6,B7,B12,B13,B15,B16)/SUM(B14,B11,B5),0)</f>
        <v>0</v>
      </c>
      <c r="C38" s="171">
        <f t="shared" ref="C38:L38" si="6">IFERROR(SUM(C6,C7,C12,C13,C15,C16)/SUM(C14,C11,C5),0)</f>
        <v>0</v>
      </c>
      <c r="D38" s="171">
        <f t="shared" si="6"/>
        <v>0</v>
      </c>
      <c r="E38" s="171">
        <f t="shared" si="6"/>
        <v>0</v>
      </c>
      <c r="F38" s="171">
        <f t="shared" si="6"/>
        <v>0</v>
      </c>
      <c r="G38" s="171">
        <f t="shared" si="6"/>
        <v>0</v>
      </c>
      <c r="H38" s="171">
        <f t="shared" si="6"/>
        <v>0</v>
      </c>
      <c r="I38" s="171">
        <f t="shared" si="6"/>
        <v>0</v>
      </c>
      <c r="J38" s="171">
        <f t="shared" si="6"/>
        <v>0</v>
      </c>
      <c r="K38" s="171">
        <f t="shared" si="6"/>
        <v>0</v>
      </c>
      <c r="L38" s="171">
        <f t="shared" si="6"/>
        <v>0</v>
      </c>
      <c r="M38" s="129" t="s">
        <v>1907</v>
      </c>
    </row>
    <row r="39" spans="1:13" ht="15" thickBot="1" x14ac:dyDescent="0.35">
      <c r="A39" s="173" t="s">
        <v>1940</v>
      </c>
      <c r="B39" s="174">
        <f>IFERROR(SUM(B20,B21,B23,B24)/SUM(B19,B22),0)</f>
        <v>0</v>
      </c>
      <c r="C39" s="174">
        <f t="shared" ref="C39:L39" si="7">IFERROR(SUM(C20,C21,C23,C24)/SUM(C19,C22),0)</f>
        <v>0</v>
      </c>
      <c r="D39" s="174">
        <f t="shared" si="7"/>
        <v>0</v>
      </c>
      <c r="E39" s="174">
        <f t="shared" si="7"/>
        <v>0</v>
      </c>
      <c r="F39" s="174">
        <f t="shared" si="7"/>
        <v>0</v>
      </c>
      <c r="G39" s="174">
        <f t="shared" si="7"/>
        <v>0</v>
      </c>
      <c r="H39" s="174">
        <f t="shared" si="7"/>
        <v>0</v>
      </c>
      <c r="I39" s="174">
        <f t="shared" si="7"/>
        <v>0</v>
      </c>
      <c r="J39" s="174">
        <f t="shared" si="7"/>
        <v>0</v>
      </c>
      <c r="K39" s="174">
        <f t="shared" si="7"/>
        <v>0</v>
      </c>
      <c r="L39" s="174">
        <f t="shared" si="7"/>
        <v>0</v>
      </c>
      <c r="M39" s="175" t="s">
        <v>1907</v>
      </c>
    </row>
    <row r="40" spans="1:13" x14ac:dyDescent="0.3">
      <c r="A40" s="159"/>
      <c r="B40" s="159"/>
      <c r="C40" s="160"/>
      <c r="D40" s="160"/>
      <c r="E40" s="160"/>
      <c r="F40" s="160"/>
      <c r="G40" s="160"/>
      <c r="H40" s="160"/>
      <c r="I40" s="160"/>
      <c r="J40" s="160"/>
      <c r="K40" s="160"/>
      <c r="L40" s="160"/>
      <c r="M40" s="176"/>
    </row>
    <row r="41" spans="1:13" hidden="1" outlineLevel="1" x14ac:dyDescent="0.3">
      <c r="A41" s="177" t="s">
        <v>1941</v>
      </c>
      <c r="B41" s="123">
        <f t="shared" ref="B41:B49" si="8">SUM(C41:L41)</f>
        <v>0</v>
      </c>
      <c r="C41" s="178">
        <f t="shared" ref="C41:J41" si="9">C77</f>
        <v>0</v>
      </c>
      <c r="D41" s="178">
        <f t="shared" si="9"/>
        <v>0</v>
      </c>
      <c r="E41" s="178">
        <f t="shared" si="9"/>
        <v>0</v>
      </c>
      <c r="F41" s="178">
        <f t="shared" si="9"/>
        <v>0</v>
      </c>
      <c r="G41" s="178">
        <f t="shared" si="9"/>
        <v>0</v>
      </c>
      <c r="H41" s="178">
        <f t="shared" si="9"/>
        <v>0</v>
      </c>
      <c r="I41" s="178">
        <f t="shared" si="9"/>
        <v>0</v>
      </c>
      <c r="J41" s="178">
        <f t="shared" si="9"/>
        <v>0</v>
      </c>
      <c r="K41" s="178">
        <f>K77</f>
        <v>0</v>
      </c>
      <c r="L41" s="178">
        <f>L77</f>
        <v>0</v>
      </c>
      <c r="M41" s="125" t="s">
        <v>1907</v>
      </c>
    </row>
    <row r="42" spans="1:13" collapsed="1" x14ac:dyDescent="0.3">
      <c r="A42" s="126" t="s">
        <v>1942</v>
      </c>
      <c r="B42" s="127">
        <f t="shared" si="8"/>
        <v>0</v>
      </c>
      <c r="C42" s="131">
        <f t="shared" ref="C42:J42" si="10">C111</f>
        <v>0</v>
      </c>
      <c r="D42" s="131">
        <f t="shared" si="10"/>
        <v>0</v>
      </c>
      <c r="E42" s="131">
        <f t="shared" si="10"/>
        <v>0</v>
      </c>
      <c r="F42" s="131">
        <f t="shared" si="10"/>
        <v>0</v>
      </c>
      <c r="G42" s="131">
        <f t="shared" si="10"/>
        <v>0</v>
      </c>
      <c r="H42" s="131">
        <f t="shared" si="10"/>
        <v>0</v>
      </c>
      <c r="I42" s="131">
        <f t="shared" si="10"/>
        <v>0</v>
      </c>
      <c r="J42" s="131">
        <f t="shared" si="10"/>
        <v>0</v>
      </c>
      <c r="K42" s="131">
        <f>K111</f>
        <v>0</v>
      </c>
      <c r="L42" s="131">
        <f>L111</f>
        <v>0</v>
      </c>
      <c r="M42" s="129" t="s">
        <v>1907</v>
      </c>
    </row>
    <row r="43" spans="1:13" x14ac:dyDescent="0.3">
      <c r="A43" s="179" t="s">
        <v>1943</v>
      </c>
      <c r="B43" s="180">
        <f t="shared" si="8"/>
        <v>0</v>
      </c>
      <c r="C43" s="181"/>
      <c r="D43" s="181"/>
      <c r="E43" s="181"/>
      <c r="F43" s="181"/>
      <c r="G43" s="181"/>
      <c r="H43" s="181"/>
      <c r="I43" s="181"/>
      <c r="J43" s="181"/>
      <c r="K43" s="181"/>
      <c r="L43" s="181"/>
      <c r="M43" s="129" t="s">
        <v>1907</v>
      </c>
    </row>
    <row r="44" spans="1:13" ht="13.5" customHeight="1" x14ac:dyDescent="0.3">
      <c r="A44" s="126" t="s">
        <v>1944</v>
      </c>
      <c r="B44" s="127">
        <f t="shared" si="8"/>
        <v>0</v>
      </c>
      <c r="C44" s="131">
        <f t="shared" ref="C44:J44" si="11">C159</f>
        <v>0</v>
      </c>
      <c r="D44" s="131">
        <f t="shared" si="11"/>
        <v>0</v>
      </c>
      <c r="E44" s="131">
        <f t="shared" si="11"/>
        <v>0</v>
      </c>
      <c r="F44" s="131">
        <f t="shared" si="11"/>
        <v>0</v>
      </c>
      <c r="G44" s="131">
        <f t="shared" si="11"/>
        <v>0</v>
      </c>
      <c r="H44" s="131">
        <f t="shared" si="11"/>
        <v>0</v>
      </c>
      <c r="I44" s="131">
        <f t="shared" si="11"/>
        <v>0</v>
      </c>
      <c r="J44" s="131">
        <f t="shared" si="11"/>
        <v>0</v>
      </c>
      <c r="K44" s="131">
        <f>K159</f>
        <v>0</v>
      </c>
      <c r="L44" s="131">
        <f>L159</f>
        <v>0</v>
      </c>
      <c r="M44" s="129" t="s">
        <v>1907</v>
      </c>
    </row>
    <row r="45" spans="1:13" ht="13.5" customHeight="1" x14ac:dyDescent="0.3">
      <c r="A45" s="126" t="s">
        <v>1945</v>
      </c>
      <c r="B45" s="127">
        <f t="shared" si="8"/>
        <v>0</v>
      </c>
      <c r="C45" s="143"/>
      <c r="D45" s="143"/>
      <c r="E45" s="143"/>
      <c r="F45" s="143"/>
      <c r="G45" s="143"/>
      <c r="H45" s="143"/>
      <c r="I45" s="143"/>
      <c r="J45" s="143"/>
      <c r="K45" s="143"/>
      <c r="L45" s="143"/>
      <c r="M45" s="129" t="s">
        <v>1907</v>
      </c>
    </row>
    <row r="46" spans="1:13" ht="13.5" customHeight="1" x14ac:dyDescent="0.3">
      <c r="A46" s="126" t="s">
        <v>1946</v>
      </c>
      <c r="B46" s="127">
        <f t="shared" si="8"/>
        <v>0</v>
      </c>
      <c r="C46" s="182"/>
      <c r="D46" s="128"/>
      <c r="E46" s="128"/>
      <c r="F46" s="128"/>
      <c r="G46" s="128"/>
      <c r="H46" s="128"/>
      <c r="I46" s="128"/>
      <c r="J46" s="128"/>
      <c r="K46" s="128"/>
      <c r="L46" s="128"/>
      <c r="M46" s="129" t="s">
        <v>1907</v>
      </c>
    </row>
    <row r="47" spans="1:13" x14ac:dyDescent="0.3">
      <c r="A47" s="122" t="s">
        <v>1947</v>
      </c>
      <c r="B47" s="127">
        <f t="shared" si="8"/>
        <v>0</v>
      </c>
      <c r="C47" s="140">
        <f t="shared" ref="C47:J47" si="12">C176</f>
        <v>0</v>
      </c>
      <c r="D47" s="140">
        <f t="shared" si="12"/>
        <v>0</v>
      </c>
      <c r="E47" s="140">
        <f t="shared" si="12"/>
        <v>0</v>
      </c>
      <c r="F47" s="140">
        <f t="shared" si="12"/>
        <v>0</v>
      </c>
      <c r="G47" s="140">
        <f t="shared" si="12"/>
        <v>0</v>
      </c>
      <c r="H47" s="140">
        <f t="shared" si="12"/>
        <v>0</v>
      </c>
      <c r="I47" s="140">
        <f t="shared" si="12"/>
        <v>0</v>
      </c>
      <c r="J47" s="140">
        <f t="shared" si="12"/>
        <v>0</v>
      </c>
      <c r="K47" s="140">
        <f>K176</f>
        <v>0</v>
      </c>
      <c r="L47" s="140">
        <f>L176</f>
        <v>0</v>
      </c>
      <c r="M47" s="129" t="s">
        <v>1907</v>
      </c>
    </row>
    <row r="48" spans="1:13" ht="13.5" customHeight="1" thickBot="1" x14ac:dyDescent="0.35">
      <c r="A48" s="183" t="s">
        <v>1948</v>
      </c>
      <c r="B48" s="140">
        <f t="shared" si="8"/>
        <v>0</v>
      </c>
      <c r="C48" s="134"/>
      <c r="D48" s="134"/>
      <c r="E48" s="134"/>
      <c r="F48" s="134"/>
      <c r="G48" s="134"/>
      <c r="H48" s="134"/>
      <c r="I48" s="134"/>
      <c r="J48" s="134"/>
      <c r="K48" s="134"/>
      <c r="L48" s="134"/>
      <c r="M48" s="129" t="s">
        <v>1907</v>
      </c>
    </row>
    <row r="49" spans="1:13" ht="15" thickBot="1" x14ac:dyDescent="0.35">
      <c r="A49" s="184" t="s">
        <v>2165</v>
      </c>
      <c r="B49" s="185">
        <f t="shared" si="8"/>
        <v>0</v>
      </c>
      <c r="C49" s="185">
        <f t="shared" ref="C49:G49" si="13">C17+C25+SUM(C41:C48)</f>
        <v>0</v>
      </c>
      <c r="D49" s="185">
        <f t="shared" si="13"/>
        <v>0</v>
      </c>
      <c r="E49" s="185">
        <f t="shared" si="13"/>
        <v>0</v>
      </c>
      <c r="F49" s="185">
        <f t="shared" si="13"/>
        <v>0</v>
      </c>
      <c r="G49" s="185">
        <f t="shared" si="13"/>
        <v>0</v>
      </c>
      <c r="H49" s="185">
        <f t="shared" ref="H49:J49" si="14">H17+H25+SUM(H41:H48)</f>
        <v>0</v>
      </c>
      <c r="I49" s="185">
        <f t="shared" si="14"/>
        <v>0</v>
      </c>
      <c r="J49" s="185">
        <f t="shared" si="14"/>
        <v>0</v>
      </c>
      <c r="K49" s="185">
        <f>K17+K25+SUM(K41:K48)</f>
        <v>0</v>
      </c>
      <c r="L49" s="185">
        <f>L17+L25+SUM(L41:L48)</f>
        <v>0</v>
      </c>
      <c r="M49" s="186"/>
    </row>
    <row r="50" spans="1:13" ht="7.5" customHeight="1" thickTop="1" thickBot="1" x14ac:dyDescent="0.35">
      <c r="A50" s="187"/>
      <c r="B50" s="188"/>
      <c r="C50" s="189"/>
      <c r="D50" s="189"/>
      <c r="E50" s="189"/>
      <c r="F50" s="189"/>
      <c r="G50" s="189"/>
      <c r="H50" s="189"/>
      <c r="I50" s="189"/>
      <c r="J50" s="189"/>
      <c r="K50" s="189"/>
      <c r="L50" s="189"/>
      <c r="M50" s="190"/>
    </row>
    <row r="51" spans="1:13" ht="15" hidden="1" outlineLevel="1" thickBot="1" x14ac:dyDescent="0.35">
      <c r="A51" s="184" t="s">
        <v>1950</v>
      </c>
      <c r="B51" s="185">
        <f>SUM(C51:L51)</f>
        <v>0</v>
      </c>
      <c r="C51" s="185">
        <f t="shared" ref="C51:J51" si="15">-C122</f>
        <v>0</v>
      </c>
      <c r="D51" s="185">
        <f t="shared" si="15"/>
        <v>0</v>
      </c>
      <c r="E51" s="185">
        <f t="shared" si="15"/>
        <v>0</v>
      </c>
      <c r="F51" s="185">
        <f t="shared" si="15"/>
        <v>0</v>
      </c>
      <c r="G51" s="185">
        <f t="shared" si="15"/>
        <v>0</v>
      </c>
      <c r="H51" s="185">
        <f t="shared" si="15"/>
        <v>0</v>
      </c>
      <c r="I51" s="185">
        <f t="shared" si="15"/>
        <v>0</v>
      </c>
      <c r="J51" s="185">
        <f t="shared" si="15"/>
        <v>0</v>
      </c>
      <c r="K51" s="185">
        <f>-K122</f>
        <v>0</v>
      </c>
      <c r="L51" s="185">
        <f>-L122</f>
        <v>0</v>
      </c>
      <c r="M51" s="186"/>
    </row>
    <row r="52" spans="1:13" ht="7.5" hidden="1" customHeight="1" outlineLevel="1" thickBot="1" x14ac:dyDescent="0.35">
      <c r="A52" s="187"/>
      <c r="B52" s="188"/>
      <c r="C52" s="189"/>
      <c r="D52" s="189"/>
      <c r="E52" s="189"/>
      <c r="F52" s="189"/>
      <c r="G52" s="189"/>
      <c r="H52" s="189"/>
      <c r="I52" s="189"/>
      <c r="J52" s="189"/>
      <c r="K52" s="189"/>
      <c r="L52" s="189"/>
      <c r="M52" s="191"/>
    </row>
    <row r="53" spans="1:13" ht="15" hidden="1" outlineLevel="1" thickBot="1" x14ac:dyDescent="0.35">
      <c r="A53" s="184" t="s">
        <v>2166</v>
      </c>
      <c r="B53" s="185">
        <f>SUM(C53:L53)</f>
        <v>0</v>
      </c>
      <c r="C53" s="185">
        <f t="shared" ref="C53:J53" si="16">C49+C51</f>
        <v>0</v>
      </c>
      <c r="D53" s="185">
        <f t="shared" si="16"/>
        <v>0</v>
      </c>
      <c r="E53" s="185">
        <f t="shared" si="16"/>
        <v>0</v>
      </c>
      <c r="F53" s="185">
        <f t="shared" si="16"/>
        <v>0</v>
      </c>
      <c r="G53" s="185">
        <f t="shared" si="16"/>
        <v>0</v>
      </c>
      <c r="H53" s="185">
        <f t="shared" si="16"/>
        <v>0</v>
      </c>
      <c r="I53" s="185">
        <f t="shared" si="16"/>
        <v>0</v>
      </c>
      <c r="J53" s="185">
        <f t="shared" si="16"/>
        <v>0</v>
      </c>
      <c r="K53" s="185">
        <f>K49+K51</f>
        <v>0</v>
      </c>
      <c r="L53" s="185">
        <f>L49+L51</f>
        <v>0</v>
      </c>
      <c r="M53" s="186"/>
    </row>
    <row r="54" spans="1:13" ht="6.75" hidden="1" customHeight="1" outlineLevel="1" thickBot="1" x14ac:dyDescent="0.35">
      <c r="A54" s="187"/>
      <c r="B54" s="188"/>
      <c r="C54" s="189"/>
      <c r="D54" s="189"/>
      <c r="E54" s="189"/>
      <c r="F54" s="189"/>
      <c r="G54" s="189"/>
      <c r="H54" s="189"/>
      <c r="I54" s="189"/>
      <c r="J54" s="189"/>
      <c r="K54" s="189"/>
      <c r="L54" s="189"/>
      <c r="M54" s="191"/>
    </row>
    <row r="55" spans="1:13" ht="28.2" hidden="1" outlineLevel="1" thickBot="1" x14ac:dyDescent="0.35">
      <c r="A55" s="184" t="s">
        <v>1952</v>
      </c>
      <c r="B55" s="185">
        <f>SUM(C55:L55)</f>
        <v>0</v>
      </c>
      <c r="C55" s="192"/>
      <c r="D55" s="192"/>
      <c r="E55" s="192"/>
      <c r="F55" s="192"/>
      <c r="G55" s="192"/>
      <c r="H55" s="192"/>
      <c r="I55" s="192"/>
      <c r="J55" s="192"/>
      <c r="K55" s="192"/>
      <c r="L55" s="192"/>
      <c r="M55" s="186"/>
    </row>
    <row r="56" spans="1:13" ht="7.5" hidden="1" customHeight="1" outlineLevel="1" x14ac:dyDescent="0.3">
      <c r="A56" s="193"/>
      <c r="B56" s="194"/>
      <c r="C56" s="195"/>
      <c r="D56" s="195"/>
      <c r="E56" s="195"/>
      <c r="F56" s="195"/>
      <c r="G56" s="195"/>
      <c r="H56" s="195"/>
      <c r="I56" s="195"/>
      <c r="J56" s="195"/>
      <c r="K56" s="195"/>
      <c r="L56" s="195"/>
      <c r="M56" s="196"/>
    </row>
    <row r="57" spans="1:13" ht="28.2" collapsed="1" thickBot="1" x14ac:dyDescent="0.35">
      <c r="A57" s="184" t="s">
        <v>1953</v>
      </c>
      <c r="B57" s="185">
        <f>SUM(C57:L57)</f>
        <v>0</v>
      </c>
      <c r="C57" s="192"/>
      <c r="D57" s="192"/>
      <c r="E57" s="192"/>
      <c r="F57" s="192"/>
      <c r="G57" s="192"/>
      <c r="H57" s="192"/>
      <c r="I57" s="192"/>
      <c r="J57" s="192"/>
      <c r="K57" s="192"/>
      <c r="L57" s="192"/>
      <c r="M57" s="186"/>
    </row>
    <row r="58" spans="1:13" ht="15" thickBot="1" x14ac:dyDescent="0.35">
      <c r="A58" s="193"/>
      <c r="B58" s="194"/>
      <c r="C58" s="195"/>
      <c r="D58" s="195"/>
      <c r="E58" s="195"/>
      <c r="F58" s="195"/>
      <c r="G58" s="195"/>
      <c r="H58" s="195"/>
      <c r="I58" s="195"/>
      <c r="J58" s="195"/>
      <c r="K58" s="195"/>
      <c r="L58" s="195"/>
      <c r="M58" s="196"/>
    </row>
    <row r="59" spans="1:13" ht="16.2" thickBot="1" x14ac:dyDescent="0.35">
      <c r="A59" s="444" t="s">
        <v>2167</v>
      </c>
      <c r="B59" s="445">
        <f>SUM(C59:L59)</f>
        <v>0</v>
      </c>
      <c r="C59" s="445">
        <f t="shared" ref="C59:J59" si="17">C53+C55+C57</f>
        <v>0</v>
      </c>
      <c r="D59" s="445">
        <f t="shared" si="17"/>
        <v>0</v>
      </c>
      <c r="E59" s="445">
        <f t="shared" si="17"/>
        <v>0</v>
      </c>
      <c r="F59" s="445">
        <f t="shared" si="17"/>
        <v>0</v>
      </c>
      <c r="G59" s="445">
        <f t="shared" si="17"/>
        <v>0</v>
      </c>
      <c r="H59" s="445">
        <f t="shared" si="17"/>
        <v>0</v>
      </c>
      <c r="I59" s="445">
        <f t="shared" si="17"/>
        <v>0</v>
      </c>
      <c r="J59" s="445">
        <f t="shared" si="17"/>
        <v>0</v>
      </c>
      <c r="K59" s="445">
        <f>K53+K55+K57</f>
        <v>0</v>
      </c>
      <c r="L59" s="445">
        <f>L53+L55+L57</f>
        <v>0</v>
      </c>
      <c r="M59" s="445"/>
    </row>
    <row r="60" spans="1:13" x14ac:dyDescent="0.3">
      <c r="A60" s="159"/>
      <c r="B60" s="197"/>
      <c r="C60" s="198"/>
      <c r="D60" s="198"/>
      <c r="E60" s="198"/>
      <c r="F60" s="198"/>
      <c r="G60" s="198"/>
      <c r="H60" s="198"/>
      <c r="I60" s="198"/>
      <c r="J60" s="198"/>
      <c r="K60" s="198"/>
      <c r="L60" s="198"/>
      <c r="M60" s="199"/>
    </row>
    <row r="61" spans="1:13" x14ac:dyDescent="0.3">
      <c r="A61" s="370" t="s">
        <v>1955</v>
      </c>
      <c r="B61" s="371">
        <f t="shared" ref="B61:L61" si="18">B59/365</f>
        <v>0</v>
      </c>
      <c r="C61" s="371">
        <f t="shared" si="18"/>
        <v>0</v>
      </c>
      <c r="D61" s="371">
        <f t="shared" si="18"/>
        <v>0</v>
      </c>
      <c r="E61" s="371">
        <f t="shared" si="18"/>
        <v>0</v>
      </c>
      <c r="F61" s="371">
        <f t="shared" si="18"/>
        <v>0</v>
      </c>
      <c r="G61" s="371">
        <f t="shared" si="18"/>
        <v>0</v>
      </c>
      <c r="H61" s="371">
        <f t="shared" si="18"/>
        <v>0</v>
      </c>
      <c r="I61" s="371">
        <f t="shared" si="18"/>
        <v>0</v>
      </c>
      <c r="J61" s="371">
        <f t="shared" si="18"/>
        <v>0</v>
      </c>
      <c r="K61" s="371">
        <f t="shared" si="18"/>
        <v>0</v>
      </c>
      <c r="L61" s="371">
        <f t="shared" si="18"/>
        <v>0</v>
      </c>
      <c r="M61" s="372"/>
    </row>
    <row r="62" spans="1:13" x14ac:dyDescent="0.3">
      <c r="A62" s="370" t="s">
        <v>1956</v>
      </c>
      <c r="B62" s="373">
        <f>IFERROR(B59/B35,0)</f>
        <v>0</v>
      </c>
      <c r="C62" s="373">
        <f t="shared" ref="C62:L62" si="19">IFERROR(C59/C35,0)</f>
        <v>0</v>
      </c>
      <c r="D62" s="373">
        <f t="shared" si="19"/>
        <v>0</v>
      </c>
      <c r="E62" s="373">
        <f t="shared" si="19"/>
        <v>0</v>
      </c>
      <c r="F62" s="373">
        <f t="shared" si="19"/>
        <v>0</v>
      </c>
      <c r="G62" s="373">
        <f t="shared" si="19"/>
        <v>0</v>
      </c>
      <c r="H62" s="373">
        <f t="shared" si="19"/>
        <v>0</v>
      </c>
      <c r="I62" s="373">
        <f t="shared" si="19"/>
        <v>0</v>
      </c>
      <c r="J62" s="373">
        <f t="shared" si="19"/>
        <v>0</v>
      </c>
      <c r="K62" s="373">
        <f t="shared" si="19"/>
        <v>0</v>
      </c>
      <c r="L62" s="373">
        <f t="shared" si="19"/>
        <v>0</v>
      </c>
      <c r="M62" s="372"/>
    </row>
    <row r="63" spans="1:13" ht="15" hidden="1" outlineLevel="1" thickBot="1" x14ac:dyDescent="0.35">
      <c r="A63" s="200"/>
      <c r="B63" s="197"/>
      <c r="C63" s="198"/>
      <c r="D63" s="198"/>
      <c r="E63" s="198"/>
      <c r="F63" s="198"/>
      <c r="G63" s="198"/>
      <c r="H63" s="198"/>
      <c r="I63" s="198"/>
      <c r="J63" s="198"/>
      <c r="K63" s="198"/>
      <c r="L63" s="198"/>
      <c r="M63" s="201"/>
    </row>
    <row r="64" spans="1:13" ht="16.2" hidden="1" outlineLevel="1" thickBot="1" x14ac:dyDescent="0.35">
      <c r="A64" s="135" t="s">
        <v>1957</v>
      </c>
      <c r="B64" s="136">
        <f>SUM(C64:L64)</f>
        <v>0</v>
      </c>
      <c r="C64" s="136">
        <f t="shared" ref="C64:J64" si="20">C139</f>
        <v>0</v>
      </c>
      <c r="D64" s="136">
        <f t="shared" si="20"/>
        <v>0</v>
      </c>
      <c r="E64" s="136">
        <f t="shared" si="20"/>
        <v>0</v>
      </c>
      <c r="F64" s="136">
        <f t="shared" si="20"/>
        <v>0</v>
      </c>
      <c r="G64" s="136">
        <f t="shared" si="20"/>
        <v>0</v>
      </c>
      <c r="H64" s="136">
        <f t="shared" si="20"/>
        <v>0</v>
      </c>
      <c r="I64" s="136">
        <f t="shared" si="20"/>
        <v>0</v>
      </c>
      <c r="J64" s="136">
        <f t="shared" si="20"/>
        <v>0</v>
      </c>
      <c r="K64" s="136">
        <f>K139</f>
        <v>0</v>
      </c>
      <c r="L64" s="136">
        <f>L139</f>
        <v>0</v>
      </c>
      <c r="M64" s="136"/>
    </row>
    <row r="65" spans="1:13" ht="15" collapsed="1" thickBot="1" x14ac:dyDescent="0.35">
      <c r="A65" s="193"/>
      <c r="B65" s="194"/>
      <c r="C65" s="195"/>
      <c r="D65" s="195"/>
      <c r="E65" s="195"/>
      <c r="F65" s="195"/>
      <c r="G65" s="195"/>
      <c r="H65" s="195"/>
      <c r="I65" s="195"/>
      <c r="J65" s="195"/>
      <c r="K65" s="195"/>
      <c r="L65" s="195"/>
      <c r="M65" s="196"/>
    </row>
    <row r="66" spans="1:13" ht="16.2" thickBot="1" x14ac:dyDescent="0.35">
      <c r="A66" s="444" t="s">
        <v>2168</v>
      </c>
      <c r="B66" s="445">
        <f>SUM(C66:L66)</f>
        <v>0</v>
      </c>
      <c r="C66" s="445">
        <f t="shared" ref="C66:L66" si="21">C59+C64</f>
        <v>0</v>
      </c>
      <c r="D66" s="445">
        <f t="shared" si="21"/>
        <v>0</v>
      </c>
      <c r="E66" s="445">
        <f t="shared" si="21"/>
        <v>0</v>
      </c>
      <c r="F66" s="445">
        <f t="shared" si="21"/>
        <v>0</v>
      </c>
      <c r="G66" s="445">
        <f t="shared" si="21"/>
        <v>0</v>
      </c>
      <c r="H66" s="445">
        <f t="shared" si="21"/>
        <v>0</v>
      </c>
      <c r="I66" s="445">
        <f t="shared" si="21"/>
        <v>0</v>
      </c>
      <c r="J66" s="445">
        <f t="shared" si="21"/>
        <v>0</v>
      </c>
      <c r="K66" s="445">
        <f t="shared" si="21"/>
        <v>0</v>
      </c>
      <c r="L66" s="445">
        <f t="shared" si="21"/>
        <v>0</v>
      </c>
      <c r="M66" s="445"/>
    </row>
    <row r="67" spans="1:13" x14ac:dyDescent="0.3">
      <c r="A67" s="202"/>
      <c r="B67" s="203"/>
      <c r="C67" s="204"/>
      <c r="D67" s="204"/>
      <c r="E67" s="204"/>
      <c r="F67" s="204"/>
      <c r="G67" s="204"/>
      <c r="H67" s="204"/>
      <c r="I67" s="204"/>
      <c r="J67" s="204"/>
      <c r="K67" s="204"/>
      <c r="L67" s="204"/>
      <c r="M67" s="205"/>
    </row>
    <row r="68" spans="1:13" hidden="1" outlineLevel="1" x14ac:dyDescent="0.3">
      <c r="A68" s="374" t="s">
        <v>1959</v>
      </c>
      <c r="B68" s="375">
        <f>SUM(C68:L68)</f>
        <v>0</v>
      </c>
      <c r="C68" s="376"/>
      <c r="D68" s="376"/>
      <c r="E68" s="376"/>
      <c r="F68" s="376"/>
      <c r="G68" s="376"/>
      <c r="H68" s="376"/>
      <c r="I68" s="376"/>
      <c r="J68" s="376"/>
      <c r="K68" s="376"/>
      <c r="L68" s="376"/>
      <c r="M68" s="206"/>
    </row>
    <row r="69" spans="1:13" hidden="1" outlineLevel="1" x14ac:dyDescent="0.3">
      <c r="A69" s="374" t="s">
        <v>1960</v>
      </c>
      <c r="B69" s="375">
        <f>SUM(C69:L69)</f>
        <v>0</v>
      </c>
      <c r="C69" s="376"/>
      <c r="D69" s="376"/>
      <c r="E69" s="376"/>
      <c r="F69" s="376"/>
      <c r="G69" s="376"/>
      <c r="H69" s="376"/>
      <c r="I69" s="376"/>
      <c r="J69" s="376"/>
      <c r="K69" s="376"/>
      <c r="L69" s="376"/>
      <c r="M69" s="206"/>
    </row>
    <row r="70" spans="1:13" hidden="1" outlineLevel="1" x14ac:dyDescent="0.3">
      <c r="A70" s="374" t="s">
        <v>1961</v>
      </c>
      <c r="B70" s="375">
        <f>SUM(C70:L70)</f>
        <v>0</v>
      </c>
      <c r="C70" s="375">
        <f>SUM(C68:C69)</f>
        <v>0</v>
      </c>
      <c r="D70" s="375">
        <f t="shared" ref="D70:J70" si="22">SUM(D68:D69)</f>
        <v>0</v>
      </c>
      <c r="E70" s="375">
        <f t="shared" si="22"/>
        <v>0</v>
      </c>
      <c r="F70" s="375">
        <f t="shared" si="22"/>
        <v>0</v>
      </c>
      <c r="G70" s="375">
        <f t="shared" si="22"/>
        <v>0</v>
      </c>
      <c r="H70" s="375">
        <f t="shared" si="22"/>
        <v>0</v>
      </c>
      <c r="I70" s="375">
        <f t="shared" si="22"/>
        <v>0</v>
      </c>
      <c r="J70" s="375">
        <f t="shared" si="22"/>
        <v>0</v>
      </c>
      <c r="K70" s="375">
        <f>SUM(K68:K69)</f>
        <v>0</v>
      </c>
      <c r="L70" s="375">
        <f>SUM(L68:L69)</f>
        <v>0</v>
      </c>
      <c r="M70" s="206"/>
    </row>
    <row r="71" spans="1:13" hidden="1" outlineLevel="1" x14ac:dyDescent="0.3">
      <c r="A71" s="374" t="s">
        <v>1962</v>
      </c>
      <c r="B71" s="375">
        <f>SUM(C71:L71)</f>
        <v>0</v>
      </c>
      <c r="C71" s="376"/>
      <c r="D71" s="376"/>
      <c r="E71" s="376"/>
      <c r="F71" s="376"/>
      <c r="G71" s="376"/>
      <c r="H71" s="376"/>
      <c r="I71" s="376"/>
      <c r="J71" s="376"/>
      <c r="K71" s="376"/>
      <c r="L71" s="376"/>
      <c r="M71" s="206"/>
    </row>
    <row r="72" spans="1:13" collapsed="1" x14ac:dyDescent="0.3">
      <c r="A72" s="374" t="s">
        <v>1325</v>
      </c>
      <c r="B72" s="375">
        <f>SUM(C72:L72)</f>
        <v>0</v>
      </c>
      <c r="C72" s="376"/>
      <c r="D72" s="376"/>
      <c r="E72" s="376"/>
      <c r="F72" s="376"/>
      <c r="G72" s="376"/>
      <c r="H72" s="376"/>
      <c r="I72" s="376"/>
      <c r="J72" s="376"/>
      <c r="K72" s="376"/>
      <c r="L72" s="376"/>
      <c r="M72" s="206"/>
    </row>
    <row r="73" spans="1:13" x14ac:dyDescent="0.3">
      <c r="A73" s="374" t="s">
        <v>1963</v>
      </c>
      <c r="B73" s="377"/>
      <c r="C73" s="377"/>
      <c r="D73" s="377"/>
      <c r="E73" s="377"/>
      <c r="F73" s="377"/>
      <c r="G73" s="377"/>
      <c r="H73" s="377"/>
      <c r="I73" s="377"/>
      <c r="J73" s="377"/>
      <c r="K73" s="377"/>
      <c r="L73" s="377"/>
      <c r="M73" s="262"/>
    </row>
    <row r="74" spans="1:13" ht="15" hidden="1" outlineLevel="1" thickBot="1" x14ac:dyDescent="0.35">
      <c r="A74" s="207" t="s">
        <v>1964</v>
      </c>
      <c r="B74" s="208"/>
      <c r="C74" s="209"/>
      <c r="D74" s="209"/>
      <c r="E74" s="209"/>
      <c r="F74" s="209"/>
      <c r="G74" s="209"/>
      <c r="H74" s="209"/>
      <c r="I74" s="209"/>
      <c r="J74" s="209"/>
      <c r="K74" s="209"/>
      <c r="L74" s="209"/>
      <c r="M74" s="210"/>
    </row>
    <row r="75" spans="1:13" ht="27.6" hidden="1" outlineLevel="1" x14ac:dyDescent="0.3">
      <c r="A75" s="211" t="s">
        <v>1965</v>
      </c>
      <c r="B75" s="123">
        <f>SUM(C75:L75)</f>
        <v>0</v>
      </c>
      <c r="C75" s="212"/>
      <c r="D75" s="212"/>
      <c r="E75" s="212"/>
      <c r="F75" s="212"/>
      <c r="G75" s="212"/>
      <c r="H75" s="212"/>
      <c r="I75" s="212"/>
      <c r="J75" s="212"/>
      <c r="K75" s="212"/>
      <c r="L75" s="212"/>
      <c r="M75" s="125" t="s">
        <v>1907</v>
      </c>
    </row>
    <row r="76" spans="1:13" ht="15" hidden="1" outlineLevel="1" thickBot="1" x14ac:dyDescent="0.35">
      <c r="A76" s="213" t="s">
        <v>1966</v>
      </c>
      <c r="B76" s="214">
        <f>SUM(C76:L76)</f>
        <v>0</v>
      </c>
      <c r="C76" s="215"/>
      <c r="D76" s="215"/>
      <c r="E76" s="215"/>
      <c r="F76" s="215"/>
      <c r="G76" s="215"/>
      <c r="H76" s="215"/>
      <c r="I76" s="215"/>
      <c r="J76" s="215"/>
      <c r="K76" s="215"/>
      <c r="L76" s="215"/>
      <c r="M76" s="216" t="s">
        <v>1907</v>
      </c>
    </row>
    <row r="77" spans="1:13" ht="16.2" hidden="1" outlineLevel="1" thickBot="1" x14ac:dyDescent="0.35">
      <c r="A77" s="135" t="s">
        <v>1967</v>
      </c>
      <c r="B77" s="136">
        <f>SUM(C77:L77)</f>
        <v>0</v>
      </c>
      <c r="C77" s="136">
        <f t="shared" ref="C77:J77" si="23">SUM(C75:C76)</f>
        <v>0</v>
      </c>
      <c r="D77" s="136">
        <f t="shared" si="23"/>
        <v>0</v>
      </c>
      <c r="E77" s="136">
        <f t="shared" si="23"/>
        <v>0</v>
      </c>
      <c r="F77" s="136">
        <f t="shared" si="23"/>
        <v>0</v>
      </c>
      <c r="G77" s="136">
        <f t="shared" si="23"/>
        <v>0</v>
      </c>
      <c r="H77" s="136">
        <f t="shared" si="23"/>
        <v>0</v>
      </c>
      <c r="I77" s="136">
        <f t="shared" si="23"/>
        <v>0</v>
      </c>
      <c r="J77" s="136">
        <f t="shared" si="23"/>
        <v>0</v>
      </c>
      <c r="K77" s="136">
        <f>SUM(K75:K76)</f>
        <v>0</v>
      </c>
      <c r="L77" s="136">
        <f>SUM(L75:L76)</f>
        <v>0</v>
      </c>
      <c r="M77" s="136"/>
    </row>
    <row r="78" spans="1:13" collapsed="1" x14ac:dyDescent="0.3">
      <c r="A78" s="217"/>
      <c r="B78" s="218"/>
      <c r="C78" s="219"/>
      <c r="D78" s="219"/>
      <c r="E78" s="219"/>
      <c r="F78" s="219"/>
      <c r="G78" s="219"/>
      <c r="H78" s="219"/>
      <c r="I78" s="219"/>
      <c r="J78" s="219"/>
      <c r="K78" s="219"/>
      <c r="L78" s="219"/>
      <c r="M78" s="220"/>
    </row>
    <row r="79" spans="1:13" ht="15" thickBot="1" x14ac:dyDescent="0.35">
      <c r="A79" s="207" t="s">
        <v>1968</v>
      </c>
      <c r="B79" s="218"/>
      <c r="C79" s="219"/>
      <c r="D79" s="219"/>
      <c r="E79" s="219"/>
      <c r="F79" s="219"/>
      <c r="G79" s="219"/>
      <c r="H79" s="219"/>
      <c r="I79" s="219"/>
      <c r="J79" s="219"/>
      <c r="K79" s="219"/>
      <c r="L79" s="219"/>
      <c r="M79" s="220"/>
    </row>
    <row r="80" spans="1:13" x14ac:dyDescent="0.3">
      <c r="A80" s="221" t="s">
        <v>1969</v>
      </c>
      <c r="B80" s="123">
        <f t="shared" ref="B80:B110" si="24">SUM(C80:L80)</f>
        <v>0</v>
      </c>
      <c r="C80" s="212"/>
      <c r="D80" s="212"/>
      <c r="E80" s="212"/>
      <c r="F80" s="212"/>
      <c r="G80" s="212"/>
      <c r="H80" s="212"/>
      <c r="I80" s="212"/>
      <c r="J80" s="212"/>
      <c r="K80" s="212"/>
      <c r="L80" s="212"/>
      <c r="M80" s="125" t="s">
        <v>1907</v>
      </c>
    </row>
    <row r="81" spans="1:13" hidden="1" x14ac:dyDescent="0.3">
      <c r="A81" s="222" t="s">
        <v>1970</v>
      </c>
      <c r="B81" s="214">
        <f t="shared" si="24"/>
        <v>0</v>
      </c>
      <c r="C81" s="182"/>
      <c r="D81" s="182"/>
      <c r="E81" s="182"/>
      <c r="F81" s="182"/>
      <c r="G81" s="182"/>
      <c r="H81" s="182"/>
      <c r="I81" s="182"/>
      <c r="J81" s="182"/>
      <c r="K81" s="182"/>
      <c r="L81" s="182"/>
      <c r="M81" s="129" t="s">
        <v>1907</v>
      </c>
    </row>
    <row r="82" spans="1:13" x14ac:dyDescent="0.3">
      <c r="A82" s="222" t="s">
        <v>1971</v>
      </c>
      <c r="B82" s="127">
        <f t="shared" si="24"/>
        <v>0</v>
      </c>
      <c r="C82" s="182"/>
      <c r="D82" s="182"/>
      <c r="E82" s="182"/>
      <c r="F82" s="182"/>
      <c r="G82" s="182"/>
      <c r="H82" s="182"/>
      <c r="I82" s="182"/>
      <c r="J82" s="182"/>
      <c r="K82" s="182"/>
      <c r="L82" s="182"/>
      <c r="M82" s="129" t="s">
        <v>1907</v>
      </c>
    </row>
    <row r="83" spans="1:13" x14ac:dyDescent="0.3">
      <c r="A83" s="222" t="s">
        <v>1972</v>
      </c>
      <c r="B83" s="127">
        <f t="shared" si="24"/>
        <v>0</v>
      </c>
      <c r="C83" s="182"/>
      <c r="D83" s="182"/>
      <c r="E83" s="182"/>
      <c r="F83" s="182"/>
      <c r="G83" s="182"/>
      <c r="H83" s="182"/>
      <c r="I83" s="182"/>
      <c r="J83" s="182"/>
      <c r="K83" s="182"/>
      <c r="L83" s="182"/>
      <c r="M83" s="129" t="s">
        <v>1907</v>
      </c>
    </row>
    <row r="84" spans="1:13" x14ac:dyDescent="0.3">
      <c r="A84" s="222" t="s">
        <v>1973</v>
      </c>
      <c r="B84" s="127">
        <f t="shared" si="24"/>
        <v>0</v>
      </c>
      <c r="C84" s="182"/>
      <c r="D84" s="182"/>
      <c r="E84" s="182"/>
      <c r="F84" s="182"/>
      <c r="G84" s="182"/>
      <c r="H84" s="182"/>
      <c r="I84" s="182"/>
      <c r="J84" s="182"/>
      <c r="K84" s="182"/>
      <c r="L84" s="182"/>
      <c r="M84" s="129" t="s">
        <v>1907</v>
      </c>
    </row>
    <row r="85" spans="1:13" x14ac:dyDescent="0.3">
      <c r="A85" s="222" t="s">
        <v>1974</v>
      </c>
      <c r="B85" s="127">
        <f t="shared" si="24"/>
        <v>0</v>
      </c>
      <c r="C85" s="182"/>
      <c r="D85" s="182"/>
      <c r="E85" s="182"/>
      <c r="F85" s="182"/>
      <c r="G85" s="182"/>
      <c r="H85" s="182"/>
      <c r="I85" s="182"/>
      <c r="J85" s="182"/>
      <c r="K85" s="182"/>
      <c r="L85" s="182"/>
      <c r="M85" s="129" t="s">
        <v>1907</v>
      </c>
    </row>
    <row r="86" spans="1:13" x14ac:dyDescent="0.3">
      <c r="A86" s="222" t="s">
        <v>1975</v>
      </c>
      <c r="B86" s="127">
        <f t="shared" si="24"/>
        <v>0</v>
      </c>
      <c r="C86" s="182"/>
      <c r="D86" s="182"/>
      <c r="E86" s="182"/>
      <c r="F86" s="182"/>
      <c r="G86" s="182"/>
      <c r="H86" s="182"/>
      <c r="I86" s="182"/>
      <c r="J86" s="182"/>
      <c r="K86" s="182"/>
      <c r="L86" s="182"/>
      <c r="M86" s="129" t="s">
        <v>1907</v>
      </c>
    </row>
    <row r="87" spans="1:13" x14ac:dyDescent="0.3">
      <c r="A87" s="222" t="s">
        <v>1976</v>
      </c>
      <c r="B87" s="127">
        <f t="shared" si="24"/>
        <v>0</v>
      </c>
      <c r="C87" s="182"/>
      <c r="D87" s="182"/>
      <c r="E87" s="182"/>
      <c r="F87" s="182"/>
      <c r="G87" s="182"/>
      <c r="H87" s="182"/>
      <c r="I87" s="182"/>
      <c r="J87" s="182"/>
      <c r="K87" s="182"/>
      <c r="L87" s="182"/>
      <c r="M87" s="129" t="s">
        <v>1907</v>
      </c>
    </row>
    <row r="88" spans="1:13" x14ac:dyDescent="0.3">
      <c r="A88" s="222" t="s">
        <v>1977</v>
      </c>
      <c r="B88" s="127">
        <f t="shared" si="24"/>
        <v>0</v>
      </c>
      <c r="C88" s="182"/>
      <c r="D88" s="182"/>
      <c r="E88" s="182"/>
      <c r="F88" s="182"/>
      <c r="G88" s="182"/>
      <c r="H88" s="182"/>
      <c r="I88" s="182"/>
      <c r="J88" s="182"/>
      <c r="K88" s="182"/>
      <c r="L88" s="182"/>
      <c r="M88" s="129" t="s">
        <v>1907</v>
      </c>
    </row>
    <row r="89" spans="1:13" x14ac:dyDescent="0.3">
      <c r="A89" s="222" t="s">
        <v>1978</v>
      </c>
      <c r="B89" s="127">
        <f t="shared" si="24"/>
        <v>0</v>
      </c>
      <c r="C89" s="182"/>
      <c r="D89" s="182"/>
      <c r="E89" s="182"/>
      <c r="F89" s="182"/>
      <c r="G89" s="182"/>
      <c r="H89" s="182"/>
      <c r="I89" s="182"/>
      <c r="J89" s="182"/>
      <c r="K89" s="182"/>
      <c r="L89" s="182"/>
      <c r="M89" s="129" t="s">
        <v>1907</v>
      </c>
    </row>
    <row r="90" spans="1:13" x14ac:dyDescent="0.3">
      <c r="A90" s="222" t="s">
        <v>1979</v>
      </c>
      <c r="B90" s="127">
        <f t="shared" si="24"/>
        <v>0</v>
      </c>
      <c r="C90" s="182"/>
      <c r="D90" s="182"/>
      <c r="E90" s="182"/>
      <c r="F90" s="182"/>
      <c r="G90" s="182"/>
      <c r="H90" s="182"/>
      <c r="I90" s="182"/>
      <c r="J90" s="182"/>
      <c r="K90" s="182"/>
      <c r="L90" s="182"/>
      <c r="M90" s="129" t="s">
        <v>1907</v>
      </c>
    </row>
    <row r="91" spans="1:13" x14ac:dyDescent="0.3">
      <c r="A91" s="222" t="s">
        <v>1980</v>
      </c>
      <c r="B91" s="127">
        <f t="shared" si="24"/>
        <v>0</v>
      </c>
      <c r="C91" s="182"/>
      <c r="D91" s="182"/>
      <c r="E91" s="182"/>
      <c r="F91" s="182"/>
      <c r="G91" s="182"/>
      <c r="H91" s="182"/>
      <c r="I91" s="182"/>
      <c r="J91" s="182"/>
      <c r="K91" s="182"/>
      <c r="L91" s="182"/>
      <c r="M91" s="129" t="s">
        <v>1907</v>
      </c>
    </row>
    <row r="92" spans="1:13" x14ac:dyDescent="0.3">
      <c r="A92" s="222" t="s">
        <v>1981</v>
      </c>
      <c r="B92" s="127">
        <f t="shared" si="24"/>
        <v>0</v>
      </c>
      <c r="C92" s="182"/>
      <c r="D92" s="182"/>
      <c r="E92" s="182"/>
      <c r="F92" s="182"/>
      <c r="G92" s="182"/>
      <c r="H92" s="182"/>
      <c r="I92" s="182"/>
      <c r="J92" s="182"/>
      <c r="K92" s="182"/>
      <c r="L92" s="182"/>
      <c r="M92" s="129" t="s">
        <v>1907</v>
      </c>
    </row>
    <row r="93" spans="1:13" x14ac:dyDescent="0.3">
      <c r="A93" s="222" t="s">
        <v>1982</v>
      </c>
      <c r="B93" s="127">
        <f t="shared" si="24"/>
        <v>0</v>
      </c>
      <c r="C93" s="182"/>
      <c r="D93" s="182"/>
      <c r="E93" s="182"/>
      <c r="F93" s="182"/>
      <c r="G93" s="182"/>
      <c r="H93" s="182"/>
      <c r="I93" s="182"/>
      <c r="J93" s="182"/>
      <c r="K93" s="182"/>
      <c r="L93" s="182"/>
      <c r="M93" s="129" t="s">
        <v>1907</v>
      </c>
    </row>
    <row r="94" spans="1:13" x14ac:dyDescent="0.3">
      <c r="A94" s="222" t="s">
        <v>1983</v>
      </c>
      <c r="B94" s="127">
        <f t="shared" si="24"/>
        <v>0</v>
      </c>
      <c r="C94" s="182"/>
      <c r="D94" s="182"/>
      <c r="E94" s="182"/>
      <c r="F94" s="182"/>
      <c r="G94" s="182"/>
      <c r="H94" s="182"/>
      <c r="I94" s="182"/>
      <c r="J94" s="182"/>
      <c r="K94" s="182"/>
      <c r="L94" s="182"/>
      <c r="M94" s="129" t="s">
        <v>1907</v>
      </c>
    </row>
    <row r="95" spans="1:13" x14ac:dyDescent="0.3">
      <c r="A95" s="222" t="s">
        <v>1984</v>
      </c>
      <c r="B95" s="127">
        <f t="shared" si="24"/>
        <v>0</v>
      </c>
      <c r="C95" s="182"/>
      <c r="D95" s="182"/>
      <c r="E95" s="182"/>
      <c r="F95" s="182"/>
      <c r="G95" s="182"/>
      <c r="H95" s="182"/>
      <c r="I95" s="182"/>
      <c r="J95" s="182"/>
      <c r="K95" s="182"/>
      <c r="L95" s="182"/>
      <c r="M95" s="129" t="s">
        <v>1907</v>
      </c>
    </row>
    <row r="96" spans="1:13" x14ac:dyDescent="0.3">
      <c r="A96" s="222" t="s">
        <v>1985</v>
      </c>
      <c r="B96" s="127">
        <f t="shared" si="24"/>
        <v>0</v>
      </c>
      <c r="C96" s="182"/>
      <c r="D96" s="182"/>
      <c r="E96" s="182"/>
      <c r="F96" s="182"/>
      <c r="G96" s="182"/>
      <c r="H96" s="182"/>
      <c r="I96" s="182"/>
      <c r="J96" s="182"/>
      <c r="K96" s="182"/>
      <c r="L96" s="182"/>
      <c r="M96" s="129" t="s">
        <v>1907</v>
      </c>
    </row>
    <row r="97" spans="1:13" x14ac:dyDescent="0.3">
      <c r="A97" s="222" t="s">
        <v>1986</v>
      </c>
      <c r="B97" s="127">
        <f t="shared" si="24"/>
        <v>0</v>
      </c>
      <c r="C97" s="182"/>
      <c r="D97" s="182"/>
      <c r="E97" s="182"/>
      <c r="F97" s="182"/>
      <c r="G97" s="182"/>
      <c r="H97" s="182"/>
      <c r="I97" s="182"/>
      <c r="J97" s="182"/>
      <c r="K97" s="182"/>
      <c r="L97" s="182"/>
      <c r="M97" s="129" t="s">
        <v>1907</v>
      </c>
    </row>
    <row r="98" spans="1:13" x14ac:dyDescent="0.3">
      <c r="A98" s="222" t="s">
        <v>1987</v>
      </c>
      <c r="B98" s="127">
        <f t="shared" si="24"/>
        <v>0</v>
      </c>
      <c r="C98" s="182"/>
      <c r="D98" s="182"/>
      <c r="E98" s="182"/>
      <c r="F98" s="182"/>
      <c r="G98" s="182"/>
      <c r="H98" s="182"/>
      <c r="I98" s="182"/>
      <c r="J98" s="182"/>
      <c r="K98" s="182"/>
      <c r="L98" s="182"/>
      <c r="M98" s="129" t="s">
        <v>1907</v>
      </c>
    </row>
    <row r="99" spans="1:13" ht="27.6" x14ac:dyDescent="0.3">
      <c r="A99" s="222" t="s">
        <v>2169</v>
      </c>
      <c r="B99" s="127">
        <f t="shared" si="24"/>
        <v>0</v>
      </c>
      <c r="C99" s="182"/>
      <c r="D99" s="182"/>
      <c r="E99" s="182"/>
      <c r="F99" s="182"/>
      <c r="G99" s="182"/>
      <c r="H99" s="182"/>
      <c r="I99" s="182"/>
      <c r="J99" s="182"/>
      <c r="K99" s="182"/>
      <c r="L99" s="182"/>
      <c r="M99" s="129" t="s">
        <v>1907</v>
      </c>
    </row>
    <row r="100" spans="1:13" x14ac:dyDescent="0.3">
      <c r="A100" s="222" t="s">
        <v>1989</v>
      </c>
      <c r="B100" s="127">
        <f t="shared" si="24"/>
        <v>0</v>
      </c>
      <c r="C100" s="182"/>
      <c r="D100" s="182"/>
      <c r="E100" s="182"/>
      <c r="F100" s="182"/>
      <c r="G100" s="182"/>
      <c r="H100" s="182"/>
      <c r="I100" s="182"/>
      <c r="J100" s="182"/>
      <c r="K100" s="182"/>
      <c r="L100" s="182"/>
      <c r="M100" s="129" t="s">
        <v>1907</v>
      </c>
    </row>
    <row r="101" spans="1:13" x14ac:dyDescent="0.3">
      <c r="A101" s="222" t="s">
        <v>1990</v>
      </c>
      <c r="B101" s="127">
        <f t="shared" si="24"/>
        <v>0</v>
      </c>
      <c r="C101" s="182"/>
      <c r="D101" s="182"/>
      <c r="E101" s="182"/>
      <c r="F101" s="182"/>
      <c r="G101" s="182"/>
      <c r="H101" s="182"/>
      <c r="I101" s="182"/>
      <c r="J101" s="182"/>
      <c r="K101" s="182"/>
      <c r="L101" s="182"/>
      <c r="M101" s="129" t="s">
        <v>1907</v>
      </c>
    </row>
    <row r="102" spans="1:13" hidden="1" x14ac:dyDescent="0.3">
      <c r="A102" s="222" t="s">
        <v>1991</v>
      </c>
      <c r="B102" s="127">
        <f t="shared" si="24"/>
        <v>0</v>
      </c>
      <c r="C102" s="182"/>
      <c r="D102" s="182"/>
      <c r="E102" s="182"/>
      <c r="F102" s="182"/>
      <c r="G102" s="182"/>
      <c r="H102" s="182"/>
      <c r="I102" s="182"/>
      <c r="J102" s="182"/>
      <c r="K102" s="182"/>
      <c r="L102" s="182"/>
      <c r="M102" s="129" t="s">
        <v>1907</v>
      </c>
    </row>
    <row r="103" spans="1:13" x14ac:dyDescent="0.3">
      <c r="A103" s="222" t="s">
        <v>1992</v>
      </c>
      <c r="B103" s="127">
        <f t="shared" si="24"/>
        <v>0</v>
      </c>
      <c r="C103" s="182"/>
      <c r="D103" s="182"/>
      <c r="E103" s="182"/>
      <c r="F103" s="182"/>
      <c r="G103" s="182"/>
      <c r="H103" s="182"/>
      <c r="I103" s="182"/>
      <c r="J103" s="182"/>
      <c r="K103" s="182"/>
      <c r="L103" s="182"/>
      <c r="M103" s="129" t="s">
        <v>1907</v>
      </c>
    </row>
    <row r="104" spans="1:13" hidden="1" x14ac:dyDescent="0.3">
      <c r="A104" s="222" t="s">
        <v>1993</v>
      </c>
      <c r="B104" s="127">
        <f t="shared" si="24"/>
        <v>0</v>
      </c>
      <c r="C104" s="182"/>
      <c r="D104" s="182"/>
      <c r="E104" s="182"/>
      <c r="F104" s="182"/>
      <c r="G104" s="182"/>
      <c r="H104" s="182"/>
      <c r="I104" s="182"/>
      <c r="J104" s="182"/>
      <c r="K104" s="182"/>
      <c r="L104" s="182"/>
      <c r="M104" s="129" t="s">
        <v>1907</v>
      </c>
    </row>
    <row r="105" spans="1:13" x14ac:dyDescent="0.3">
      <c r="A105" s="222" t="s">
        <v>1994</v>
      </c>
      <c r="B105" s="127">
        <f t="shared" si="24"/>
        <v>0</v>
      </c>
      <c r="C105" s="182"/>
      <c r="D105" s="182"/>
      <c r="E105" s="182"/>
      <c r="F105" s="182"/>
      <c r="G105" s="182"/>
      <c r="H105" s="182"/>
      <c r="I105" s="182"/>
      <c r="J105" s="182"/>
      <c r="K105" s="182"/>
      <c r="L105" s="182"/>
      <c r="M105" s="129" t="s">
        <v>1907</v>
      </c>
    </row>
    <row r="106" spans="1:13" x14ac:dyDescent="0.3">
      <c r="A106" s="222" t="s">
        <v>1995</v>
      </c>
      <c r="B106" s="127">
        <f t="shared" si="24"/>
        <v>0</v>
      </c>
      <c r="C106" s="182"/>
      <c r="D106" s="182"/>
      <c r="E106" s="182"/>
      <c r="F106" s="182"/>
      <c r="G106" s="182"/>
      <c r="H106" s="182"/>
      <c r="I106" s="182"/>
      <c r="J106" s="182"/>
      <c r="K106" s="182"/>
      <c r="L106" s="182"/>
      <c r="M106" s="129" t="s">
        <v>1907</v>
      </c>
    </row>
    <row r="107" spans="1:13" x14ac:dyDescent="0.3">
      <c r="A107" s="222" t="s">
        <v>1996</v>
      </c>
      <c r="B107" s="127">
        <f t="shared" si="24"/>
        <v>0</v>
      </c>
      <c r="C107" s="182"/>
      <c r="D107" s="182"/>
      <c r="E107" s="182"/>
      <c r="F107" s="182"/>
      <c r="G107" s="182"/>
      <c r="H107" s="182"/>
      <c r="I107" s="182"/>
      <c r="J107" s="182"/>
      <c r="K107" s="182"/>
      <c r="L107" s="182"/>
      <c r="M107" s="129" t="s">
        <v>1907</v>
      </c>
    </row>
    <row r="108" spans="1:13" x14ac:dyDescent="0.3">
      <c r="A108" s="222" t="s">
        <v>1997</v>
      </c>
      <c r="B108" s="127">
        <f t="shared" si="24"/>
        <v>0</v>
      </c>
      <c r="C108" s="182"/>
      <c r="D108" s="182"/>
      <c r="E108" s="182"/>
      <c r="F108" s="182"/>
      <c r="G108" s="182"/>
      <c r="H108" s="182"/>
      <c r="I108" s="182"/>
      <c r="J108" s="182"/>
      <c r="K108" s="182"/>
      <c r="L108" s="182"/>
      <c r="M108" s="129" t="s">
        <v>1907</v>
      </c>
    </row>
    <row r="109" spans="1:13" x14ac:dyDescent="0.3">
      <c r="A109" s="222" t="s">
        <v>1998</v>
      </c>
      <c r="B109" s="127">
        <f t="shared" si="24"/>
        <v>0</v>
      </c>
      <c r="C109" s="182"/>
      <c r="D109" s="182"/>
      <c r="E109" s="182"/>
      <c r="F109" s="182"/>
      <c r="G109" s="182"/>
      <c r="H109" s="182"/>
      <c r="I109" s="182"/>
      <c r="J109" s="182"/>
      <c r="K109" s="182"/>
      <c r="L109" s="182"/>
      <c r="M109" s="129" t="s">
        <v>1907</v>
      </c>
    </row>
    <row r="110" spans="1:13" ht="15" thickBot="1" x14ac:dyDescent="0.35">
      <c r="A110" s="222" t="s">
        <v>1999</v>
      </c>
      <c r="B110" s="127">
        <f t="shared" si="24"/>
        <v>0</v>
      </c>
      <c r="C110" s="182"/>
      <c r="D110" s="182"/>
      <c r="E110" s="182"/>
      <c r="F110" s="182"/>
      <c r="G110" s="182"/>
      <c r="H110" s="182"/>
      <c r="I110" s="182"/>
      <c r="J110" s="182"/>
      <c r="K110" s="182"/>
      <c r="L110" s="182"/>
      <c r="M110" s="129" t="s">
        <v>1907</v>
      </c>
    </row>
    <row r="111" spans="1:13" ht="16.2" thickBot="1" x14ac:dyDescent="0.35">
      <c r="A111" s="444" t="s">
        <v>2000</v>
      </c>
      <c r="B111" s="445">
        <f>SUM(C111:L111)</f>
        <v>0</v>
      </c>
      <c r="C111" s="445">
        <f t="shared" ref="C111:L111" si="25">SUM(C80:C110)</f>
        <v>0</v>
      </c>
      <c r="D111" s="445">
        <f t="shared" si="25"/>
        <v>0</v>
      </c>
      <c r="E111" s="445">
        <f t="shared" si="25"/>
        <v>0</v>
      </c>
      <c r="F111" s="445">
        <f t="shared" si="25"/>
        <v>0</v>
      </c>
      <c r="G111" s="445">
        <f t="shared" si="25"/>
        <v>0</v>
      </c>
      <c r="H111" s="445">
        <f t="shared" si="25"/>
        <v>0</v>
      </c>
      <c r="I111" s="445">
        <f t="shared" si="25"/>
        <v>0</v>
      </c>
      <c r="J111" s="445">
        <f t="shared" si="25"/>
        <v>0</v>
      </c>
      <c r="K111" s="445">
        <f t="shared" si="25"/>
        <v>0</v>
      </c>
      <c r="L111" s="445">
        <f t="shared" si="25"/>
        <v>0</v>
      </c>
      <c r="M111" s="445"/>
    </row>
    <row r="112" spans="1:13" x14ac:dyDescent="0.3">
      <c r="A112" s="223"/>
      <c r="B112" s="224"/>
      <c r="C112" s="225"/>
      <c r="D112" s="225"/>
      <c r="E112" s="225"/>
      <c r="F112" s="225"/>
      <c r="G112" s="225"/>
      <c r="H112" s="225"/>
      <c r="I112" s="225"/>
      <c r="J112" s="225"/>
      <c r="K112" s="225"/>
      <c r="L112" s="225"/>
      <c r="M112" s="226"/>
    </row>
    <row r="113" spans="1:13" hidden="1" outlineLevel="1" x14ac:dyDescent="0.3">
      <c r="A113" s="227" t="s">
        <v>1950</v>
      </c>
      <c r="B113" s="228"/>
      <c r="C113" s="229"/>
      <c r="D113" s="229"/>
      <c r="E113" s="229"/>
      <c r="F113" s="229"/>
      <c r="G113" s="229"/>
      <c r="H113" s="229"/>
      <c r="I113" s="229"/>
      <c r="J113" s="229"/>
      <c r="K113" s="229"/>
      <c r="L113" s="229"/>
      <c r="M113" s="230"/>
    </row>
    <row r="114" spans="1:13" hidden="1" outlineLevel="1" x14ac:dyDescent="0.3">
      <c r="A114" s="231" t="s">
        <v>2001</v>
      </c>
      <c r="B114" s="123">
        <f t="shared" ref="B114:B122" si="26">SUM(C114:L114)</f>
        <v>0</v>
      </c>
      <c r="C114" s="212"/>
      <c r="D114" s="212"/>
      <c r="E114" s="212"/>
      <c r="F114" s="212"/>
      <c r="G114" s="212"/>
      <c r="H114" s="212"/>
      <c r="I114" s="212"/>
      <c r="J114" s="212"/>
      <c r="K114" s="212"/>
      <c r="L114" s="212"/>
      <c r="M114" s="125" t="s">
        <v>1907</v>
      </c>
    </row>
    <row r="115" spans="1:13" hidden="1" outlineLevel="1" x14ac:dyDescent="0.3">
      <c r="A115" s="232" t="s">
        <v>2002</v>
      </c>
      <c r="B115" s="127">
        <f t="shared" si="26"/>
        <v>0</v>
      </c>
      <c r="C115" s="182"/>
      <c r="D115" s="182"/>
      <c r="E115" s="182"/>
      <c r="F115" s="182"/>
      <c r="G115" s="182"/>
      <c r="H115" s="182"/>
      <c r="I115" s="182"/>
      <c r="J115" s="182"/>
      <c r="K115" s="182"/>
      <c r="L115" s="182"/>
      <c r="M115" s="129" t="s">
        <v>1907</v>
      </c>
    </row>
    <row r="116" spans="1:13" hidden="1" outlineLevel="1" x14ac:dyDescent="0.3">
      <c r="A116" s="232" t="s">
        <v>2003</v>
      </c>
      <c r="B116" s="127">
        <f t="shared" si="26"/>
        <v>0</v>
      </c>
      <c r="C116" s="182"/>
      <c r="D116" s="182"/>
      <c r="E116" s="182"/>
      <c r="F116" s="182"/>
      <c r="G116" s="182"/>
      <c r="H116" s="182"/>
      <c r="I116" s="182"/>
      <c r="J116" s="182"/>
      <c r="K116" s="182"/>
      <c r="L116" s="182"/>
      <c r="M116" s="129" t="s">
        <v>1907</v>
      </c>
    </row>
    <row r="117" spans="1:13" hidden="1" outlineLevel="1" x14ac:dyDescent="0.3">
      <c r="A117" s="232" t="s">
        <v>2004</v>
      </c>
      <c r="B117" s="127">
        <f t="shared" si="26"/>
        <v>0</v>
      </c>
      <c r="C117" s="182"/>
      <c r="D117" s="182"/>
      <c r="E117" s="182"/>
      <c r="F117" s="182"/>
      <c r="G117" s="182"/>
      <c r="H117" s="182"/>
      <c r="I117" s="182"/>
      <c r="J117" s="182"/>
      <c r="K117" s="182"/>
      <c r="L117" s="182"/>
      <c r="M117" s="129" t="s">
        <v>1907</v>
      </c>
    </row>
    <row r="118" spans="1:13" hidden="1" outlineLevel="1" x14ac:dyDescent="0.3">
      <c r="A118" s="232" t="s">
        <v>2005</v>
      </c>
      <c r="B118" s="127">
        <f t="shared" si="26"/>
        <v>0</v>
      </c>
      <c r="C118" s="182"/>
      <c r="D118" s="182"/>
      <c r="E118" s="182"/>
      <c r="F118" s="182"/>
      <c r="G118" s="182"/>
      <c r="H118" s="182"/>
      <c r="I118" s="182"/>
      <c r="J118" s="182"/>
      <c r="K118" s="182"/>
      <c r="L118" s="182"/>
      <c r="M118" s="129" t="s">
        <v>1907</v>
      </c>
    </row>
    <row r="119" spans="1:13" hidden="1" outlineLevel="1" x14ac:dyDescent="0.3">
      <c r="A119" s="232" t="s">
        <v>2006</v>
      </c>
      <c r="B119" s="127">
        <f t="shared" si="26"/>
        <v>0</v>
      </c>
      <c r="C119" s="182"/>
      <c r="D119" s="182"/>
      <c r="E119" s="182"/>
      <c r="F119" s="182"/>
      <c r="G119" s="182"/>
      <c r="H119" s="182"/>
      <c r="I119" s="182"/>
      <c r="J119" s="182"/>
      <c r="K119" s="182"/>
      <c r="L119" s="182"/>
      <c r="M119" s="129" t="s">
        <v>1907</v>
      </c>
    </row>
    <row r="120" spans="1:13" hidden="1" outlineLevel="1" x14ac:dyDescent="0.3">
      <c r="A120" s="232" t="s">
        <v>2007</v>
      </c>
      <c r="B120" s="127">
        <f t="shared" si="26"/>
        <v>0</v>
      </c>
      <c r="C120" s="182"/>
      <c r="D120" s="182"/>
      <c r="E120" s="182"/>
      <c r="F120" s="182"/>
      <c r="G120" s="182"/>
      <c r="H120" s="182"/>
      <c r="I120" s="182"/>
      <c r="J120" s="182"/>
      <c r="K120" s="182"/>
      <c r="L120" s="182"/>
      <c r="M120" s="129" t="s">
        <v>1907</v>
      </c>
    </row>
    <row r="121" spans="1:13" ht="15" hidden="1" outlineLevel="1" thickBot="1" x14ac:dyDescent="0.35">
      <c r="A121" s="233" t="s">
        <v>2008</v>
      </c>
      <c r="B121" s="234">
        <f t="shared" si="26"/>
        <v>0</v>
      </c>
      <c r="C121" s="235"/>
      <c r="D121" s="235"/>
      <c r="E121" s="235"/>
      <c r="F121" s="235"/>
      <c r="G121" s="235"/>
      <c r="H121" s="235"/>
      <c r="I121" s="235"/>
      <c r="J121" s="235"/>
      <c r="K121" s="235"/>
      <c r="L121" s="235"/>
      <c r="M121" s="129" t="s">
        <v>1907</v>
      </c>
    </row>
    <row r="122" spans="1:13" ht="16.2" hidden="1" outlineLevel="1" thickBot="1" x14ac:dyDescent="0.35">
      <c r="A122" s="135" t="s">
        <v>2009</v>
      </c>
      <c r="B122" s="136">
        <f t="shared" si="26"/>
        <v>0</v>
      </c>
      <c r="C122" s="136">
        <f t="shared" ref="C122:J122" si="27">SUM(C114:C121)</f>
        <v>0</v>
      </c>
      <c r="D122" s="136">
        <f t="shared" si="27"/>
        <v>0</v>
      </c>
      <c r="E122" s="136">
        <f t="shared" si="27"/>
        <v>0</v>
      </c>
      <c r="F122" s="136">
        <f t="shared" si="27"/>
        <v>0</v>
      </c>
      <c r="G122" s="136">
        <f t="shared" si="27"/>
        <v>0</v>
      </c>
      <c r="H122" s="136">
        <f t="shared" si="27"/>
        <v>0</v>
      </c>
      <c r="I122" s="136">
        <f t="shared" si="27"/>
        <v>0</v>
      </c>
      <c r="J122" s="136">
        <f t="shared" si="27"/>
        <v>0</v>
      </c>
      <c r="K122" s="136">
        <f>SUM(K114:K121)</f>
        <v>0</v>
      </c>
      <c r="L122" s="136">
        <f>SUM(L114:L121)</f>
        <v>0</v>
      </c>
      <c r="M122" s="136"/>
    </row>
    <row r="123" spans="1:13" hidden="1" outlineLevel="1" x14ac:dyDescent="0.3">
      <c r="A123" s="223"/>
      <c r="B123" s="218"/>
      <c r="C123" s="219"/>
      <c r="D123" s="219"/>
      <c r="E123" s="219"/>
      <c r="F123" s="219"/>
      <c r="G123" s="219"/>
      <c r="H123" s="219"/>
      <c r="I123" s="219"/>
      <c r="J123" s="219"/>
      <c r="K123" s="219"/>
      <c r="L123" s="219"/>
      <c r="M123" s="220"/>
    </row>
    <row r="124" spans="1:13" hidden="1" outlineLevel="1" x14ac:dyDescent="0.3">
      <c r="A124" s="227" t="s">
        <v>2010</v>
      </c>
      <c r="B124" s="218"/>
      <c r="C124" s="219"/>
      <c r="D124" s="219"/>
      <c r="E124" s="219"/>
      <c r="F124" s="219"/>
      <c r="G124" s="219"/>
      <c r="H124" s="219"/>
      <c r="I124" s="219"/>
      <c r="J124" s="219"/>
      <c r="K124" s="219"/>
      <c r="L124" s="219"/>
      <c r="M124" s="220"/>
    </row>
    <row r="125" spans="1:13" hidden="1" outlineLevel="1" x14ac:dyDescent="0.3">
      <c r="A125" s="221" t="s">
        <v>2011</v>
      </c>
      <c r="B125" s="123">
        <f t="shared" ref="B125:B139" si="28">SUM(C125:L125)</f>
        <v>0</v>
      </c>
      <c r="C125" s="212"/>
      <c r="D125" s="212"/>
      <c r="E125" s="212"/>
      <c r="F125" s="212"/>
      <c r="G125" s="212"/>
      <c r="H125" s="212"/>
      <c r="I125" s="212"/>
      <c r="J125" s="212"/>
      <c r="K125" s="212"/>
      <c r="L125" s="212"/>
      <c r="M125" s="125" t="s">
        <v>1907</v>
      </c>
    </row>
    <row r="126" spans="1:13" hidden="1" outlineLevel="1" x14ac:dyDescent="0.3">
      <c r="A126" s="126" t="s">
        <v>2012</v>
      </c>
      <c r="B126" s="127">
        <f t="shared" si="28"/>
        <v>0</v>
      </c>
      <c r="C126" s="182"/>
      <c r="D126" s="182"/>
      <c r="E126" s="182"/>
      <c r="F126" s="182"/>
      <c r="G126" s="182"/>
      <c r="H126" s="182"/>
      <c r="I126" s="182"/>
      <c r="J126" s="182"/>
      <c r="K126" s="182"/>
      <c r="L126" s="182"/>
      <c r="M126" s="129" t="s">
        <v>1907</v>
      </c>
    </row>
    <row r="127" spans="1:13" hidden="1" outlineLevel="1" x14ac:dyDescent="0.3">
      <c r="A127" s="126" t="s">
        <v>2013</v>
      </c>
      <c r="B127" s="127">
        <f t="shared" si="28"/>
        <v>0</v>
      </c>
      <c r="C127" s="182"/>
      <c r="D127" s="182"/>
      <c r="E127" s="182"/>
      <c r="F127" s="182"/>
      <c r="G127" s="182"/>
      <c r="H127" s="182"/>
      <c r="I127" s="182"/>
      <c r="J127" s="182"/>
      <c r="K127" s="182"/>
      <c r="L127" s="182"/>
      <c r="M127" s="129" t="s">
        <v>1907</v>
      </c>
    </row>
    <row r="128" spans="1:13" hidden="1" outlineLevel="1" x14ac:dyDescent="0.3">
      <c r="A128" s="126" t="s">
        <v>2014</v>
      </c>
      <c r="B128" s="127">
        <f t="shared" si="28"/>
        <v>0</v>
      </c>
      <c r="C128" s="182"/>
      <c r="D128" s="182"/>
      <c r="E128" s="182"/>
      <c r="F128" s="182"/>
      <c r="G128" s="182"/>
      <c r="H128" s="182"/>
      <c r="I128" s="182"/>
      <c r="J128" s="182"/>
      <c r="K128" s="182"/>
      <c r="L128" s="182"/>
      <c r="M128" s="129" t="s">
        <v>1907</v>
      </c>
    </row>
    <row r="129" spans="1:13" hidden="1" outlineLevel="1" x14ac:dyDescent="0.3">
      <c r="A129" s="126" t="s">
        <v>2015</v>
      </c>
      <c r="B129" s="127">
        <f t="shared" si="28"/>
        <v>0</v>
      </c>
      <c r="C129" s="182"/>
      <c r="D129" s="182"/>
      <c r="E129" s="182"/>
      <c r="F129" s="182"/>
      <c r="G129" s="182"/>
      <c r="H129" s="182"/>
      <c r="I129" s="182"/>
      <c r="J129" s="182"/>
      <c r="K129" s="182"/>
      <c r="L129" s="182"/>
      <c r="M129" s="129" t="s">
        <v>1907</v>
      </c>
    </row>
    <row r="130" spans="1:13" hidden="1" outlineLevel="1" x14ac:dyDescent="0.3">
      <c r="A130" s="126" t="s">
        <v>2016</v>
      </c>
      <c r="B130" s="127">
        <f t="shared" si="28"/>
        <v>0</v>
      </c>
      <c r="C130" s="182"/>
      <c r="D130" s="182"/>
      <c r="E130" s="182"/>
      <c r="F130" s="182"/>
      <c r="G130" s="182"/>
      <c r="H130" s="182"/>
      <c r="I130" s="182"/>
      <c r="J130" s="182"/>
      <c r="K130" s="182"/>
      <c r="L130" s="182"/>
      <c r="M130" s="129" t="s">
        <v>1907</v>
      </c>
    </row>
    <row r="131" spans="1:13" hidden="1" outlineLevel="1" x14ac:dyDescent="0.3">
      <c r="A131" s="126" t="s">
        <v>2017</v>
      </c>
      <c r="B131" s="127">
        <f t="shared" si="28"/>
        <v>0</v>
      </c>
      <c r="C131" s="182"/>
      <c r="D131" s="182"/>
      <c r="E131" s="182"/>
      <c r="F131" s="182"/>
      <c r="G131" s="182"/>
      <c r="H131" s="182"/>
      <c r="I131" s="182"/>
      <c r="J131" s="182"/>
      <c r="K131" s="182"/>
      <c r="L131" s="182"/>
      <c r="M131" s="129" t="s">
        <v>1907</v>
      </c>
    </row>
    <row r="132" spans="1:13" hidden="1" outlineLevel="1" x14ac:dyDescent="0.3">
      <c r="A132" s="126" t="s">
        <v>2018</v>
      </c>
      <c r="B132" s="127">
        <f t="shared" si="28"/>
        <v>0</v>
      </c>
      <c r="C132" s="182"/>
      <c r="D132" s="182"/>
      <c r="E132" s="182"/>
      <c r="F132" s="182"/>
      <c r="G132" s="182"/>
      <c r="H132" s="182"/>
      <c r="I132" s="182"/>
      <c r="J132" s="182"/>
      <c r="K132" s="182"/>
      <c r="L132" s="182"/>
      <c r="M132" s="129" t="s">
        <v>1907</v>
      </c>
    </row>
    <row r="133" spans="1:13" hidden="1" outlineLevel="1" x14ac:dyDescent="0.3">
      <c r="A133" s="126" t="s">
        <v>2019</v>
      </c>
      <c r="B133" s="127">
        <f t="shared" si="28"/>
        <v>0</v>
      </c>
      <c r="C133" s="182"/>
      <c r="D133" s="182"/>
      <c r="E133" s="182"/>
      <c r="F133" s="182"/>
      <c r="G133" s="182"/>
      <c r="H133" s="182"/>
      <c r="I133" s="182"/>
      <c r="J133" s="182"/>
      <c r="K133" s="182"/>
      <c r="L133" s="182"/>
      <c r="M133" s="129" t="s">
        <v>1907</v>
      </c>
    </row>
    <row r="134" spans="1:13" hidden="1" outlineLevel="1" x14ac:dyDescent="0.3">
      <c r="A134" s="126" t="s">
        <v>2020</v>
      </c>
      <c r="B134" s="127">
        <f t="shared" si="28"/>
        <v>0</v>
      </c>
      <c r="C134" s="182"/>
      <c r="D134" s="182"/>
      <c r="E134" s="182"/>
      <c r="F134" s="182"/>
      <c r="G134" s="182"/>
      <c r="H134" s="182"/>
      <c r="I134" s="182"/>
      <c r="J134" s="182"/>
      <c r="K134" s="182"/>
      <c r="L134" s="182"/>
      <c r="M134" s="129" t="s">
        <v>1907</v>
      </c>
    </row>
    <row r="135" spans="1:13" hidden="1" outlineLevel="1" x14ac:dyDescent="0.3">
      <c r="A135" s="126" t="s">
        <v>2021</v>
      </c>
      <c r="B135" s="127">
        <f t="shared" si="28"/>
        <v>0</v>
      </c>
      <c r="C135" s="182"/>
      <c r="D135" s="182"/>
      <c r="E135" s="182"/>
      <c r="F135" s="182"/>
      <c r="G135" s="182"/>
      <c r="H135" s="182"/>
      <c r="I135" s="182"/>
      <c r="J135" s="182"/>
      <c r="K135" s="182"/>
      <c r="L135" s="182"/>
      <c r="M135" s="129" t="s">
        <v>1907</v>
      </c>
    </row>
    <row r="136" spans="1:13" hidden="1" outlineLevel="1" x14ac:dyDescent="0.3">
      <c r="A136" s="126" t="s">
        <v>2022</v>
      </c>
      <c r="B136" s="127">
        <f t="shared" si="28"/>
        <v>0</v>
      </c>
      <c r="C136" s="182"/>
      <c r="D136" s="182"/>
      <c r="E136" s="182"/>
      <c r="F136" s="182"/>
      <c r="G136" s="182"/>
      <c r="H136" s="182"/>
      <c r="I136" s="182"/>
      <c r="J136" s="182"/>
      <c r="K136" s="182"/>
      <c r="L136" s="182"/>
      <c r="M136" s="129" t="s">
        <v>1907</v>
      </c>
    </row>
    <row r="137" spans="1:13" hidden="1" outlineLevel="1" x14ac:dyDescent="0.3">
      <c r="A137" s="126" t="s">
        <v>2023</v>
      </c>
      <c r="B137" s="127">
        <f t="shared" si="28"/>
        <v>0</v>
      </c>
      <c r="C137" s="182"/>
      <c r="D137" s="182"/>
      <c r="E137" s="182"/>
      <c r="F137" s="182"/>
      <c r="G137" s="182"/>
      <c r="H137" s="182"/>
      <c r="I137" s="182"/>
      <c r="J137" s="182"/>
      <c r="K137" s="182"/>
      <c r="L137" s="182"/>
      <c r="M137" s="129" t="s">
        <v>1907</v>
      </c>
    </row>
    <row r="138" spans="1:13" ht="15" hidden="1" outlineLevel="1" thickBot="1" x14ac:dyDescent="0.35">
      <c r="A138" s="126" t="s">
        <v>2024</v>
      </c>
      <c r="B138" s="234">
        <f t="shared" si="28"/>
        <v>0</v>
      </c>
      <c r="C138" s="182"/>
      <c r="D138" s="182"/>
      <c r="E138" s="182"/>
      <c r="F138" s="182"/>
      <c r="G138" s="182"/>
      <c r="H138" s="182"/>
      <c r="I138" s="182"/>
      <c r="J138" s="182"/>
      <c r="K138" s="182"/>
      <c r="L138" s="182"/>
      <c r="M138" s="129" t="s">
        <v>1907</v>
      </c>
    </row>
    <row r="139" spans="1:13" ht="31.8" hidden="1" outlineLevel="1" thickBot="1" x14ac:dyDescent="0.35">
      <c r="A139" s="135" t="s">
        <v>2025</v>
      </c>
      <c r="B139" s="136">
        <f t="shared" si="28"/>
        <v>0</v>
      </c>
      <c r="C139" s="136">
        <f t="shared" ref="C139:J139" si="29">SUM(C125:C138)</f>
        <v>0</v>
      </c>
      <c r="D139" s="136">
        <f t="shared" si="29"/>
        <v>0</v>
      </c>
      <c r="E139" s="136">
        <f t="shared" si="29"/>
        <v>0</v>
      </c>
      <c r="F139" s="136">
        <f t="shared" si="29"/>
        <v>0</v>
      </c>
      <c r="G139" s="136">
        <f t="shared" si="29"/>
        <v>0</v>
      </c>
      <c r="H139" s="136">
        <f t="shared" si="29"/>
        <v>0</v>
      </c>
      <c r="I139" s="136">
        <f t="shared" si="29"/>
        <v>0</v>
      </c>
      <c r="J139" s="136">
        <f t="shared" si="29"/>
        <v>0</v>
      </c>
      <c r="K139" s="136">
        <f>SUM(K125:K138)</f>
        <v>0</v>
      </c>
      <c r="L139" s="136">
        <f>SUM(L125:L138)</f>
        <v>0</v>
      </c>
      <c r="M139" s="136"/>
    </row>
    <row r="140" spans="1:13" hidden="1" outlineLevel="1" x14ac:dyDescent="0.3">
      <c r="A140" s="159"/>
      <c r="B140" s="159"/>
      <c r="C140" s="160"/>
      <c r="D140" s="160"/>
      <c r="E140" s="160"/>
      <c r="F140" s="160"/>
      <c r="G140" s="160"/>
      <c r="H140" s="160"/>
      <c r="I140" s="160"/>
      <c r="J140" s="160"/>
      <c r="K140" s="160"/>
      <c r="L140" s="160"/>
      <c r="M140" s="236"/>
    </row>
    <row r="141" spans="1:13" collapsed="1" x14ac:dyDescent="0.3">
      <c r="A141" s="227" t="s">
        <v>2026</v>
      </c>
      <c r="B141" s="227"/>
      <c r="C141" s="237"/>
      <c r="D141" s="237"/>
      <c r="E141" s="237"/>
      <c r="F141" s="237"/>
      <c r="G141" s="237"/>
      <c r="H141" s="237"/>
      <c r="I141" s="237"/>
      <c r="J141" s="237"/>
      <c r="K141" s="237"/>
      <c r="L141" s="237"/>
      <c r="M141" s="238"/>
    </row>
    <row r="142" spans="1:13" ht="16.2" thickBot="1" x14ac:dyDescent="0.35">
      <c r="A142" s="447" t="s">
        <v>2027</v>
      </c>
      <c r="B142" s="227"/>
      <c r="C142" s="237"/>
      <c r="D142" s="237"/>
      <c r="E142" s="237"/>
      <c r="F142" s="237"/>
      <c r="G142" s="237"/>
      <c r="H142" s="237"/>
      <c r="I142" s="237"/>
      <c r="J142" s="237"/>
      <c r="K142" s="237"/>
      <c r="L142" s="237"/>
      <c r="M142" s="238"/>
    </row>
    <row r="143" spans="1:13" ht="15" thickBot="1" x14ac:dyDescent="0.35">
      <c r="A143" s="239" t="s">
        <v>2028</v>
      </c>
      <c r="B143" s="116"/>
      <c r="C143" s="117" t="s">
        <v>1904</v>
      </c>
      <c r="D143" s="117" t="s">
        <v>1904</v>
      </c>
      <c r="E143" s="117" t="s">
        <v>1904</v>
      </c>
      <c r="F143" s="117" t="s">
        <v>1904</v>
      </c>
      <c r="G143" s="117" t="s">
        <v>1904</v>
      </c>
      <c r="H143" s="117" t="s">
        <v>1904</v>
      </c>
      <c r="I143" s="117" t="s">
        <v>1904</v>
      </c>
      <c r="J143" s="117" t="s">
        <v>1904</v>
      </c>
      <c r="K143" s="117" t="s">
        <v>1904</v>
      </c>
      <c r="L143" s="117" t="s">
        <v>1904</v>
      </c>
      <c r="M143" s="118"/>
    </row>
    <row r="144" spans="1:13" x14ac:dyDescent="0.3">
      <c r="A144" s="240"/>
      <c r="B144" s="127">
        <f t="shared" ref="B144:B157" si="30">SUM(C144:L144)</f>
        <v>0</v>
      </c>
      <c r="C144" s="182"/>
      <c r="D144" s="182"/>
      <c r="E144" s="182"/>
      <c r="F144" s="182"/>
      <c r="G144" s="182"/>
      <c r="H144" s="182"/>
      <c r="I144" s="182"/>
      <c r="J144" s="182"/>
      <c r="K144" s="182"/>
      <c r="L144" s="182"/>
      <c r="M144" s="129" t="s">
        <v>1907</v>
      </c>
    </row>
    <row r="145" spans="1:13" x14ac:dyDescent="0.3">
      <c r="A145" s="240"/>
      <c r="B145" s="127">
        <f t="shared" si="30"/>
        <v>0</v>
      </c>
      <c r="C145" s="182"/>
      <c r="D145" s="182"/>
      <c r="E145" s="182"/>
      <c r="F145" s="182"/>
      <c r="G145" s="182"/>
      <c r="H145" s="182"/>
      <c r="I145" s="182"/>
      <c r="J145" s="182"/>
      <c r="K145" s="182"/>
      <c r="L145" s="182"/>
      <c r="M145" s="129" t="s">
        <v>1907</v>
      </c>
    </row>
    <row r="146" spans="1:13" x14ac:dyDescent="0.3">
      <c r="A146" s="240"/>
      <c r="B146" s="127">
        <f t="shared" si="30"/>
        <v>0</v>
      </c>
      <c r="C146" s="182"/>
      <c r="D146" s="182"/>
      <c r="E146" s="182"/>
      <c r="F146" s="182"/>
      <c r="G146" s="182"/>
      <c r="H146" s="182"/>
      <c r="I146" s="182"/>
      <c r="J146" s="182"/>
      <c r="K146" s="182"/>
      <c r="L146" s="182"/>
      <c r="M146" s="129" t="s">
        <v>1907</v>
      </c>
    </row>
    <row r="147" spans="1:13" x14ac:dyDescent="0.3">
      <c r="A147" s="240"/>
      <c r="B147" s="127">
        <f t="shared" si="30"/>
        <v>0</v>
      </c>
      <c r="C147" s="182"/>
      <c r="D147" s="182"/>
      <c r="E147" s="182"/>
      <c r="F147" s="182"/>
      <c r="G147" s="182"/>
      <c r="H147" s="182"/>
      <c r="I147" s="182"/>
      <c r="J147" s="182"/>
      <c r="K147" s="182"/>
      <c r="L147" s="182"/>
      <c r="M147" s="129" t="s">
        <v>1907</v>
      </c>
    </row>
    <row r="148" spans="1:13" x14ac:dyDescent="0.3">
      <c r="A148" s="240"/>
      <c r="B148" s="127">
        <f t="shared" si="30"/>
        <v>0</v>
      </c>
      <c r="C148" s="182"/>
      <c r="D148" s="182"/>
      <c r="E148" s="182"/>
      <c r="F148" s="182"/>
      <c r="G148" s="182"/>
      <c r="H148" s="182"/>
      <c r="I148" s="182"/>
      <c r="J148" s="182"/>
      <c r="K148" s="182"/>
      <c r="L148" s="182"/>
      <c r="M148" s="129" t="s">
        <v>1907</v>
      </c>
    </row>
    <row r="149" spans="1:13" x14ac:dyDescent="0.3">
      <c r="A149" s="241"/>
      <c r="B149" s="127">
        <f t="shared" si="30"/>
        <v>0</v>
      </c>
      <c r="C149" s="182"/>
      <c r="D149" s="182"/>
      <c r="E149" s="182"/>
      <c r="F149" s="182"/>
      <c r="G149" s="182"/>
      <c r="H149" s="182"/>
      <c r="I149" s="182"/>
      <c r="J149" s="182"/>
      <c r="K149" s="182"/>
      <c r="L149" s="182"/>
      <c r="M149" s="129" t="s">
        <v>1907</v>
      </c>
    </row>
    <row r="150" spans="1:13" x14ac:dyDescent="0.3">
      <c r="A150" s="241"/>
      <c r="B150" s="127">
        <f t="shared" si="30"/>
        <v>0</v>
      </c>
      <c r="C150" s="182"/>
      <c r="D150" s="182"/>
      <c r="E150" s="182"/>
      <c r="F150" s="182"/>
      <c r="G150" s="182"/>
      <c r="H150" s="182"/>
      <c r="I150" s="182"/>
      <c r="J150" s="182"/>
      <c r="K150" s="182"/>
      <c r="L150" s="182"/>
      <c r="M150" s="129" t="s">
        <v>1907</v>
      </c>
    </row>
    <row r="151" spans="1:13" x14ac:dyDescent="0.3">
      <c r="A151" s="241"/>
      <c r="B151" s="127">
        <f t="shared" si="30"/>
        <v>0</v>
      </c>
      <c r="C151" s="182"/>
      <c r="D151" s="182"/>
      <c r="E151" s="182"/>
      <c r="F151" s="182"/>
      <c r="G151" s="182"/>
      <c r="H151" s="182"/>
      <c r="I151" s="182"/>
      <c r="J151" s="182"/>
      <c r="K151" s="182"/>
      <c r="L151" s="182"/>
      <c r="M151" s="129" t="s">
        <v>1907</v>
      </c>
    </row>
    <row r="152" spans="1:13" x14ac:dyDescent="0.3">
      <c r="A152" s="241"/>
      <c r="B152" s="127">
        <f t="shared" si="30"/>
        <v>0</v>
      </c>
      <c r="C152" s="182"/>
      <c r="D152" s="182"/>
      <c r="E152" s="182"/>
      <c r="F152" s="182"/>
      <c r="G152" s="182"/>
      <c r="H152" s="182"/>
      <c r="I152" s="182"/>
      <c r="J152" s="182"/>
      <c r="K152" s="182"/>
      <c r="L152" s="182"/>
      <c r="M152" s="129" t="s">
        <v>1907</v>
      </c>
    </row>
    <row r="153" spans="1:13" x14ac:dyDescent="0.3">
      <c r="A153" s="241"/>
      <c r="B153" s="127">
        <f t="shared" si="30"/>
        <v>0</v>
      </c>
      <c r="C153" s="182"/>
      <c r="D153" s="182"/>
      <c r="E153" s="182"/>
      <c r="F153" s="182"/>
      <c r="G153" s="182"/>
      <c r="H153" s="182"/>
      <c r="I153" s="182"/>
      <c r="J153" s="182"/>
      <c r="K153" s="182"/>
      <c r="L153" s="182"/>
      <c r="M153" s="129" t="s">
        <v>1907</v>
      </c>
    </row>
    <row r="154" spans="1:13" x14ac:dyDescent="0.3">
      <c r="A154" s="241"/>
      <c r="B154" s="127">
        <f t="shared" si="30"/>
        <v>0</v>
      </c>
      <c r="C154" s="182"/>
      <c r="D154" s="182"/>
      <c r="E154" s="182"/>
      <c r="F154" s="182"/>
      <c r="G154" s="182"/>
      <c r="H154" s="182"/>
      <c r="I154" s="182"/>
      <c r="J154" s="182"/>
      <c r="K154" s="182"/>
      <c r="L154" s="182"/>
      <c r="M154" s="129" t="s">
        <v>1907</v>
      </c>
    </row>
    <row r="155" spans="1:13" x14ac:dyDescent="0.3">
      <c r="A155" s="241"/>
      <c r="B155" s="127">
        <f t="shared" si="30"/>
        <v>0</v>
      </c>
      <c r="C155" s="182"/>
      <c r="D155" s="182"/>
      <c r="E155" s="182"/>
      <c r="F155" s="182"/>
      <c r="G155" s="182"/>
      <c r="H155" s="182"/>
      <c r="I155" s="182"/>
      <c r="J155" s="182"/>
      <c r="K155" s="182"/>
      <c r="L155" s="182"/>
      <c r="M155" s="129" t="s">
        <v>1907</v>
      </c>
    </row>
    <row r="156" spans="1:13" ht="15" thickBot="1" x14ac:dyDescent="0.35">
      <c r="A156" s="242"/>
      <c r="B156" s="127">
        <f t="shared" si="30"/>
        <v>0</v>
      </c>
      <c r="C156" s="182"/>
      <c r="D156" s="182"/>
      <c r="E156" s="182"/>
      <c r="F156" s="182"/>
      <c r="G156" s="182"/>
      <c r="H156" s="182"/>
      <c r="I156" s="182"/>
      <c r="J156" s="182"/>
      <c r="K156" s="182"/>
      <c r="L156" s="182"/>
      <c r="M156" s="129" t="s">
        <v>1907</v>
      </c>
    </row>
    <row r="157" spans="1:13" ht="15" thickBot="1" x14ac:dyDescent="0.35">
      <c r="A157" s="243" t="s">
        <v>2029</v>
      </c>
      <c r="B157" s="244">
        <f t="shared" si="30"/>
        <v>0</v>
      </c>
      <c r="C157" s="244">
        <f t="shared" ref="C157:J157" si="31">SUM(C144:C156)</f>
        <v>0</v>
      </c>
      <c r="D157" s="244">
        <f t="shared" si="31"/>
        <v>0</v>
      </c>
      <c r="E157" s="244">
        <f t="shared" si="31"/>
        <v>0</v>
      </c>
      <c r="F157" s="244">
        <f t="shared" si="31"/>
        <v>0</v>
      </c>
      <c r="G157" s="244">
        <f t="shared" si="31"/>
        <v>0</v>
      </c>
      <c r="H157" s="244">
        <f t="shared" si="31"/>
        <v>0</v>
      </c>
      <c r="I157" s="244">
        <f t="shared" si="31"/>
        <v>0</v>
      </c>
      <c r="J157" s="244">
        <f t="shared" si="31"/>
        <v>0</v>
      </c>
      <c r="K157" s="244">
        <f>SUM(K144:K156)</f>
        <v>0</v>
      </c>
      <c r="L157" s="244">
        <f>SUM(L144:L156)</f>
        <v>0</v>
      </c>
      <c r="M157" s="245"/>
    </row>
    <row r="158" spans="1:13" ht="15" thickBot="1" x14ac:dyDescent="0.35">
      <c r="A158" s="246" t="s">
        <v>2030</v>
      </c>
      <c r="B158" s="247">
        <v>5</v>
      </c>
      <c r="C158" s="247">
        <v>5</v>
      </c>
      <c r="D158" s="247">
        <v>5</v>
      </c>
      <c r="E158" s="247">
        <v>5</v>
      </c>
      <c r="F158" s="247">
        <v>5</v>
      </c>
      <c r="G158" s="247">
        <v>5</v>
      </c>
      <c r="H158" s="247">
        <v>5</v>
      </c>
      <c r="I158" s="247">
        <v>5</v>
      </c>
      <c r="J158" s="247">
        <v>5</v>
      </c>
      <c r="K158" s="247">
        <v>5</v>
      </c>
      <c r="L158" s="247">
        <v>5</v>
      </c>
      <c r="M158" s="248"/>
    </row>
    <row r="159" spans="1:13" ht="16.2" thickBot="1" x14ac:dyDescent="0.35">
      <c r="A159" s="444" t="s">
        <v>2031</v>
      </c>
      <c r="B159" s="445">
        <f t="shared" ref="B159:J159" si="32">B157/B158</f>
        <v>0</v>
      </c>
      <c r="C159" s="445">
        <f t="shared" si="32"/>
        <v>0</v>
      </c>
      <c r="D159" s="445">
        <f t="shared" si="32"/>
        <v>0</v>
      </c>
      <c r="E159" s="445">
        <f t="shared" si="32"/>
        <v>0</v>
      </c>
      <c r="F159" s="445">
        <f t="shared" si="32"/>
        <v>0</v>
      </c>
      <c r="G159" s="445">
        <f t="shared" si="32"/>
        <v>0</v>
      </c>
      <c r="H159" s="445">
        <f t="shared" si="32"/>
        <v>0</v>
      </c>
      <c r="I159" s="445">
        <f t="shared" si="32"/>
        <v>0</v>
      </c>
      <c r="J159" s="445">
        <f t="shared" si="32"/>
        <v>0</v>
      </c>
      <c r="K159" s="445">
        <f>K157/K158</f>
        <v>0</v>
      </c>
      <c r="L159" s="445">
        <f>L157/L158</f>
        <v>0</v>
      </c>
      <c r="M159" s="445"/>
    </row>
    <row r="160" spans="1:13" x14ac:dyDescent="0.3">
      <c r="B160" s="249"/>
      <c r="M160" s="251"/>
    </row>
    <row r="161" spans="1:13" ht="16.2" thickBot="1" x14ac:dyDescent="0.35">
      <c r="A161" s="447" t="s">
        <v>2032</v>
      </c>
      <c r="B161" s="249"/>
      <c r="M161" s="251"/>
    </row>
    <row r="162" spans="1:13" ht="15" thickBot="1" x14ac:dyDescent="0.35">
      <c r="A162" s="239" t="s">
        <v>2033</v>
      </c>
      <c r="B162" s="116"/>
      <c r="C162" s="117" t="s">
        <v>1904</v>
      </c>
      <c r="D162" s="117" t="s">
        <v>1904</v>
      </c>
      <c r="E162" s="117" t="s">
        <v>1904</v>
      </c>
      <c r="F162" s="117" t="s">
        <v>1904</v>
      </c>
      <c r="G162" s="117" t="s">
        <v>1904</v>
      </c>
      <c r="H162" s="117" t="s">
        <v>1904</v>
      </c>
      <c r="I162" s="117" t="s">
        <v>1904</v>
      </c>
      <c r="J162" s="117" t="s">
        <v>1904</v>
      </c>
      <c r="K162" s="117" t="s">
        <v>1904</v>
      </c>
      <c r="L162" s="117" t="s">
        <v>1904</v>
      </c>
      <c r="M162" s="118"/>
    </row>
    <row r="163" spans="1:13" x14ac:dyDescent="0.3">
      <c r="A163" s="240"/>
      <c r="B163" s="252">
        <f t="shared" ref="B163:B176" si="33">SUM(C163:L163)</f>
        <v>0</v>
      </c>
      <c r="C163" s="182"/>
      <c r="D163" s="182"/>
      <c r="E163" s="182"/>
      <c r="F163" s="182"/>
      <c r="G163" s="182"/>
      <c r="H163" s="182"/>
      <c r="I163" s="182"/>
      <c r="J163" s="182"/>
      <c r="K163" s="182"/>
      <c r="L163" s="182"/>
      <c r="M163" s="129" t="s">
        <v>1907</v>
      </c>
    </row>
    <row r="164" spans="1:13" x14ac:dyDescent="0.3">
      <c r="A164" s="240"/>
      <c r="B164" s="252">
        <f t="shared" si="33"/>
        <v>0</v>
      </c>
      <c r="C164" s="182"/>
      <c r="D164" s="182"/>
      <c r="E164" s="182"/>
      <c r="F164" s="182"/>
      <c r="G164" s="182"/>
      <c r="H164" s="182"/>
      <c r="I164" s="182"/>
      <c r="J164" s="182"/>
      <c r="K164" s="182"/>
      <c r="L164" s="182"/>
      <c r="M164" s="129" t="s">
        <v>1907</v>
      </c>
    </row>
    <row r="165" spans="1:13" x14ac:dyDescent="0.3">
      <c r="A165" s="240"/>
      <c r="B165" s="252">
        <f t="shared" si="33"/>
        <v>0</v>
      </c>
      <c r="C165" s="182"/>
      <c r="D165" s="182"/>
      <c r="E165" s="182"/>
      <c r="F165" s="182"/>
      <c r="G165" s="182"/>
      <c r="H165" s="182"/>
      <c r="I165" s="182"/>
      <c r="J165" s="182"/>
      <c r="K165" s="182"/>
      <c r="L165" s="182"/>
      <c r="M165" s="129" t="s">
        <v>1907</v>
      </c>
    </row>
    <row r="166" spans="1:13" x14ac:dyDescent="0.3">
      <c r="A166" s="240"/>
      <c r="B166" s="252">
        <f t="shared" si="33"/>
        <v>0</v>
      </c>
      <c r="C166" s="182"/>
      <c r="D166" s="182"/>
      <c r="E166" s="182"/>
      <c r="F166" s="182"/>
      <c r="G166" s="182"/>
      <c r="H166" s="182"/>
      <c r="I166" s="182"/>
      <c r="J166" s="182"/>
      <c r="K166" s="182"/>
      <c r="L166" s="182"/>
      <c r="M166" s="129" t="s">
        <v>1907</v>
      </c>
    </row>
    <row r="167" spans="1:13" x14ac:dyDescent="0.3">
      <c r="A167" s="240"/>
      <c r="B167" s="252">
        <f t="shared" si="33"/>
        <v>0</v>
      </c>
      <c r="C167" s="182"/>
      <c r="D167" s="182"/>
      <c r="E167" s="182"/>
      <c r="F167" s="182"/>
      <c r="G167" s="182"/>
      <c r="H167" s="182"/>
      <c r="I167" s="182"/>
      <c r="J167" s="182"/>
      <c r="K167" s="182"/>
      <c r="L167" s="182"/>
      <c r="M167" s="129" t="s">
        <v>1907</v>
      </c>
    </row>
    <row r="168" spans="1:13" x14ac:dyDescent="0.3">
      <c r="A168" s="253"/>
      <c r="B168" s="252">
        <f t="shared" si="33"/>
        <v>0</v>
      </c>
      <c r="C168" s="182"/>
      <c r="D168" s="182"/>
      <c r="E168" s="182"/>
      <c r="F168" s="182"/>
      <c r="G168" s="182"/>
      <c r="H168" s="182"/>
      <c r="I168" s="182"/>
      <c r="J168" s="182"/>
      <c r="K168" s="182"/>
      <c r="L168" s="182"/>
      <c r="M168" s="129" t="s">
        <v>1907</v>
      </c>
    </row>
    <row r="169" spans="1:13" x14ac:dyDescent="0.3">
      <c r="A169" s="253"/>
      <c r="B169" s="252">
        <f t="shared" si="33"/>
        <v>0</v>
      </c>
      <c r="C169" s="182"/>
      <c r="D169" s="182"/>
      <c r="E169" s="182"/>
      <c r="F169" s="182"/>
      <c r="G169" s="182"/>
      <c r="H169" s="182"/>
      <c r="I169" s="182"/>
      <c r="J169" s="182"/>
      <c r="K169" s="182"/>
      <c r="L169" s="182"/>
      <c r="M169" s="129" t="s">
        <v>1907</v>
      </c>
    </row>
    <row r="170" spans="1:13" x14ac:dyDescent="0.3">
      <c r="A170" s="253"/>
      <c r="B170" s="252">
        <f t="shared" si="33"/>
        <v>0</v>
      </c>
      <c r="C170" s="182"/>
      <c r="D170" s="182"/>
      <c r="E170" s="182"/>
      <c r="F170" s="182"/>
      <c r="G170" s="182"/>
      <c r="H170" s="182"/>
      <c r="I170" s="182"/>
      <c r="J170" s="182"/>
      <c r="K170" s="182"/>
      <c r="L170" s="182"/>
      <c r="M170" s="129" t="s">
        <v>1907</v>
      </c>
    </row>
    <row r="171" spans="1:13" x14ac:dyDescent="0.3">
      <c r="A171" s="253"/>
      <c r="B171" s="252">
        <f t="shared" si="33"/>
        <v>0</v>
      </c>
      <c r="C171" s="182"/>
      <c r="D171" s="182"/>
      <c r="E171" s="182"/>
      <c r="F171" s="182"/>
      <c r="G171" s="182"/>
      <c r="H171" s="182"/>
      <c r="I171" s="182"/>
      <c r="J171" s="182"/>
      <c r="K171" s="182"/>
      <c r="L171" s="182"/>
      <c r="M171" s="129" t="s">
        <v>1907</v>
      </c>
    </row>
    <row r="172" spans="1:13" x14ac:dyDescent="0.3">
      <c r="A172" s="253"/>
      <c r="B172" s="252">
        <f t="shared" si="33"/>
        <v>0</v>
      </c>
      <c r="C172" s="182"/>
      <c r="D172" s="182"/>
      <c r="E172" s="182"/>
      <c r="F172" s="182"/>
      <c r="G172" s="182"/>
      <c r="H172" s="182"/>
      <c r="I172" s="182"/>
      <c r="J172" s="182"/>
      <c r="K172" s="182"/>
      <c r="L172" s="182"/>
      <c r="M172" s="129" t="s">
        <v>1907</v>
      </c>
    </row>
    <row r="173" spans="1:13" x14ac:dyDescent="0.3">
      <c r="A173" s="253"/>
      <c r="B173" s="252">
        <f t="shared" si="33"/>
        <v>0</v>
      </c>
      <c r="C173" s="182"/>
      <c r="D173" s="182"/>
      <c r="E173" s="182"/>
      <c r="F173" s="182"/>
      <c r="G173" s="182"/>
      <c r="H173" s="182"/>
      <c r="I173" s="182"/>
      <c r="J173" s="182"/>
      <c r="K173" s="182"/>
      <c r="L173" s="182"/>
      <c r="M173" s="129" t="s">
        <v>1907</v>
      </c>
    </row>
    <row r="174" spans="1:13" x14ac:dyDescent="0.3">
      <c r="A174" s="253"/>
      <c r="B174" s="252">
        <f t="shared" si="33"/>
        <v>0</v>
      </c>
      <c r="C174" s="182"/>
      <c r="D174" s="182"/>
      <c r="E174" s="182"/>
      <c r="F174" s="182"/>
      <c r="G174" s="182"/>
      <c r="H174" s="182"/>
      <c r="I174" s="182"/>
      <c r="J174" s="182"/>
      <c r="K174" s="182"/>
      <c r="L174" s="182"/>
      <c r="M174" s="129" t="s">
        <v>1907</v>
      </c>
    </row>
    <row r="175" spans="1:13" ht="15" thickBot="1" x14ac:dyDescent="0.35">
      <c r="A175" s="254"/>
      <c r="B175" s="252">
        <f t="shared" si="33"/>
        <v>0</v>
      </c>
      <c r="C175" s="182"/>
      <c r="D175" s="182"/>
      <c r="E175" s="182"/>
      <c r="F175" s="182"/>
      <c r="G175" s="182"/>
      <c r="H175" s="182"/>
      <c r="I175" s="182"/>
      <c r="J175" s="182"/>
      <c r="K175" s="182"/>
      <c r="L175" s="182"/>
      <c r="M175" s="129" t="s">
        <v>1907</v>
      </c>
    </row>
    <row r="176" spans="1:13" ht="16.2" thickBot="1" x14ac:dyDescent="0.35">
      <c r="A176" s="444" t="s">
        <v>2034</v>
      </c>
      <c r="B176" s="445">
        <f t="shared" si="33"/>
        <v>0</v>
      </c>
      <c r="C176" s="445">
        <f t="shared" ref="C176:J176" si="34">SUM(C163:C175)</f>
        <v>0</v>
      </c>
      <c r="D176" s="445">
        <f t="shared" si="34"/>
        <v>0</v>
      </c>
      <c r="E176" s="445">
        <f t="shared" si="34"/>
        <v>0</v>
      </c>
      <c r="F176" s="445">
        <f t="shared" si="34"/>
        <v>0</v>
      </c>
      <c r="G176" s="445">
        <f t="shared" si="34"/>
        <v>0</v>
      </c>
      <c r="H176" s="445">
        <f t="shared" si="34"/>
        <v>0</v>
      </c>
      <c r="I176" s="445">
        <f t="shared" si="34"/>
        <v>0</v>
      </c>
      <c r="J176" s="445">
        <f t="shared" si="34"/>
        <v>0</v>
      </c>
      <c r="K176" s="445">
        <f>SUM(K163:K175)</f>
        <v>0</v>
      </c>
      <c r="L176" s="445">
        <f>SUM(L163:L175)</f>
        <v>0</v>
      </c>
      <c r="M176" s="445"/>
    </row>
    <row r="177" spans="1:13" x14ac:dyDescent="0.3">
      <c r="B177" s="249"/>
    </row>
    <row r="178" spans="1:13" x14ac:dyDescent="0.3">
      <c r="B178" s="256"/>
    </row>
    <row r="179" spans="1:13" x14ac:dyDescent="0.3">
      <c r="B179" s="249"/>
    </row>
    <row r="180" spans="1:13" x14ac:dyDescent="0.3">
      <c r="B180" s="249"/>
    </row>
    <row r="181" spans="1:13" x14ac:dyDescent="0.3">
      <c r="B181" s="249"/>
    </row>
    <row r="182" spans="1:13" x14ac:dyDescent="0.3">
      <c r="B182" s="249"/>
    </row>
    <row r="183" spans="1:13" x14ac:dyDescent="0.3">
      <c r="B183" s="249"/>
    </row>
    <row r="184" spans="1:13" x14ac:dyDescent="0.3">
      <c r="B184" s="249"/>
    </row>
    <row r="185" spans="1:13" s="250" customFormat="1" x14ac:dyDescent="0.3">
      <c r="A185" s="249"/>
      <c r="B185" s="249"/>
      <c r="M185" s="255"/>
    </row>
    <row r="186" spans="1:13" s="250" customFormat="1" x14ac:dyDescent="0.3">
      <c r="A186" s="249"/>
      <c r="B186" s="249"/>
      <c r="M186" s="255"/>
    </row>
    <row r="187" spans="1:13" s="250" customFormat="1" x14ac:dyDescent="0.3">
      <c r="A187" s="249"/>
      <c r="B187" s="249"/>
      <c r="M187" s="255"/>
    </row>
    <row r="188" spans="1:13" s="250" customFormat="1" x14ac:dyDescent="0.3">
      <c r="A188" s="249"/>
      <c r="B188" s="249"/>
      <c r="M188" s="255"/>
    </row>
    <row r="189" spans="1:13" s="250" customFormat="1" x14ac:dyDescent="0.3">
      <c r="A189" s="249"/>
      <c r="B189" s="249"/>
      <c r="M189" s="255"/>
    </row>
    <row r="190" spans="1:13" s="250" customFormat="1" x14ac:dyDescent="0.3">
      <c r="A190" s="249"/>
      <c r="B190" s="249"/>
      <c r="M190" s="255"/>
    </row>
    <row r="191" spans="1:13" s="250" customFormat="1" x14ac:dyDescent="0.3">
      <c r="A191" s="249"/>
      <c r="B191" s="249"/>
      <c r="M191" s="255"/>
    </row>
    <row r="192" spans="1:13" s="250" customFormat="1" x14ac:dyDescent="0.3">
      <c r="A192" s="249"/>
      <c r="B192" s="249"/>
      <c r="M192" s="255"/>
    </row>
    <row r="193" spans="1:13" s="250" customFormat="1" x14ac:dyDescent="0.3">
      <c r="A193" s="249"/>
      <c r="B193" s="249"/>
      <c r="M193" s="255"/>
    </row>
    <row r="194" spans="1:13" s="250" customFormat="1" x14ac:dyDescent="0.3">
      <c r="A194" s="249"/>
      <c r="B194" s="249"/>
      <c r="M194" s="255"/>
    </row>
    <row r="195" spans="1:13" s="250" customFormat="1" x14ac:dyDescent="0.3">
      <c r="A195" s="249"/>
      <c r="B195" s="249"/>
      <c r="M195" s="255"/>
    </row>
    <row r="196" spans="1:13" s="250" customFormat="1" x14ac:dyDescent="0.3">
      <c r="A196" s="249"/>
      <c r="B196" s="249"/>
      <c r="M196" s="255"/>
    </row>
    <row r="197" spans="1:13" s="250" customFormat="1" x14ac:dyDescent="0.3">
      <c r="A197" s="249"/>
      <c r="B197" s="249"/>
      <c r="M197" s="255"/>
    </row>
    <row r="198" spans="1:13" s="250" customFormat="1" x14ac:dyDescent="0.3">
      <c r="A198" s="249"/>
      <c r="B198" s="249"/>
      <c r="M198" s="255"/>
    </row>
    <row r="199" spans="1:13" s="250" customFormat="1" x14ac:dyDescent="0.3">
      <c r="A199" s="249"/>
      <c r="B199" s="249"/>
      <c r="M199" s="255"/>
    </row>
    <row r="200" spans="1:13" s="250" customFormat="1" x14ac:dyDescent="0.3">
      <c r="A200" s="249"/>
      <c r="B200" s="249"/>
      <c r="M200" s="255"/>
    </row>
    <row r="201" spans="1:13" s="250" customFormat="1" x14ac:dyDescent="0.3">
      <c r="A201" s="249"/>
      <c r="B201" s="249"/>
      <c r="M201" s="255"/>
    </row>
    <row r="202" spans="1:13" s="250" customFormat="1" x14ac:dyDescent="0.3">
      <c r="A202" s="249"/>
      <c r="B202" s="249"/>
      <c r="M202" s="255"/>
    </row>
    <row r="203" spans="1:13" s="250" customFormat="1" x14ac:dyDescent="0.3">
      <c r="A203" s="249"/>
      <c r="B203" s="249"/>
      <c r="M203" s="255"/>
    </row>
    <row r="204" spans="1:13" s="250" customFormat="1" x14ac:dyDescent="0.3">
      <c r="A204" s="249"/>
      <c r="B204" s="249"/>
      <c r="M204" s="255"/>
    </row>
    <row r="205" spans="1:13" s="250" customFormat="1" x14ac:dyDescent="0.3">
      <c r="A205" s="249"/>
      <c r="B205" s="249"/>
      <c r="M205" s="255"/>
    </row>
    <row r="206" spans="1:13" s="250" customFormat="1" x14ac:dyDescent="0.3">
      <c r="A206" s="249"/>
      <c r="B206" s="249"/>
      <c r="M206" s="255"/>
    </row>
    <row r="207" spans="1:13" s="250" customFormat="1" x14ac:dyDescent="0.3">
      <c r="A207" s="249"/>
      <c r="B207" s="249"/>
      <c r="M207" s="255"/>
    </row>
    <row r="208" spans="1:13" s="250" customFormat="1" x14ac:dyDescent="0.3">
      <c r="A208" s="249"/>
      <c r="B208" s="249"/>
      <c r="M208" s="255"/>
    </row>
    <row r="209" spans="1:13" s="250" customFormat="1" x14ac:dyDescent="0.3">
      <c r="A209" s="249"/>
      <c r="B209" s="249"/>
      <c r="M209" s="255"/>
    </row>
    <row r="210" spans="1:13" s="250" customFormat="1" x14ac:dyDescent="0.3">
      <c r="A210" s="249"/>
      <c r="B210" s="249"/>
      <c r="M210" s="255"/>
    </row>
    <row r="211" spans="1:13" s="250" customFormat="1" x14ac:dyDescent="0.3">
      <c r="A211" s="249"/>
      <c r="B211" s="249"/>
      <c r="M211" s="255"/>
    </row>
    <row r="212" spans="1:13" s="250" customFormat="1" x14ac:dyDescent="0.3">
      <c r="A212" s="249"/>
      <c r="B212" s="249"/>
      <c r="M212" s="255"/>
    </row>
    <row r="213" spans="1:13" s="250" customFormat="1" x14ac:dyDescent="0.3">
      <c r="A213" s="249"/>
      <c r="B213" s="249"/>
      <c r="M213" s="255"/>
    </row>
    <row r="214" spans="1:13" s="250" customFormat="1" x14ac:dyDescent="0.3">
      <c r="A214" s="249"/>
      <c r="B214" s="249"/>
      <c r="M214" s="255"/>
    </row>
    <row r="215" spans="1:13" s="250" customFormat="1" x14ac:dyDescent="0.3">
      <c r="A215" s="249"/>
      <c r="B215" s="249"/>
      <c r="M215" s="255"/>
    </row>
    <row r="216" spans="1:13" s="250" customFormat="1" x14ac:dyDescent="0.3">
      <c r="A216" s="249"/>
      <c r="B216" s="249"/>
      <c r="M216" s="255"/>
    </row>
    <row r="217" spans="1:13" s="250" customFormat="1" x14ac:dyDescent="0.3">
      <c r="A217" s="249"/>
      <c r="B217" s="249"/>
      <c r="M217" s="255"/>
    </row>
    <row r="218" spans="1:13" s="250" customFormat="1" x14ac:dyDescent="0.3">
      <c r="A218" s="249"/>
      <c r="B218" s="249"/>
      <c r="M218" s="255"/>
    </row>
    <row r="219" spans="1:13" s="250" customFormat="1" x14ac:dyDescent="0.3">
      <c r="A219" s="249"/>
      <c r="B219" s="249"/>
      <c r="M219" s="255"/>
    </row>
    <row r="220" spans="1:13" s="250" customFormat="1" x14ac:dyDescent="0.3">
      <c r="A220" s="249"/>
      <c r="B220" s="249"/>
      <c r="M220" s="255"/>
    </row>
    <row r="221" spans="1:13" s="250" customFormat="1" x14ac:dyDescent="0.3">
      <c r="A221" s="249"/>
      <c r="B221" s="249"/>
      <c r="M221" s="255"/>
    </row>
    <row r="222" spans="1:13" s="250" customFormat="1" x14ac:dyDescent="0.3">
      <c r="A222" s="249"/>
      <c r="B222" s="249"/>
      <c r="M222" s="255"/>
    </row>
    <row r="223" spans="1:13" s="250" customFormat="1" x14ac:dyDescent="0.3">
      <c r="A223" s="249"/>
      <c r="B223" s="249"/>
      <c r="M223" s="255"/>
    </row>
    <row r="224" spans="1:13" s="250" customFormat="1" x14ac:dyDescent="0.3">
      <c r="A224" s="249"/>
      <c r="B224" s="249"/>
      <c r="M224" s="255"/>
    </row>
    <row r="225" spans="1:13" s="250" customFormat="1" x14ac:dyDescent="0.3">
      <c r="A225" s="249"/>
      <c r="B225" s="249"/>
      <c r="M225" s="255"/>
    </row>
    <row r="226" spans="1:13" s="250" customFormat="1" x14ac:dyDescent="0.3">
      <c r="A226" s="249"/>
      <c r="B226" s="249"/>
      <c r="M226" s="255"/>
    </row>
    <row r="227" spans="1:13" s="250" customFormat="1" x14ac:dyDescent="0.3">
      <c r="A227" s="249"/>
      <c r="B227" s="249"/>
      <c r="M227" s="255"/>
    </row>
    <row r="228" spans="1:13" s="250" customFormat="1" x14ac:dyDescent="0.3">
      <c r="A228" s="249"/>
      <c r="B228" s="249"/>
      <c r="M228" s="255"/>
    </row>
    <row r="229" spans="1:13" s="250" customFormat="1" x14ac:dyDescent="0.3">
      <c r="A229" s="249"/>
      <c r="B229" s="249"/>
      <c r="M229" s="255"/>
    </row>
    <row r="230" spans="1:13" s="250" customFormat="1" x14ac:dyDescent="0.3">
      <c r="A230" s="249"/>
      <c r="B230" s="249"/>
      <c r="M230" s="255"/>
    </row>
    <row r="231" spans="1:13" s="250" customFormat="1" x14ac:dyDescent="0.3">
      <c r="A231" s="249"/>
      <c r="B231" s="249"/>
      <c r="M231" s="255"/>
    </row>
    <row r="232" spans="1:13" s="250" customFormat="1" x14ac:dyDescent="0.3">
      <c r="A232" s="249"/>
      <c r="B232" s="249"/>
      <c r="M232" s="255"/>
    </row>
    <row r="233" spans="1:13" s="250" customFormat="1" x14ac:dyDescent="0.3">
      <c r="A233" s="249"/>
      <c r="B233" s="249"/>
      <c r="M233" s="255"/>
    </row>
    <row r="234" spans="1:13" s="250" customFormat="1" x14ac:dyDescent="0.3">
      <c r="A234" s="249"/>
      <c r="B234" s="249"/>
      <c r="M234" s="255"/>
    </row>
    <row r="235" spans="1:13" s="250" customFormat="1" x14ac:dyDescent="0.3">
      <c r="A235" s="249"/>
      <c r="B235" s="249"/>
      <c r="M235" s="255"/>
    </row>
    <row r="236" spans="1:13" s="250" customFormat="1" x14ac:dyDescent="0.3">
      <c r="A236" s="249"/>
      <c r="B236" s="249"/>
      <c r="M236" s="255"/>
    </row>
    <row r="237" spans="1:13" s="250" customFormat="1" x14ac:dyDescent="0.3">
      <c r="A237" s="249"/>
      <c r="B237" s="249"/>
      <c r="M237" s="255"/>
    </row>
    <row r="238" spans="1:13" s="250" customFormat="1" x14ac:dyDescent="0.3">
      <c r="A238" s="249"/>
      <c r="B238" s="249"/>
      <c r="M238" s="255"/>
    </row>
    <row r="239" spans="1:13" s="250" customFormat="1" x14ac:dyDescent="0.3">
      <c r="A239" s="249"/>
      <c r="B239" s="249"/>
      <c r="M239" s="255"/>
    </row>
    <row r="240" spans="1:13" s="250" customFormat="1" x14ac:dyDescent="0.3">
      <c r="A240" s="249"/>
      <c r="B240" s="249"/>
      <c r="M240" s="255"/>
    </row>
    <row r="241" spans="1:13" s="250" customFormat="1" x14ac:dyDescent="0.3">
      <c r="A241" s="249"/>
      <c r="B241" s="249"/>
      <c r="M241" s="255"/>
    </row>
    <row r="242" spans="1:13" s="250" customFormat="1" x14ac:dyDescent="0.3">
      <c r="A242" s="249"/>
      <c r="B242" s="249"/>
      <c r="M242" s="255"/>
    </row>
    <row r="243" spans="1:13" s="250" customFormat="1" x14ac:dyDescent="0.3">
      <c r="A243" s="249"/>
      <c r="B243" s="249"/>
      <c r="M243" s="255"/>
    </row>
    <row r="244" spans="1:13" s="250" customFormat="1" x14ac:dyDescent="0.3">
      <c r="A244" s="249"/>
      <c r="B244" s="249"/>
      <c r="M244" s="255"/>
    </row>
    <row r="245" spans="1:13" s="250" customFormat="1" x14ac:dyDescent="0.3">
      <c r="A245" s="249"/>
      <c r="B245" s="249"/>
      <c r="M245" s="255"/>
    </row>
    <row r="246" spans="1:13" s="250" customFormat="1" x14ac:dyDescent="0.3">
      <c r="A246" s="249"/>
      <c r="B246" s="249"/>
      <c r="M246" s="255"/>
    </row>
    <row r="247" spans="1:13" s="250" customFormat="1" x14ac:dyDescent="0.3">
      <c r="A247" s="249"/>
      <c r="B247" s="249"/>
      <c r="M247" s="255"/>
    </row>
    <row r="248" spans="1:13" s="250" customFormat="1" x14ac:dyDescent="0.3">
      <c r="A248" s="249"/>
      <c r="B248" s="249"/>
      <c r="M248" s="255"/>
    </row>
    <row r="249" spans="1:13" s="250" customFormat="1" x14ac:dyDescent="0.3">
      <c r="A249" s="249"/>
      <c r="B249" s="249"/>
      <c r="M249" s="255"/>
    </row>
    <row r="250" spans="1:13" s="250" customFormat="1" x14ac:dyDescent="0.3">
      <c r="A250" s="249"/>
      <c r="B250" s="249"/>
      <c r="M250" s="255"/>
    </row>
    <row r="251" spans="1:13" s="250" customFormat="1" x14ac:dyDescent="0.3">
      <c r="A251" s="249"/>
      <c r="B251" s="249"/>
      <c r="M251" s="255"/>
    </row>
    <row r="252" spans="1:13" s="250" customFormat="1" x14ac:dyDescent="0.3">
      <c r="A252" s="249"/>
      <c r="B252" s="249"/>
      <c r="M252" s="255"/>
    </row>
    <row r="253" spans="1:13" s="250" customFormat="1" x14ac:dyDescent="0.3">
      <c r="A253" s="249"/>
      <c r="B253" s="249"/>
      <c r="M253" s="255"/>
    </row>
    <row r="254" spans="1:13" s="250" customFormat="1" x14ac:dyDescent="0.3">
      <c r="A254" s="249"/>
      <c r="B254" s="249"/>
      <c r="M254" s="255"/>
    </row>
    <row r="255" spans="1:13" s="250" customFormat="1" x14ac:dyDescent="0.3">
      <c r="A255" s="249"/>
      <c r="B255" s="249"/>
      <c r="M255" s="255"/>
    </row>
    <row r="256" spans="1:13" s="250" customFormat="1" x14ac:dyDescent="0.3">
      <c r="A256" s="249"/>
      <c r="B256" s="249"/>
      <c r="M256" s="255"/>
    </row>
    <row r="257" spans="1:13" s="250" customFormat="1" x14ac:dyDescent="0.3">
      <c r="A257" s="249"/>
      <c r="B257" s="249"/>
      <c r="M257" s="255"/>
    </row>
    <row r="258" spans="1:13" s="250" customFormat="1" x14ac:dyDescent="0.3">
      <c r="A258" s="249"/>
      <c r="B258" s="249"/>
      <c r="M258" s="255"/>
    </row>
    <row r="259" spans="1:13" s="250" customFormat="1" x14ac:dyDescent="0.3">
      <c r="A259" s="249"/>
      <c r="B259" s="249"/>
      <c r="M259" s="255"/>
    </row>
    <row r="260" spans="1:13" s="250" customFormat="1" x14ac:dyDescent="0.3">
      <c r="A260" s="249"/>
      <c r="B260" s="249"/>
      <c r="M260" s="255"/>
    </row>
    <row r="261" spans="1:13" s="250" customFormat="1" x14ac:dyDescent="0.3">
      <c r="A261" s="249"/>
      <c r="B261" s="249"/>
      <c r="M261" s="255"/>
    </row>
    <row r="262" spans="1:13" s="250" customFormat="1" x14ac:dyDescent="0.3">
      <c r="A262" s="249"/>
      <c r="B262" s="249"/>
      <c r="M262" s="255"/>
    </row>
    <row r="263" spans="1:13" s="250" customFormat="1" x14ac:dyDescent="0.3">
      <c r="A263" s="249"/>
      <c r="B263" s="249"/>
      <c r="M263" s="255"/>
    </row>
    <row r="264" spans="1:13" s="250" customFormat="1" x14ac:dyDescent="0.3">
      <c r="A264" s="249"/>
      <c r="B264" s="249"/>
      <c r="M264" s="255"/>
    </row>
    <row r="265" spans="1:13" s="250" customFormat="1" x14ac:dyDescent="0.3">
      <c r="A265" s="249"/>
      <c r="B265" s="249"/>
      <c r="M265" s="255"/>
    </row>
    <row r="266" spans="1:13" s="250" customFormat="1" x14ac:dyDescent="0.3">
      <c r="A266" s="249"/>
      <c r="B266" s="249"/>
      <c r="M266" s="255"/>
    </row>
    <row r="267" spans="1:13" s="250" customFormat="1" x14ac:dyDescent="0.3">
      <c r="A267" s="249"/>
      <c r="B267" s="249"/>
      <c r="M267" s="255"/>
    </row>
    <row r="268" spans="1:13" s="250" customFormat="1" x14ac:dyDescent="0.3">
      <c r="A268" s="249"/>
      <c r="B268" s="249"/>
      <c r="M268" s="255"/>
    </row>
    <row r="269" spans="1:13" s="250" customFormat="1" x14ac:dyDescent="0.3">
      <c r="A269" s="249"/>
      <c r="B269" s="249"/>
      <c r="M269" s="255"/>
    </row>
    <row r="270" spans="1:13" s="250" customFormat="1" x14ac:dyDescent="0.3">
      <c r="A270" s="249"/>
      <c r="B270" s="249"/>
      <c r="M270" s="255"/>
    </row>
    <row r="271" spans="1:13" s="250" customFormat="1" x14ac:dyDescent="0.3">
      <c r="A271" s="249"/>
      <c r="B271" s="249"/>
      <c r="M271" s="255"/>
    </row>
    <row r="272" spans="1:13" s="250" customFormat="1" x14ac:dyDescent="0.3">
      <c r="A272" s="249"/>
      <c r="B272" s="249"/>
      <c r="M272" s="255"/>
    </row>
    <row r="273" spans="1:13" s="250" customFormat="1" x14ac:dyDescent="0.3">
      <c r="A273" s="249"/>
      <c r="B273" s="249"/>
      <c r="M273" s="255"/>
    </row>
    <row r="274" spans="1:13" s="250" customFormat="1" x14ac:dyDescent="0.3">
      <c r="A274" s="249"/>
      <c r="B274" s="249"/>
      <c r="M274" s="255"/>
    </row>
    <row r="275" spans="1:13" s="250" customFormat="1" x14ac:dyDescent="0.3">
      <c r="A275" s="249"/>
      <c r="B275" s="249"/>
      <c r="M275" s="255"/>
    </row>
    <row r="276" spans="1:13" s="250" customFormat="1" x14ac:dyDescent="0.3">
      <c r="A276" s="249"/>
      <c r="B276" s="249"/>
      <c r="M276" s="255"/>
    </row>
    <row r="277" spans="1:13" s="250" customFormat="1" x14ac:dyDescent="0.3">
      <c r="A277" s="249"/>
      <c r="B277" s="249"/>
      <c r="M277" s="255"/>
    </row>
    <row r="278" spans="1:13" s="250" customFormat="1" x14ac:dyDescent="0.3">
      <c r="A278" s="249"/>
      <c r="B278" s="249"/>
      <c r="M278" s="255"/>
    </row>
  </sheetData>
  <pageMargins left="0.7" right="0.7" top="0.75" bottom="0.75" header="0.3" footer="0.3"/>
  <pageSetup scale="41" orientation="landscape"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545DE-3F76-4F73-A941-F1DCA0EC2B6F}">
  <sheetPr>
    <tabColor theme="8"/>
  </sheetPr>
  <dimension ref="A1:Z1137"/>
  <sheetViews>
    <sheetView showGridLines="0" zoomScale="85" zoomScaleNormal="85" zoomScaleSheetLayoutView="85" workbookViewId="0">
      <pane ySplit="4" topLeftCell="A5" activePane="bottomLeft" state="frozen"/>
      <selection pane="bottomLeft" activeCell="A5" sqref="A5:I5"/>
    </sheetView>
  </sheetViews>
  <sheetFormatPr defaultColWidth="9" defaultRowHeight="14.4" x14ac:dyDescent="0.3"/>
  <cols>
    <col min="1" max="1" width="46" style="312" customWidth="1"/>
    <col min="2" max="8" width="16" style="312" customWidth="1"/>
    <col min="9" max="9" width="28" style="312" customWidth="1"/>
    <col min="10" max="11" width="7" style="272" customWidth="1"/>
    <col min="12" max="12" width="14.5546875" style="272" hidden="1" customWidth="1"/>
    <col min="13" max="13" width="12" style="272" hidden="1" customWidth="1"/>
    <col min="14" max="17" width="9" style="272" hidden="1" customWidth="1"/>
    <col min="18" max="18" width="68.44140625" style="272" bestFit="1" customWidth="1"/>
    <col min="19" max="25" width="16" style="272" customWidth="1"/>
    <col min="26" max="26" width="28" style="272" customWidth="1"/>
    <col min="27" max="1024" width="14.5546875" style="272" customWidth="1"/>
    <col min="1025" max="16384" width="9" style="272"/>
  </cols>
  <sheetData>
    <row r="1" spans="1:26" ht="18" x14ac:dyDescent="0.35">
      <c r="A1" s="1138" t="s">
        <v>2170</v>
      </c>
      <c r="B1" s="1138"/>
      <c r="C1" s="1138"/>
      <c r="D1" s="1138"/>
      <c r="E1" s="1138"/>
      <c r="F1" s="1138"/>
      <c r="G1" s="1138"/>
      <c r="H1" s="1138"/>
      <c r="I1" s="1139"/>
      <c r="J1" s="268"/>
      <c r="K1" s="269"/>
      <c r="L1" s="270"/>
      <c r="M1" s="271"/>
      <c r="N1" s="271"/>
      <c r="O1" s="271"/>
      <c r="R1" s="544" t="s">
        <v>2171</v>
      </c>
      <c r="S1" s="456"/>
      <c r="T1" s="456"/>
      <c r="U1" s="456"/>
      <c r="V1" s="456"/>
      <c r="W1" s="456"/>
      <c r="X1" s="456"/>
      <c r="Y1" s="456"/>
      <c r="Z1" s="456"/>
    </row>
    <row r="2" spans="1:26" ht="15.6" x14ac:dyDescent="0.3">
      <c r="A2" s="452" t="s">
        <v>2036</v>
      </c>
      <c r="B2" s="273"/>
      <c r="C2" s="273"/>
      <c r="D2" s="273"/>
      <c r="E2" s="273"/>
      <c r="F2" s="273"/>
      <c r="G2" s="273"/>
      <c r="H2" s="273"/>
      <c r="I2" s="273"/>
      <c r="J2" s="274"/>
      <c r="K2" s="274"/>
      <c r="L2" s="274"/>
      <c r="M2" s="274"/>
      <c r="N2" s="274"/>
      <c r="O2" s="274"/>
      <c r="R2" s="457"/>
      <c r="S2" s="458"/>
      <c r="T2" s="458"/>
      <c r="U2" s="458"/>
      <c r="V2" s="458"/>
      <c r="W2" s="458"/>
      <c r="X2" s="458"/>
      <c r="Y2" s="458"/>
      <c r="Z2" s="458"/>
    </row>
    <row r="3" spans="1:26" ht="15.6" x14ac:dyDescent="0.3">
      <c r="A3" s="452" t="s">
        <v>2037</v>
      </c>
      <c r="B3" s="273"/>
      <c r="C3" s="273"/>
      <c r="D3" s="273"/>
      <c r="E3" s="273"/>
      <c r="F3" s="273"/>
      <c r="G3" s="273"/>
      <c r="H3" s="273"/>
      <c r="I3" s="273"/>
      <c r="J3" s="274"/>
      <c r="K3" s="274"/>
      <c r="L3" s="274"/>
      <c r="M3" s="274"/>
      <c r="N3" s="274"/>
      <c r="O3" s="274"/>
      <c r="R3" s="457"/>
      <c r="S3" s="458"/>
      <c r="T3" s="458"/>
      <c r="U3" s="458"/>
      <c r="V3" s="458"/>
      <c r="W3" s="458"/>
      <c r="X3" s="458"/>
      <c r="Y3" s="458"/>
      <c r="Z3" s="458"/>
    </row>
    <row r="4" spans="1:26" ht="15.6" x14ac:dyDescent="0.3">
      <c r="A4" s="452" t="s">
        <v>2038</v>
      </c>
      <c r="B4" s="273"/>
      <c r="C4" s="273"/>
      <c r="D4" s="273"/>
      <c r="E4" s="273"/>
      <c r="F4" s="273"/>
      <c r="G4" s="273"/>
      <c r="H4" s="273"/>
      <c r="I4" s="273"/>
      <c r="J4" s="274"/>
      <c r="K4" s="274"/>
      <c r="L4" s="274"/>
      <c r="M4" s="274"/>
      <c r="N4" s="274"/>
      <c r="O4" s="274"/>
      <c r="R4" s="457"/>
      <c r="S4" s="458"/>
      <c r="T4" s="458"/>
      <c r="U4" s="458"/>
      <c r="V4" s="458"/>
      <c r="W4" s="458"/>
      <c r="X4" s="458"/>
      <c r="Y4" s="458"/>
      <c r="Z4" s="458"/>
    </row>
    <row r="5" spans="1:26" ht="18" x14ac:dyDescent="0.3">
      <c r="A5" s="1140" t="str">
        <f>'26-PT Pricing Matrix'!C2</f>
        <v>FACILITY1</v>
      </c>
      <c r="B5" s="1140"/>
      <c r="C5" s="1140"/>
      <c r="D5" s="1140"/>
      <c r="E5" s="1140"/>
      <c r="F5" s="1140"/>
      <c r="G5" s="1140"/>
      <c r="H5" s="1140"/>
      <c r="I5" s="1140"/>
      <c r="J5" s="274"/>
      <c r="K5" s="274"/>
      <c r="L5" s="274"/>
      <c r="M5" s="274"/>
      <c r="N5" s="274"/>
      <c r="O5" s="274"/>
      <c r="R5" s="1141" t="s">
        <v>2039</v>
      </c>
      <c r="S5" s="1142"/>
      <c r="T5" s="1142"/>
      <c r="U5" s="1142"/>
      <c r="V5" s="1142"/>
      <c r="W5" s="1142"/>
      <c r="X5" s="1142"/>
      <c r="Y5" s="1142"/>
      <c r="Z5" s="1143"/>
    </row>
    <row r="6" spans="1:26" ht="42" x14ac:dyDescent="0.3">
      <c r="A6" s="275" t="s">
        <v>2040</v>
      </c>
      <c r="B6" s="275" t="s">
        <v>2041</v>
      </c>
      <c r="C6" s="276" t="s">
        <v>2042</v>
      </c>
      <c r="D6" s="276" t="str">
        <f>"Productive FTEs ("&amp;B38*52&amp;")"</f>
        <v>Productive FTEs (2080)</v>
      </c>
      <c r="E6" s="276" t="str">
        <f>"Non-productive FTEs ("&amp;B38*52&amp;")"</f>
        <v>Non-productive FTEs (2080)</v>
      </c>
      <c r="F6" s="276" t="s">
        <v>2043</v>
      </c>
      <c r="G6" s="276" t="s">
        <v>2044</v>
      </c>
      <c r="H6" s="277" t="s">
        <v>2045</v>
      </c>
      <c r="I6" s="276" t="s">
        <v>1655</v>
      </c>
      <c r="J6" s="274"/>
      <c r="K6" s="274"/>
      <c r="L6" s="274"/>
      <c r="M6" s="274"/>
      <c r="N6" s="274"/>
      <c r="O6" s="274"/>
      <c r="R6" s="278" t="s">
        <v>2040</v>
      </c>
      <c r="S6" s="278" t="s">
        <v>2041</v>
      </c>
      <c r="T6" s="279" t="s">
        <v>2042</v>
      </c>
      <c r="U6" s="280" t="str">
        <f>"Productive FTEs ("&amp;S38*52&amp;")"</f>
        <v>Productive FTEs (0)</v>
      </c>
      <c r="V6" s="280" t="str">
        <f>"Non-productive FTEs ("&amp;S38*52&amp;")"</f>
        <v>Non-productive FTEs (0)</v>
      </c>
      <c r="W6" s="279" t="s">
        <v>2043</v>
      </c>
      <c r="X6" s="279" t="s">
        <v>2044</v>
      </c>
      <c r="Y6" s="281" t="s">
        <v>2045</v>
      </c>
      <c r="Z6" s="279" t="s">
        <v>1655</v>
      </c>
    </row>
    <row r="7" spans="1:26" x14ac:dyDescent="0.3">
      <c r="A7" s="282" t="s">
        <v>2046</v>
      </c>
      <c r="B7" s="283"/>
      <c r="C7" s="283"/>
      <c r="D7" s="284">
        <f>IF($B$254="","",B7/($B$254*52))</f>
        <v>0</v>
      </c>
      <c r="E7" s="284">
        <f>IF($B$254="","",C7/($B$254*52))</f>
        <v>0</v>
      </c>
      <c r="F7" s="285"/>
      <c r="G7" s="285"/>
      <c r="H7" s="283"/>
      <c r="I7" s="286"/>
      <c r="J7" s="274"/>
      <c r="K7" s="274"/>
      <c r="L7" s="274"/>
      <c r="M7" s="274"/>
      <c r="N7" s="274"/>
      <c r="O7" s="274"/>
      <c r="P7" s="287" t="s">
        <v>2047</v>
      </c>
      <c r="R7" s="288" t="str">
        <f>IF(ISBLANK(A7),"",A7)</f>
        <v>Hourly Staff</v>
      </c>
      <c r="S7" s="289"/>
      <c r="T7" s="289"/>
      <c r="U7" s="290">
        <f>IF($B$254="","",S7/($B$254*52))</f>
        <v>0</v>
      </c>
      <c r="V7" s="290">
        <f>IF($B$254="","",T7/($B$254*52))</f>
        <v>0</v>
      </c>
      <c r="W7" s="291"/>
      <c r="X7" s="291"/>
      <c r="Y7" s="289"/>
      <c r="Z7" s="292"/>
    </row>
    <row r="8" spans="1:26" x14ac:dyDescent="0.3">
      <c r="A8" s="293" t="s">
        <v>2046</v>
      </c>
      <c r="B8" s="294"/>
      <c r="C8" s="294"/>
      <c r="D8" s="449">
        <f t="shared" ref="D8:E8" si="0">IF($B$38="","",B8/($B$38*52))</f>
        <v>0</v>
      </c>
      <c r="E8" s="449">
        <f t="shared" si="0"/>
        <v>0</v>
      </c>
      <c r="F8" s="295"/>
      <c r="G8" s="295"/>
      <c r="H8" s="294"/>
      <c r="I8" s="296"/>
      <c r="J8" s="274"/>
      <c r="K8" s="274"/>
      <c r="L8" s="274"/>
      <c r="M8" s="274"/>
      <c r="N8" s="274"/>
      <c r="O8" s="274"/>
      <c r="P8" s="287" t="s">
        <v>2048</v>
      </c>
      <c r="R8" s="297" t="str">
        <f t="shared" ref="R8:R29" si="1">IF(ISBLANK(A8),"",A8)</f>
        <v>Hourly Staff</v>
      </c>
      <c r="S8" s="298">
        <f t="shared" ref="S8" si="2">SUMIF($A$7:$A$1128,R8,$B$7:$B$1128)</f>
        <v>0</v>
      </c>
      <c r="T8" s="298">
        <f t="shared" ref="T8" si="3">SUMIF($A$7:$A$1128,R8,$C$7:$C$1128)</f>
        <v>0</v>
      </c>
      <c r="U8" s="449">
        <f t="shared" ref="U8:V8" si="4">IF($B$38="","",S8/($B$38*52))</f>
        <v>0</v>
      </c>
      <c r="V8" s="449">
        <f t="shared" si="4"/>
        <v>0</v>
      </c>
      <c r="W8" s="299">
        <f t="shared" ref="W8" si="5">SUMIF($A$7:$A$1128,R8,$F$7:$F$1128)</f>
        <v>0</v>
      </c>
      <c r="X8" s="299">
        <f t="shared" ref="X8" si="6">SUMIF($A$7:$A$1128,R8,$G$7:$G$1128)</f>
        <v>0</v>
      </c>
      <c r="Y8" s="300"/>
      <c r="Z8" s="301"/>
    </row>
    <row r="9" spans="1:26" x14ac:dyDescent="0.3">
      <c r="A9" s="293" t="s">
        <v>2155</v>
      </c>
      <c r="B9" s="294"/>
      <c r="C9" s="294"/>
      <c r="D9" s="449">
        <f t="shared" ref="D9:E14" si="7">IF($B$38="","",B9/($B$38*52))</f>
        <v>0</v>
      </c>
      <c r="E9" s="449">
        <f t="shared" si="7"/>
        <v>0</v>
      </c>
      <c r="F9" s="295"/>
      <c r="G9" s="295"/>
      <c r="H9" s="294"/>
      <c r="I9" s="296"/>
      <c r="J9" s="274"/>
      <c r="K9" s="274"/>
      <c r="L9" s="274"/>
      <c r="M9" s="274"/>
      <c r="N9" s="274"/>
      <c r="O9" s="274"/>
      <c r="R9" s="297" t="str">
        <f t="shared" si="1"/>
        <v>Housekeeper</v>
      </c>
      <c r="S9" s="298">
        <f t="shared" ref="S9:S14" si="8">SUMIF($A$7:$A$1128,R9,$B$7:$B$1128)</f>
        <v>0</v>
      </c>
      <c r="T9" s="298">
        <f t="shared" ref="T9:T14" si="9">SUMIF($A$7:$A$1128,R9,$C$7:$C$1128)</f>
        <v>0</v>
      </c>
      <c r="U9" s="449">
        <f t="shared" ref="U9:V14" si="10">IF($B$38="","",S9/($B$38*52))</f>
        <v>0</v>
      </c>
      <c r="V9" s="449">
        <f t="shared" si="10"/>
        <v>0</v>
      </c>
      <c r="W9" s="299">
        <f t="shared" ref="W9:W14" si="11">SUMIF($A$7:$A$1128,R9,$F$7:$F$1128)</f>
        <v>0</v>
      </c>
      <c r="X9" s="299">
        <f t="shared" ref="X9:X14" si="12">SUMIF($A$7:$A$1128,R9,$G$7:$G$1128)</f>
        <v>0</v>
      </c>
      <c r="Y9" s="300"/>
      <c r="Z9" s="301"/>
    </row>
    <row r="10" spans="1:26" x14ac:dyDescent="0.3">
      <c r="A10" s="293" t="s">
        <v>2156</v>
      </c>
      <c r="B10" s="294"/>
      <c r="C10" s="294"/>
      <c r="D10" s="449">
        <f t="shared" si="7"/>
        <v>0</v>
      </c>
      <c r="E10" s="449">
        <f t="shared" si="7"/>
        <v>0</v>
      </c>
      <c r="F10" s="295"/>
      <c r="G10" s="295"/>
      <c r="H10" s="294"/>
      <c r="I10" s="296"/>
      <c r="J10" s="274"/>
      <c r="K10" s="274"/>
      <c r="L10" s="274"/>
      <c r="M10" s="274"/>
      <c r="N10" s="274"/>
      <c r="O10" s="274"/>
      <c r="P10" s="287" t="s">
        <v>171</v>
      </c>
      <c r="R10" s="297" t="str">
        <f t="shared" si="1"/>
        <v>Floor Technician</v>
      </c>
      <c r="S10" s="298">
        <f t="shared" si="8"/>
        <v>0</v>
      </c>
      <c r="T10" s="298">
        <f t="shared" si="9"/>
        <v>0</v>
      </c>
      <c r="U10" s="449">
        <f t="shared" si="10"/>
        <v>0</v>
      </c>
      <c r="V10" s="449">
        <f t="shared" si="10"/>
        <v>0</v>
      </c>
      <c r="W10" s="299">
        <f t="shared" si="11"/>
        <v>0</v>
      </c>
      <c r="X10" s="299">
        <f t="shared" si="12"/>
        <v>0</v>
      </c>
      <c r="Y10" s="300"/>
      <c r="Z10" s="301"/>
    </row>
    <row r="11" spans="1:26" x14ac:dyDescent="0.3">
      <c r="A11" s="293" t="s">
        <v>2157</v>
      </c>
      <c r="B11" s="294"/>
      <c r="C11" s="294"/>
      <c r="D11" s="449">
        <f t="shared" si="7"/>
        <v>0</v>
      </c>
      <c r="E11" s="449">
        <f t="shared" si="7"/>
        <v>0</v>
      </c>
      <c r="F11" s="295"/>
      <c r="G11" s="295"/>
      <c r="H11" s="294"/>
      <c r="I11" s="296"/>
      <c r="J11" s="274"/>
      <c r="K11" s="274"/>
      <c r="L11" s="274"/>
      <c r="M11" s="274"/>
      <c r="N11" s="274"/>
      <c r="O11" s="274"/>
      <c r="P11" s="287" t="s">
        <v>172</v>
      </c>
      <c r="R11" s="297" t="str">
        <f t="shared" si="1"/>
        <v>Trash Technician</v>
      </c>
      <c r="S11" s="298">
        <f t="shared" si="8"/>
        <v>0</v>
      </c>
      <c r="T11" s="298">
        <f t="shared" si="9"/>
        <v>0</v>
      </c>
      <c r="U11" s="449">
        <f t="shared" si="10"/>
        <v>0</v>
      </c>
      <c r="V11" s="449">
        <f t="shared" si="10"/>
        <v>0</v>
      </c>
      <c r="W11" s="299">
        <f t="shared" si="11"/>
        <v>0</v>
      </c>
      <c r="X11" s="299">
        <f t="shared" si="12"/>
        <v>0</v>
      </c>
      <c r="Y11" s="300"/>
      <c r="Z11" s="301"/>
    </row>
    <row r="12" spans="1:26" x14ac:dyDescent="0.3">
      <c r="A12" s="293" t="s">
        <v>2158</v>
      </c>
      <c r="B12" s="294"/>
      <c r="C12" s="294"/>
      <c r="D12" s="449">
        <f t="shared" si="7"/>
        <v>0</v>
      </c>
      <c r="E12" s="449">
        <f t="shared" si="7"/>
        <v>0</v>
      </c>
      <c r="F12" s="295"/>
      <c r="G12" s="295"/>
      <c r="H12" s="294"/>
      <c r="I12" s="296"/>
      <c r="J12" s="274"/>
      <c r="K12" s="274"/>
      <c r="L12" s="274"/>
      <c r="M12" s="274"/>
      <c r="N12" s="274"/>
      <c r="O12" s="274"/>
      <c r="P12" s="287"/>
      <c r="R12" s="297" t="str">
        <f t="shared" si="1"/>
        <v>Linen Technician</v>
      </c>
      <c r="S12" s="298">
        <f t="shared" si="8"/>
        <v>0</v>
      </c>
      <c r="T12" s="298">
        <f t="shared" si="9"/>
        <v>0</v>
      </c>
      <c r="U12" s="449">
        <f t="shared" si="10"/>
        <v>0</v>
      </c>
      <c r="V12" s="449">
        <f t="shared" si="10"/>
        <v>0</v>
      </c>
      <c r="W12" s="299">
        <f t="shared" si="11"/>
        <v>0</v>
      </c>
      <c r="X12" s="299">
        <f t="shared" si="12"/>
        <v>0</v>
      </c>
      <c r="Y12" s="300"/>
      <c r="Z12" s="301"/>
    </row>
    <row r="13" spans="1:26" x14ac:dyDescent="0.3">
      <c r="A13" s="293" t="s">
        <v>2159</v>
      </c>
      <c r="B13" s="294"/>
      <c r="C13" s="294"/>
      <c r="D13" s="449">
        <f t="shared" si="7"/>
        <v>0</v>
      </c>
      <c r="E13" s="449">
        <f t="shared" si="7"/>
        <v>0</v>
      </c>
      <c r="F13" s="295"/>
      <c r="G13" s="295"/>
      <c r="H13" s="294"/>
      <c r="I13" s="296"/>
      <c r="J13" s="274"/>
      <c r="K13" s="274"/>
      <c r="L13" s="274"/>
      <c r="M13" s="274"/>
      <c r="N13" s="274"/>
      <c r="O13" s="274"/>
      <c r="R13" s="297" t="str">
        <f t="shared" si="1"/>
        <v>Administrative Support</v>
      </c>
      <c r="S13" s="298">
        <f t="shared" si="8"/>
        <v>0</v>
      </c>
      <c r="T13" s="298">
        <f t="shared" si="9"/>
        <v>0</v>
      </c>
      <c r="U13" s="449">
        <f t="shared" si="10"/>
        <v>0</v>
      </c>
      <c r="V13" s="449">
        <f t="shared" si="10"/>
        <v>0</v>
      </c>
      <c r="W13" s="299">
        <f t="shared" si="11"/>
        <v>0</v>
      </c>
      <c r="X13" s="299">
        <f t="shared" si="12"/>
        <v>0</v>
      </c>
      <c r="Y13" s="300"/>
      <c r="Z13" s="301"/>
    </row>
    <row r="14" spans="1:26" x14ac:dyDescent="0.3">
      <c r="A14" s="293" t="s">
        <v>2160</v>
      </c>
      <c r="B14" s="294"/>
      <c r="C14" s="294"/>
      <c r="D14" s="449">
        <f t="shared" si="7"/>
        <v>0</v>
      </c>
      <c r="E14" s="449">
        <f t="shared" si="7"/>
        <v>0</v>
      </c>
      <c r="F14" s="295"/>
      <c r="G14" s="295"/>
      <c r="H14" s="294"/>
      <c r="I14" s="296"/>
      <c r="J14" s="274"/>
      <c r="K14" s="274"/>
      <c r="L14" s="274"/>
      <c r="M14" s="274"/>
      <c r="N14" s="274"/>
      <c r="O14" s="274"/>
      <c r="R14" s="297" t="str">
        <f t="shared" si="1"/>
        <v>Hourly Supervision</v>
      </c>
      <c r="S14" s="298">
        <f t="shared" si="8"/>
        <v>0</v>
      </c>
      <c r="T14" s="298">
        <f t="shared" si="9"/>
        <v>0</v>
      </c>
      <c r="U14" s="449">
        <f t="shared" si="10"/>
        <v>0</v>
      </c>
      <c r="V14" s="449">
        <f t="shared" si="10"/>
        <v>0</v>
      </c>
      <c r="W14" s="299">
        <f t="shared" si="11"/>
        <v>0</v>
      </c>
      <c r="X14" s="299">
        <f t="shared" si="12"/>
        <v>0</v>
      </c>
      <c r="Y14" s="300"/>
      <c r="Z14" s="301"/>
    </row>
    <row r="15" spans="1:26" x14ac:dyDescent="0.3">
      <c r="A15" s="282" t="s">
        <v>2052</v>
      </c>
      <c r="B15" s="283"/>
      <c r="C15" s="283"/>
      <c r="D15" s="290"/>
      <c r="E15" s="290"/>
      <c r="F15" s="285"/>
      <c r="G15" s="285"/>
      <c r="H15" s="283"/>
      <c r="I15" s="286"/>
      <c r="J15" s="274"/>
      <c r="K15" s="274"/>
      <c r="L15" s="274"/>
      <c r="M15" s="274"/>
      <c r="N15" s="274"/>
      <c r="O15" s="274"/>
      <c r="R15" s="288" t="str">
        <f t="shared" si="1"/>
        <v>Salaried Staff</v>
      </c>
      <c r="S15" s="302"/>
      <c r="T15" s="302"/>
      <c r="U15" s="290"/>
      <c r="V15" s="290"/>
      <c r="W15" s="303"/>
      <c r="X15" s="303"/>
      <c r="Y15" s="289"/>
      <c r="Z15" s="292"/>
    </row>
    <row r="16" spans="1:26" x14ac:dyDescent="0.3">
      <c r="A16" s="293" t="s">
        <v>2063</v>
      </c>
      <c r="B16" s="294"/>
      <c r="C16" s="294"/>
      <c r="D16" s="449">
        <f t="shared" ref="D16:E18" si="13">IF($B$38="","",B16/($B$38*52))</f>
        <v>0</v>
      </c>
      <c r="E16" s="449">
        <f t="shared" si="13"/>
        <v>0</v>
      </c>
      <c r="F16" s="295"/>
      <c r="G16" s="295"/>
      <c r="H16" s="294"/>
      <c r="I16" s="296"/>
      <c r="J16" s="274"/>
      <c r="K16" s="274"/>
      <c r="L16" s="274"/>
      <c r="M16" s="274"/>
      <c r="N16" s="274"/>
      <c r="O16" s="274"/>
      <c r="R16" s="297" t="str">
        <f t="shared" si="1"/>
        <v>Salaried Supervision</v>
      </c>
      <c r="S16" s="298">
        <f>SUMIF($A$7:$A$1128,R16,$B$7:$B$1128)</f>
        <v>0</v>
      </c>
      <c r="T16" s="298">
        <f>SUMIF($A$7:$A$1128,R16,$C$7:$C$1128)</f>
        <v>0</v>
      </c>
      <c r="U16" s="449">
        <f t="shared" ref="U16:V18" si="14">IF($B$38="","",S16/($B$38*52))</f>
        <v>0</v>
      </c>
      <c r="V16" s="449">
        <f t="shared" si="14"/>
        <v>0</v>
      </c>
      <c r="W16" s="299">
        <f>SUMIF($A$7:$A$1128,R16,$F$7:$F$1128)</f>
        <v>0</v>
      </c>
      <c r="X16" s="299">
        <f>SUMIF($A$7:$A$1128,R16,$G$7:$G$1128)</f>
        <v>0</v>
      </c>
      <c r="Y16" s="300"/>
      <c r="Z16" s="301"/>
    </row>
    <row r="17" spans="1:26" x14ac:dyDescent="0.3">
      <c r="A17" s="293" t="s">
        <v>2161</v>
      </c>
      <c r="B17" s="294"/>
      <c r="C17" s="294"/>
      <c r="D17" s="449">
        <f t="shared" si="13"/>
        <v>0</v>
      </c>
      <c r="E17" s="449">
        <f t="shared" si="13"/>
        <v>0</v>
      </c>
      <c r="F17" s="295"/>
      <c r="G17" s="295"/>
      <c r="H17" s="294"/>
      <c r="I17" s="296"/>
      <c r="J17" s="274"/>
      <c r="K17" s="274"/>
      <c r="L17" s="274"/>
      <c r="M17" s="274"/>
      <c r="N17" s="274"/>
      <c r="O17" s="274"/>
      <c r="R17" s="297" t="str">
        <f t="shared" si="1"/>
        <v>Managers</v>
      </c>
      <c r="S17" s="298">
        <f>SUMIF($A$7:$A$1128,R17,$B$7:$B$1128)</f>
        <v>0</v>
      </c>
      <c r="T17" s="298">
        <f>SUMIF($A$7:$A$1128,R17,$C$7:$C$1128)</f>
        <v>0</v>
      </c>
      <c r="U17" s="449">
        <f t="shared" si="14"/>
        <v>0</v>
      </c>
      <c r="V17" s="449">
        <f t="shared" si="14"/>
        <v>0</v>
      </c>
      <c r="W17" s="299">
        <f>SUMIF($A$7:$A$1128,R17,$F$7:$F$1128)</f>
        <v>0</v>
      </c>
      <c r="X17" s="299">
        <f>SUMIF($A$7:$A$1128,R17,$G$7:$G$1128)</f>
        <v>0</v>
      </c>
      <c r="Y17" s="300"/>
      <c r="Z17" s="301"/>
    </row>
    <row r="18" spans="1:26" x14ac:dyDescent="0.3">
      <c r="A18" s="293" t="s">
        <v>2053</v>
      </c>
      <c r="B18" s="294"/>
      <c r="C18" s="294"/>
      <c r="D18" s="449">
        <f t="shared" si="13"/>
        <v>0</v>
      </c>
      <c r="E18" s="449">
        <f t="shared" si="13"/>
        <v>0</v>
      </c>
      <c r="F18" s="295"/>
      <c r="G18" s="295"/>
      <c r="H18" s="294"/>
      <c r="I18" s="296"/>
      <c r="J18" s="274"/>
      <c r="R18" s="297" t="str">
        <f t="shared" si="1"/>
        <v>Director</v>
      </c>
      <c r="S18" s="298">
        <f>SUMIF($A$7:$A$1128,R18,$B$7:$B$1128)</f>
        <v>0</v>
      </c>
      <c r="T18" s="298">
        <f>SUMIF($A$7:$A$1128,R18,$C$7:$C$1128)</f>
        <v>0</v>
      </c>
      <c r="U18" s="449">
        <f t="shared" si="14"/>
        <v>0</v>
      </c>
      <c r="V18" s="449">
        <f t="shared" si="14"/>
        <v>0</v>
      </c>
      <c r="W18" s="299">
        <f>SUMIF($A$7:$A$1128,R18,$F$7:$F$1128)</f>
        <v>0</v>
      </c>
      <c r="X18" s="299">
        <f>SUMIF($A$7:$A$1128,R18,$G$7:$G$1128)</f>
        <v>0</v>
      </c>
      <c r="Y18" s="300"/>
      <c r="Z18" s="301"/>
    </row>
    <row r="19" spans="1:26" x14ac:dyDescent="0.3">
      <c r="A19" s="282" t="s">
        <v>2064</v>
      </c>
      <c r="B19" s="283"/>
      <c r="C19" s="283"/>
      <c r="D19" s="290"/>
      <c r="E19" s="290"/>
      <c r="F19" s="285"/>
      <c r="G19" s="285"/>
      <c r="H19" s="283"/>
      <c r="I19" s="286"/>
      <c r="J19" s="274"/>
      <c r="K19" s="274"/>
      <c r="L19" s="274"/>
      <c r="M19" s="274"/>
      <c r="N19" s="274"/>
      <c r="O19" s="274"/>
      <c r="R19" s="288" t="str">
        <f t="shared" si="1"/>
        <v>Other Labor</v>
      </c>
      <c r="S19" s="302"/>
      <c r="T19" s="302"/>
      <c r="U19" s="290"/>
      <c r="V19" s="290"/>
      <c r="W19" s="303"/>
      <c r="X19" s="303"/>
      <c r="Y19" s="289"/>
      <c r="Z19" s="292"/>
    </row>
    <row r="20" spans="1:26" x14ac:dyDescent="0.3">
      <c r="A20" s="293" t="s">
        <v>2162</v>
      </c>
      <c r="B20" s="294"/>
      <c r="C20" s="294"/>
      <c r="D20" s="449">
        <f t="shared" ref="D20:E29" si="15">IF($B$38="","",B20/($B$38*52))</f>
        <v>0</v>
      </c>
      <c r="E20" s="449">
        <f t="shared" si="15"/>
        <v>0</v>
      </c>
      <c r="F20" s="295"/>
      <c r="G20" s="295"/>
      <c r="H20" s="294"/>
      <c r="I20" s="296"/>
      <c r="J20" s="274"/>
      <c r="R20" s="297" t="str">
        <f t="shared" si="1"/>
        <v>Temp/ Agency Labor</v>
      </c>
      <c r="S20" s="298">
        <f t="shared" ref="S20:S29" si="16">SUMIF($A$7:$A$1128,R20,$B$7:$B$1128)</f>
        <v>0</v>
      </c>
      <c r="T20" s="298">
        <f t="shared" ref="T20:T29" si="17">SUMIF($A$7:$A$1128,R20,$C$7:$C$1128)</f>
        <v>0</v>
      </c>
      <c r="U20" s="449">
        <f t="shared" ref="U20:V29" si="18">IF($B$38="","",S20/($B$38*52))</f>
        <v>0</v>
      </c>
      <c r="V20" s="449">
        <f t="shared" si="18"/>
        <v>0</v>
      </c>
      <c r="W20" s="299">
        <f t="shared" ref="W20:W29" si="19">SUMIF($A$7:$A$1128,R20,$F$7:$F$1128)</f>
        <v>0</v>
      </c>
      <c r="X20" s="299">
        <f t="shared" ref="X20:X29" si="20">SUMIF($A$7:$A$1128,R20,$G$7:$G$1128)</f>
        <v>0</v>
      </c>
      <c r="Y20" s="300"/>
      <c r="Z20" s="301"/>
    </row>
    <row r="21" spans="1:26" x14ac:dyDescent="0.3">
      <c r="A21" s="293"/>
      <c r="B21" s="294"/>
      <c r="C21" s="294"/>
      <c r="D21" s="449">
        <f t="shared" si="15"/>
        <v>0</v>
      </c>
      <c r="E21" s="449">
        <f t="shared" si="15"/>
        <v>0</v>
      </c>
      <c r="F21" s="295"/>
      <c r="G21" s="295"/>
      <c r="H21" s="294"/>
      <c r="I21" s="296"/>
      <c r="J21" s="274"/>
      <c r="R21" s="288" t="str">
        <f t="shared" si="1"/>
        <v/>
      </c>
      <c r="S21" s="298">
        <f t="shared" si="16"/>
        <v>0</v>
      </c>
      <c r="T21" s="298">
        <f t="shared" si="17"/>
        <v>0</v>
      </c>
      <c r="U21" s="449">
        <f t="shared" si="18"/>
        <v>0</v>
      </c>
      <c r="V21" s="449">
        <f t="shared" si="18"/>
        <v>0</v>
      </c>
      <c r="W21" s="299">
        <f t="shared" si="19"/>
        <v>0</v>
      </c>
      <c r="X21" s="299">
        <f t="shared" si="20"/>
        <v>0</v>
      </c>
      <c r="Y21" s="300"/>
      <c r="Z21" s="301"/>
    </row>
    <row r="22" spans="1:26" x14ac:dyDescent="0.3">
      <c r="A22" s="293"/>
      <c r="B22" s="294"/>
      <c r="C22" s="294"/>
      <c r="D22" s="449">
        <f t="shared" si="15"/>
        <v>0</v>
      </c>
      <c r="E22" s="449">
        <f t="shared" si="15"/>
        <v>0</v>
      </c>
      <c r="F22" s="295"/>
      <c r="G22" s="295"/>
      <c r="H22" s="294"/>
      <c r="I22" s="296"/>
      <c r="J22" s="274"/>
      <c r="R22" s="288" t="str">
        <f t="shared" si="1"/>
        <v/>
      </c>
      <c r="S22" s="298">
        <f t="shared" si="16"/>
        <v>0</v>
      </c>
      <c r="T22" s="298">
        <f t="shared" si="17"/>
        <v>0</v>
      </c>
      <c r="U22" s="449">
        <f t="shared" si="18"/>
        <v>0</v>
      </c>
      <c r="V22" s="449">
        <f t="shared" si="18"/>
        <v>0</v>
      </c>
      <c r="W22" s="299">
        <f t="shared" si="19"/>
        <v>0</v>
      </c>
      <c r="X22" s="299">
        <f t="shared" si="20"/>
        <v>0</v>
      </c>
      <c r="Y22" s="300"/>
      <c r="Z22" s="301"/>
    </row>
    <row r="23" spans="1:26" x14ac:dyDescent="0.3">
      <c r="A23" s="293"/>
      <c r="B23" s="294"/>
      <c r="C23" s="294"/>
      <c r="D23" s="449">
        <f t="shared" si="15"/>
        <v>0</v>
      </c>
      <c r="E23" s="449">
        <f t="shared" si="15"/>
        <v>0</v>
      </c>
      <c r="F23" s="295"/>
      <c r="G23" s="295"/>
      <c r="H23" s="294"/>
      <c r="I23" s="296"/>
      <c r="J23" s="274"/>
      <c r="R23" s="288" t="str">
        <f t="shared" si="1"/>
        <v/>
      </c>
      <c r="S23" s="298">
        <f t="shared" si="16"/>
        <v>0</v>
      </c>
      <c r="T23" s="298">
        <f t="shared" si="17"/>
        <v>0</v>
      </c>
      <c r="U23" s="449">
        <f t="shared" si="18"/>
        <v>0</v>
      </c>
      <c r="V23" s="449">
        <f t="shared" si="18"/>
        <v>0</v>
      </c>
      <c r="W23" s="299">
        <f t="shared" si="19"/>
        <v>0</v>
      </c>
      <c r="X23" s="299">
        <f t="shared" si="20"/>
        <v>0</v>
      </c>
      <c r="Y23" s="300"/>
      <c r="Z23" s="301"/>
    </row>
    <row r="24" spans="1:26" x14ac:dyDescent="0.3">
      <c r="A24" s="293"/>
      <c r="B24" s="294"/>
      <c r="C24" s="294"/>
      <c r="D24" s="449">
        <f t="shared" si="15"/>
        <v>0</v>
      </c>
      <c r="E24" s="449">
        <f t="shared" si="15"/>
        <v>0</v>
      </c>
      <c r="F24" s="295"/>
      <c r="G24" s="295"/>
      <c r="H24" s="294"/>
      <c r="I24" s="296"/>
      <c r="J24" s="274"/>
      <c r="R24" s="288" t="str">
        <f t="shared" si="1"/>
        <v/>
      </c>
      <c r="S24" s="298">
        <f t="shared" si="16"/>
        <v>0</v>
      </c>
      <c r="T24" s="298">
        <f t="shared" si="17"/>
        <v>0</v>
      </c>
      <c r="U24" s="449">
        <f t="shared" si="18"/>
        <v>0</v>
      </c>
      <c r="V24" s="449">
        <f t="shared" si="18"/>
        <v>0</v>
      </c>
      <c r="W24" s="299">
        <f t="shared" si="19"/>
        <v>0</v>
      </c>
      <c r="X24" s="299">
        <f t="shared" si="20"/>
        <v>0</v>
      </c>
      <c r="Y24" s="300"/>
      <c r="Z24" s="301"/>
    </row>
    <row r="25" spans="1:26" x14ac:dyDescent="0.3">
      <c r="A25" s="293"/>
      <c r="B25" s="294"/>
      <c r="C25" s="294"/>
      <c r="D25" s="449">
        <f t="shared" si="15"/>
        <v>0</v>
      </c>
      <c r="E25" s="449">
        <f t="shared" si="15"/>
        <v>0</v>
      </c>
      <c r="F25" s="295"/>
      <c r="G25" s="295"/>
      <c r="H25" s="294"/>
      <c r="I25" s="296"/>
      <c r="J25" s="274"/>
      <c r="R25" s="288" t="str">
        <f t="shared" si="1"/>
        <v/>
      </c>
      <c r="S25" s="298">
        <f t="shared" si="16"/>
        <v>0</v>
      </c>
      <c r="T25" s="298">
        <f t="shared" si="17"/>
        <v>0</v>
      </c>
      <c r="U25" s="449">
        <f t="shared" si="18"/>
        <v>0</v>
      </c>
      <c r="V25" s="449">
        <f t="shared" si="18"/>
        <v>0</v>
      </c>
      <c r="W25" s="299">
        <f t="shared" si="19"/>
        <v>0</v>
      </c>
      <c r="X25" s="299">
        <f t="shared" si="20"/>
        <v>0</v>
      </c>
      <c r="Y25" s="300"/>
      <c r="Z25" s="301"/>
    </row>
    <row r="26" spans="1:26" x14ac:dyDescent="0.3">
      <c r="A26" s="293"/>
      <c r="B26" s="304"/>
      <c r="C26" s="294"/>
      <c r="D26" s="449">
        <f t="shared" si="15"/>
        <v>0</v>
      </c>
      <c r="E26" s="449">
        <f t="shared" si="15"/>
        <v>0</v>
      </c>
      <c r="F26" s="295"/>
      <c r="G26" s="295"/>
      <c r="H26" s="294"/>
      <c r="I26" s="296"/>
      <c r="J26" s="274"/>
      <c r="R26" s="288" t="str">
        <f t="shared" si="1"/>
        <v/>
      </c>
      <c r="S26" s="298">
        <f t="shared" si="16"/>
        <v>0</v>
      </c>
      <c r="T26" s="298">
        <f t="shared" si="17"/>
        <v>0</v>
      </c>
      <c r="U26" s="449">
        <f t="shared" si="18"/>
        <v>0</v>
      </c>
      <c r="V26" s="449">
        <f t="shared" si="18"/>
        <v>0</v>
      </c>
      <c r="W26" s="299">
        <f t="shared" si="19"/>
        <v>0</v>
      </c>
      <c r="X26" s="299">
        <f t="shared" si="20"/>
        <v>0</v>
      </c>
      <c r="Y26" s="300"/>
      <c r="Z26" s="301"/>
    </row>
    <row r="27" spans="1:26" x14ac:dyDescent="0.3">
      <c r="A27" s="293"/>
      <c r="B27" s="294"/>
      <c r="C27" s="294"/>
      <c r="D27" s="449">
        <f t="shared" si="15"/>
        <v>0</v>
      </c>
      <c r="E27" s="449">
        <f t="shared" si="15"/>
        <v>0</v>
      </c>
      <c r="F27" s="295"/>
      <c r="G27" s="295"/>
      <c r="H27" s="294"/>
      <c r="I27" s="296"/>
      <c r="J27" s="274"/>
      <c r="R27" s="288" t="str">
        <f t="shared" si="1"/>
        <v/>
      </c>
      <c r="S27" s="298">
        <f t="shared" si="16"/>
        <v>0</v>
      </c>
      <c r="T27" s="298">
        <f t="shared" si="17"/>
        <v>0</v>
      </c>
      <c r="U27" s="449">
        <f t="shared" si="18"/>
        <v>0</v>
      </c>
      <c r="V27" s="449">
        <f t="shared" si="18"/>
        <v>0</v>
      </c>
      <c r="W27" s="299">
        <f t="shared" si="19"/>
        <v>0</v>
      </c>
      <c r="X27" s="299">
        <f t="shared" si="20"/>
        <v>0</v>
      </c>
      <c r="Y27" s="300"/>
      <c r="Z27" s="301"/>
    </row>
    <row r="28" spans="1:26" x14ac:dyDescent="0.3">
      <c r="A28" s="293"/>
      <c r="B28" s="294"/>
      <c r="C28" s="294"/>
      <c r="D28" s="449">
        <f t="shared" si="15"/>
        <v>0</v>
      </c>
      <c r="E28" s="449">
        <f t="shared" si="15"/>
        <v>0</v>
      </c>
      <c r="F28" s="295"/>
      <c r="G28" s="295"/>
      <c r="H28" s="294"/>
      <c r="I28" s="296"/>
      <c r="J28" s="274"/>
      <c r="R28" s="288" t="str">
        <f t="shared" si="1"/>
        <v/>
      </c>
      <c r="S28" s="298">
        <f t="shared" si="16"/>
        <v>0</v>
      </c>
      <c r="T28" s="298">
        <f t="shared" si="17"/>
        <v>0</v>
      </c>
      <c r="U28" s="449">
        <f t="shared" si="18"/>
        <v>0</v>
      </c>
      <c r="V28" s="449">
        <f t="shared" si="18"/>
        <v>0</v>
      </c>
      <c r="W28" s="299">
        <f t="shared" si="19"/>
        <v>0</v>
      </c>
      <c r="X28" s="299">
        <f t="shared" si="20"/>
        <v>0</v>
      </c>
      <c r="Y28" s="300"/>
      <c r="Z28" s="301"/>
    </row>
    <row r="29" spans="1:26" x14ac:dyDescent="0.3">
      <c r="A29" s="296"/>
      <c r="B29" s="305"/>
      <c r="C29" s="305"/>
      <c r="D29" s="449">
        <f t="shared" si="15"/>
        <v>0</v>
      </c>
      <c r="E29" s="449">
        <f t="shared" si="15"/>
        <v>0</v>
      </c>
      <c r="F29" s="306"/>
      <c r="G29" s="306"/>
      <c r="H29" s="294"/>
      <c r="I29" s="296"/>
      <c r="J29" s="274"/>
      <c r="R29" s="288" t="str">
        <f t="shared" si="1"/>
        <v/>
      </c>
      <c r="S29" s="298">
        <f t="shared" si="16"/>
        <v>0</v>
      </c>
      <c r="T29" s="298">
        <f t="shared" si="17"/>
        <v>0</v>
      </c>
      <c r="U29" s="449">
        <f t="shared" si="18"/>
        <v>0</v>
      </c>
      <c r="V29" s="449">
        <f t="shared" si="18"/>
        <v>0</v>
      </c>
      <c r="W29" s="299">
        <f t="shared" si="19"/>
        <v>0</v>
      </c>
      <c r="X29" s="299">
        <f t="shared" si="20"/>
        <v>0</v>
      </c>
      <c r="Y29" s="300"/>
      <c r="Z29" s="301"/>
    </row>
    <row r="30" spans="1:26" x14ac:dyDescent="0.3">
      <c r="A30" s="282" t="s">
        <v>2065</v>
      </c>
      <c r="B30" s="450">
        <f t="shared" ref="B30:G30" si="21">SUM(B7:B29)</f>
        <v>0</v>
      </c>
      <c r="C30" s="450">
        <f t="shared" si="21"/>
        <v>0</v>
      </c>
      <c r="D30" s="449">
        <f t="shared" si="21"/>
        <v>0</v>
      </c>
      <c r="E30" s="449">
        <f t="shared" si="21"/>
        <v>0</v>
      </c>
      <c r="F30" s="451">
        <f t="shared" si="21"/>
        <v>0</v>
      </c>
      <c r="G30" s="451">
        <f t="shared" si="21"/>
        <v>0</v>
      </c>
      <c r="H30" s="294"/>
      <c r="I30" s="307"/>
      <c r="J30" s="274"/>
      <c r="R30" s="288" t="s">
        <v>2065</v>
      </c>
      <c r="S30" s="450">
        <f t="shared" ref="S30:X30" si="22">SUM(S7:S29)</f>
        <v>0</v>
      </c>
      <c r="T30" s="450">
        <f t="shared" si="22"/>
        <v>0</v>
      </c>
      <c r="U30" s="449">
        <f t="shared" si="22"/>
        <v>0</v>
      </c>
      <c r="V30" s="449">
        <f t="shared" si="22"/>
        <v>0</v>
      </c>
      <c r="W30" s="540">
        <f t="shared" si="22"/>
        <v>0</v>
      </c>
      <c r="X30" s="540">
        <f t="shared" si="22"/>
        <v>0</v>
      </c>
      <c r="Y30" s="300"/>
      <c r="Z30" s="541"/>
    </row>
    <row r="31" spans="1:26" ht="18" x14ac:dyDescent="0.35">
      <c r="A31" s="453" t="s">
        <v>2066</v>
      </c>
      <c r="B31" s="454"/>
      <c r="C31" s="1144" t="s">
        <v>1655</v>
      </c>
      <c r="D31" s="1144"/>
      <c r="E31" s="1144"/>
      <c r="F31" s="1144"/>
      <c r="G31" s="1145"/>
      <c r="H31" s="308"/>
      <c r="I31" s="309"/>
    </row>
    <row r="32" spans="1:26" ht="46.8" x14ac:dyDescent="0.3">
      <c r="A32" s="310" t="s">
        <v>2172</v>
      </c>
      <c r="B32" s="311"/>
      <c r="C32" s="1146"/>
      <c r="D32" s="1146"/>
      <c r="E32" s="1146"/>
      <c r="F32" s="1146"/>
      <c r="G32" s="1146"/>
    </row>
    <row r="33" spans="1:9" ht="15.6" x14ac:dyDescent="0.3">
      <c r="A33" s="313" t="s">
        <v>2068</v>
      </c>
      <c r="B33" s="311"/>
      <c r="C33" s="1146"/>
      <c r="D33" s="1146"/>
      <c r="E33" s="1146"/>
      <c r="F33" s="1146"/>
      <c r="G33" s="1146"/>
    </row>
    <row r="34" spans="1:9" ht="15.6" x14ac:dyDescent="0.3">
      <c r="A34" s="313" t="s">
        <v>2069</v>
      </c>
      <c r="B34" s="311"/>
      <c r="C34" s="1146"/>
      <c r="D34" s="1146"/>
      <c r="E34" s="1146"/>
      <c r="F34" s="1146"/>
      <c r="G34" s="1146"/>
    </row>
    <row r="35" spans="1:9" ht="15.6" x14ac:dyDescent="0.3">
      <c r="A35" s="313" t="s">
        <v>2070</v>
      </c>
      <c r="B35" s="311"/>
      <c r="C35" s="1146"/>
      <c r="D35" s="1146"/>
      <c r="E35" s="1146"/>
      <c r="F35" s="1146"/>
      <c r="G35" s="1146"/>
    </row>
    <row r="36" spans="1:9" ht="15.6" x14ac:dyDescent="0.3">
      <c r="A36" s="313" t="s">
        <v>2071</v>
      </c>
      <c r="B36" s="311"/>
      <c r="C36" s="1146"/>
      <c r="D36" s="1146"/>
      <c r="E36" s="1146"/>
      <c r="F36" s="1146"/>
      <c r="G36" s="1146"/>
    </row>
    <row r="37" spans="1:9" ht="15.6" x14ac:dyDescent="0.3">
      <c r="A37" s="313" t="s">
        <v>2072</v>
      </c>
      <c r="B37" s="311"/>
      <c r="C37" s="1146"/>
      <c r="D37" s="1146"/>
      <c r="E37" s="1146"/>
      <c r="F37" s="1146"/>
      <c r="G37" s="1146"/>
    </row>
    <row r="38" spans="1:9" ht="15.6" x14ac:dyDescent="0.3">
      <c r="A38" s="314" t="s">
        <v>1496</v>
      </c>
      <c r="B38" s="455">
        <v>40</v>
      </c>
      <c r="C38" s="1150" t="s">
        <v>2073</v>
      </c>
      <c r="D38" s="1150"/>
      <c r="E38" s="1150"/>
      <c r="F38" s="1150"/>
      <c r="G38" s="1150"/>
    </row>
    <row r="39" spans="1:9" ht="15.6" hidden="1" x14ac:dyDescent="0.3">
      <c r="A39" s="314" t="s">
        <v>2074</v>
      </c>
      <c r="B39" s="315"/>
      <c r="C39" s="1151"/>
      <c r="D39" s="1151"/>
      <c r="E39" s="1151"/>
      <c r="F39" s="1151"/>
      <c r="G39" s="1151"/>
    </row>
    <row r="41" spans="1:9" ht="18" x14ac:dyDescent="0.35">
      <c r="A41" s="1147" t="str">
        <f>'26-PT Pricing Matrix'!D2</f>
        <v>FACILITY2</v>
      </c>
      <c r="B41" s="1148"/>
      <c r="C41" s="1148"/>
      <c r="D41" s="1148"/>
      <c r="E41" s="1148"/>
      <c r="F41" s="1148"/>
      <c r="G41" s="1148"/>
      <c r="H41" s="1148"/>
      <c r="I41" s="1149"/>
    </row>
    <row r="42" spans="1:9" ht="42" x14ac:dyDescent="0.3">
      <c r="A42" s="275" t="s">
        <v>2040</v>
      </c>
      <c r="B42" s="275" t="s">
        <v>2041</v>
      </c>
      <c r="C42" s="276" t="s">
        <v>2042</v>
      </c>
      <c r="D42" s="280" t="str">
        <f>"Productive FTEs ("&amp;B74*52&amp;")"</f>
        <v>Productive FTEs (2080)</v>
      </c>
      <c r="E42" s="280" t="str">
        <f>"Non-productive FTEs ("&amp;B74*52&amp;")"</f>
        <v>Non-productive FTEs (2080)</v>
      </c>
      <c r="F42" s="276" t="s">
        <v>2043</v>
      </c>
      <c r="G42" s="276" t="s">
        <v>2044</v>
      </c>
      <c r="H42" s="277" t="s">
        <v>2045</v>
      </c>
      <c r="I42" s="276" t="s">
        <v>1655</v>
      </c>
    </row>
    <row r="43" spans="1:9" x14ac:dyDescent="0.3">
      <c r="A43" s="282" t="str">
        <f>IF(ISBLANK($A$7),"",$A$7)</f>
        <v>Hourly Staff</v>
      </c>
      <c r="B43" s="283"/>
      <c r="C43" s="283"/>
      <c r="D43" s="290">
        <f>IF($B$254="","",B43/($B$254*52))</f>
        <v>0</v>
      </c>
      <c r="E43" s="290">
        <f>IF($B$254="","",C43/($B$254*52))</f>
        <v>0</v>
      </c>
      <c r="F43" s="285"/>
      <c r="G43" s="285"/>
      <c r="H43" s="283"/>
      <c r="I43" s="286"/>
    </row>
    <row r="44" spans="1:9" x14ac:dyDescent="0.3">
      <c r="A44" s="293" t="str">
        <f>IF(ISBLANK($A$8),"",$A$8)</f>
        <v>Hourly Staff</v>
      </c>
      <c r="B44" s="294"/>
      <c r="C44" s="294"/>
      <c r="D44" s="449">
        <f t="shared" ref="D44:E50" si="23">IF($B$74="","",B44/($B$74*52))</f>
        <v>0</v>
      </c>
      <c r="E44" s="449">
        <f t="shared" si="23"/>
        <v>0</v>
      </c>
      <c r="F44" s="295"/>
      <c r="G44" s="295"/>
      <c r="H44" s="294"/>
      <c r="I44" s="296"/>
    </row>
    <row r="45" spans="1:9" x14ac:dyDescent="0.3">
      <c r="A45" s="293" t="str">
        <f>IF(ISBLANK($A$9),"",$A$9)</f>
        <v>Housekeeper</v>
      </c>
      <c r="B45" s="294"/>
      <c r="C45" s="294"/>
      <c r="D45" s="449">
        <f t="shared" si="23"/>
        <v>0</v>
      </c>
      <c r="E45" s="449">
        <f t="shared" si="23"/>
        <v>0</v>
      </c>
      <c r="F45" s="295"/>
      <c r="G45" s="295"/>
      <c r="H45" s="294"/>
      <c r="I45" s="296"/>
    </row>
    <row r="46" spans="1:9" x14ac:dyDescent="0.3">
      <c r="A46" s="293" t="str">
        <f>IF(ISBLANK($A$10),"",$A$10)</f>
        <v>Floor Technician</v>
      </c>
      <c r="B46" s="294"/>
      <c r="C46" s="294"/>
      <c r="D46" s="449">
        <f t="shared" si="23"/>
        <v>0</v>
      </c>
      <c r="E46" s="449">
        <f t="shared" si="23"/>
        <v>0</v>
      </c>
      <c r="F46" s="295"/>
      <c r="G46" s="295"/>
      <c r="H46" s="294"/>
      <c r="I46" s="296"/>
    </row>
    <row r="47" spans="1:9" x14ac:dyDescent="0.3">
      <c r="A47" s="293" t="str">
        <f>IF(ISBLANK($A$11),"",$A$11)</f>
        <v>Trash Technician</v>
      </c>
      <c r="B47" s="294"/>
      <c r="C47" s="294"/>
      <c r="D47" s="449">
        <f t="shared" si="23"/>
        <v>0</v>
      </c>
      <c r="E47" s="449">
        <f t="shared" si="23"/>
        <v>0</v>
      </c>
      <c r="F47" s="295"/>
      <c r="G47" s="295"/>
      <c r="H47" s="294"/>
      <c r="I47" s="296"/>
    </row>
    <row r="48" spans="1:9" x14ac:dyDescent="0.3">
      <c r="A48" s="293" t="str">
        <f>IF(ISBLANK($A$12),"",$A$12)</f>
        <v>Linen Technician</v>
      </c>
      <c r="B48" s="294"/>
      <c r="C48" s="294"/>
      <c r="D48" s="449">
        <f t="shared" si="23"/>
        <v>0</v>
      </c>
      <c r="E48" s="449">
        <f t="shared" si="23"/>
        <v>0</v>
      </c>
      <c r="F48" s="295"/>
      <c r="G48" s="295"/>
      <c r="H48" s="294"/>
      <c r="I48" s="296"/>
    </row>
    <row r="49" spans="1:9" x14ac:dyDescent="0.3">
      <c r="A49" s="293" t="str">
        <f>IF(ISBLANK($A$13),"",$A$13)</f>
        <v>Administrative Support</v>
      </c>
      <c r="B49" s="294"/>
      <c r="C49" s="294"/>
      <c r="D49" s="449">
        <f t="shared" si="23"/>
        <v>0</v>
      </c>
      <c r="E49" s="449">
        <f t="shared" si="23"/>
        <v>0</v>
      </c>
      <c r="F49" s="295"/>
      <c r="G49" s="295"/>
      <c r="H49" s="294"/>
      <c r="I49" s="296"/>
    </row>
    <row r="50" spans="1:9" x14ac:dyDescent="0.3">
      <c r="A50" s="293" t="str">
        <f>IF(ISBLANK($A$14),"",$A$14)</f>
        <v>Hourly Supervision</v>
      </c>
      <c r="B50" s="294"/>
      <c r="C50" s="294"/>
      <c r="D50" s="449">
        <f t="shared" si="23"/>
        <v>0</v>
      </c>
      <c r="E50" s="449">
        <f t="shared" si="23"/>
        <v>0</v>
      </c>
      <c r="F50" s="295"/>
      <c r="G50" s="295"/>
      <c r="H50" s="294"/>
      <c r="I50" s="296"/>
    </row>
    <row r="51" spans="1:9" x14ac:dyDescent="0.3">
      <c r="A51" s="282" t="str">
        <f>IF(ISBLANK($A$15),"",$A$15)</f>
        <v>Salaried Staff</v>
      </c>
      <c r="B51" s="283"/>
      <c r="C51" s="283"/>
      <c r="D51" s="302"/>
      <c r="E51" s="302"/>
      <c r="F51" s="285"/>
      <c r="G51" s="285"/>
      <c r="H51" s="283"/>
      <c r="I51" s="286"/>
    </row>
    <row r="52" spans="1:9" x14ac:dyDescent="0.3">
      <c r="A52" s="293" t="str">
        <f>IF(ISBLANK($A$16),"",$A$16)</f>
        <v>Salaried Supervision</v>
      </c>
      <c r="B52" s="294"/>
      <c r="C52" s="294"/>
      <c r="D52" s="449">
        <f t="shared" ref="D52:E54" si="24">IF($B$74="","",B52/($B$74*52))</f>
        <v>0</v>
      </c>
      <c r="E52" s="449">
        <f t="shared" si="24"/>
        <v>0</v>
      </c>
      <c r="F52" s="295"/>
      <c r="G52" s="295"/>
      <c r="H52" s="294"/>
      <c r="I52" s="296"/>
    </row>
    <row r="53" spans="1:9" x14ac:dyDescent="0.3">
      <c r="A53" s="293" t="str">
        <f>IF(ISBLANK($A$17),"",$A$17)</f>
        <v>Managers</v>
      </c>
      <c r="B53" s="294"/>
      <c r="C53" s="294"/>
      <c r="D53" s="449">
        <f t="shared" si="24"/>
        <v>0</v>
      </c>
      <c r="E53" s="449">
        <f t="shared" si="24"/>
        <v>0</v>
      </c>
      <c r="F53" s="295"/>
      <c r="G53" s="295"/>
      <c r="H53" s="294"/>
      <c r="I53" s="296"/>
    </row>
    <row r="54" spans="1:9" x14ac:dyDescent="0.3">
      <c r="A54" s="293" t="str">
        <f t="shared" ref="A54" si="25">IF(ISBLANK(A18),"",A18)</f>
        <v>Director</v>
      </c>
      <c r="B54" s="294"/>
      <c r="C54" s="294"/>
      <c r="D54" s="449">
        <f t="shared" si="24"/>
        <v>0</v>
      </c>
      <c r="E54" s="449">
        <f t="shared" si="24"/>
        <v>0</v>
      </c>
      <c r="F54" s="295"/>
      <c r="G54" s="295"/>
      <c r="H54" s="294"/>
      <c r="I54" s="296"/>
    </row>
    <row r="55" spans="1:9" x14ac:dyDescent="0.3">
      <c r="A55" s="282" t="str">
        <f>IF(ISBLANK($A$19),"",$A$19)</f>
        <v>Other Labor</v>
      </c>
      <c r="B55" s="283"/>
      <c r="C55" s="283"/>
      <c r="D55" s="302"/>
      <c r="E55" s="302"/>
      <c r="F55" s="285"/>
      <c r="G55" s="285"/>
      <c r="H55" s="283"/>
      <c r="I55" s="286"/>
    </row>
    <row r="56" spans="1:9" x14ac:dyDescent="0.3">
      <c r="A56" s="293" t="str">
        <f>IF(ISBLANK($A$20),"",$A$20)</f>
        <v>Temp/ Agency Labor</v>
      </c>
      <c r="B56" s="294"/>
      <c r="C56" s="294"/>
      <c r="D56" s="449">
        <f t="shared" ref="D56:E65" si="26">IF($B$74="","",B56/($B$74*52))</f>
        <v>0</v>
      </c>
      <c r="E56" s="449">
        <f t="shared" si="26"/>
        <v>0</v>
      </c>
      <c r="F56" s="295"/>
      <c r="G56" s="295"/>
      <c r="H56" s="294"/>
      <c r="I56" s="296"/>
    </row>
    <row r="57" spans="1:9" x14ac:dyDescent="0.3">
      <c r="A57" s="282" t="str">
        <f>IF(ISBLANK($A$21),"",$A$21)</f>
        <v/>
      </c>
      <c r="B57" s="294"/>
      <c r="C57" s="294"/>
      <c r="D57" s="449">
        <f t="shared" si="26"/>
        <v>0</v>
      </c>
      <c r="E57" s="449">
        <f t="shared" si="26"/>
        <v>0</v>
      </c>
      <c r="F57" s="295"/>
      <c r="G57" s="295"/>
      <c r="H57" s="294"/>
      <c r="I57" s="296"/>
    </row>
    <row r="58" spans="1:9" x14ac:dyDescent="0.3">
      <c r="A58" s="282" t="str">
        <f>IF(ISBLANK($A$22),"",$A$22)</f>
        <v/>
      </c>
      <c r="B58" s="294"/>
      <c r="C58" s="294"/>
      <c r="D58" s="449">
        <f t="shared" si="26"/>
        <v>0</v>
      </c>
      <c r="E58" s="449">
        <f t="shared" si="26"/>
        <v>0</v>
      </c>
      <c r="F58" s="295"/>
      <c r="G58" s="295"/>
      <c r="H58" s="294"/>
      <c r="I58" s="296"/>
    </row>
    <row r="59" spans="1:9" x14ac:dyDescent="0.3">
      <c r="A59" s="282" t="str">
        <f>IF(ISBLANK($A$23),"",$A$23)</f>
        <v/>
      </c>
      <c r="B59" s="294"/>
      <c r="C59" s="294"/>
      <c r="D59" s="449">
        <f t="shared" si="26"/>
        <v>0</v>
      </c>
      <c r="E59" s="449">
        <f t="shared" si="26"/>
        <v>0</v>
      </c>
      <c r="F59" s="295"/>
      <c r="G59" s="295"/>
      <c r="H59" s="294"/>
      <c r="I59" s="296"/>
    </row>
    <row r="60" spans="1:9" x14ac:dyDescent="0.3">
      <c r="A60" s="282" t="str">
        <f>IF(ISBLANK($A$24),"",$A$24)</f>
        <v/>
      </c>
      <c r="B60" s="294"/>
      <c r="C60" s="294"/>
      <c r="D60" s="449">
        <f t="shared" si="26"/>
        <v>0</v>
      </c>
      <c r="E60" s="449">
        <f t="shared" si="26"/>
        <v>0</v>
      </c>
      <c r="F60" s="295"/>
      <c r="G60" s="295"/>
      <c r="H60" s="294"/>
      <c r="I60" s="296"/>
    </row>
    <row r="61" spans="1:9" x14ac:dyDescent="0.3">
      <c r="A61" s="282" t="str">
        <f>IF(ISBLANK($A$25),"",$A$25)</f>
        <v/>
      </c>
      <c r="B61" s="294"/>
      <c r="C61" s="294"/>
      <c r="D61" s="449">
        <f t="shared" si="26"/>
        <v>0</v>
      </c>
      <c r="E61" s="449">
        <f t="shared" si="26"/>
        <v>0</v>
      </c>
      <c r="F61" s="295"/>
      <c r="G61" s="295"/>
      <c r="H61" s="294"/>
      <c r="I61" s="296"/>
    </row>
    <row r="62" spans="1:9" x14ac:dyDescent="0.3">
      <c r="A62" s="282" t="str">
        <f>IF(ISBLANK($A$26),"",$A$26)</f>
        <v/>
      </c>
      <c r="B62" s="294"/>
      <c r="C62" s="294"/>
      <c r="D62" s="449">
        <f t="shared" si="26"/>
        <v>0</v>
      </c>
      <c r="E62" s="449">
        <f t="shared" si="26"/>
        <v>0</v>
      </c>
      <c r="F62" s="295"/>
      <c r="G62" s="295"/>
      <c r="H62" s="294"/>
      <c r="I62" s="296"/>
    </row>
    <row r="63" spans="1:9" x14ac:dyDescent="0.3">
      <c r="A63" s="282" t="str">
        <f>IF(ISBLANK($A$27),"",$A$27)</f>
        <v/>
      </c>
      <c r="B63" s="294"/>
      <c r="C63" s="294"/>
      <c r="D63" s="449">
        <f t="shared" si="26"/>
        <v>0</v>
      </c>
      <c r="E63" s="449">
        <f t="shared" si="26"/>
        <v>0</v>
      </c>
      <c r="F63" s="295"/>
      <c r="G63" s="295"/>
      <c r="H63" s="294"/>
      <c r="I63" s="296"/>
    </row>
    <row r="64" spans="1:9" x14ac:dyDescent="0.3">
      <c r="A64" s="282" t="str">
        <f>IF(ISBLANK($A$28),"",$A$28)</f>
        <v/>
      </c>
      <c r="B64" s="294"/>
      <c r="C64" s="294"/>
      <c r="D64" s="449">
        <f t="shared" si="26"/>
        <v>0</v>
      </c>
      <c r="E64" s="449">
        <f t="shared" si="26"/>
        <v>0</v>
      </c>
      <c r="F64" s="295"/>
      <c r="G64" s="295"/>
      <c r="H64" s="294"/>
      <c r="I64" s="296"/>
    </row>
    <row r="65" spans="1:9" x14ac:dyDescent="0.3">
      <c r="A65" s="282" t="str">
        <f>IF(ISBLANK($A$29),"",$A$29)</f>
        <v/>
      </c>
      <c r="B65" s="305"/>
      <c r="C65" s="305"/>
      <c r="D65" s="449">
        <f t="shared" si="26"/>
        <v>0</v>
      </c>
      <c r="E65" s="449">
        <f t="shared" si="26"/>
        <v>0</v>
      </c>
      <c r="F65" s="306"/>
      <c r="G65" s="306"/>
      <c r="H65" s="294"/>
      <c r="I65" s="296"/>
    </row>
    <row r="66" spans="1:9" x14ac:dyDescent="0.3">
      <c r="A66" s="282" t="s">
        <v>2065</v>
      </c>
      <c r="B66" s="450">
        <f t="shared" ref="B66:G66" si="27">SUM(B43:B65)</f>
        <v>0</v>
      </c>
      <c r="C66" s="450">
        <f t="shared" si="27"/>
        <v>0</v>
      </c>
      <c r="D66" s="449">
        <f t="shared" si="27"/>
        <v>0</v>
      </c>
      <c r="E66" s="449">
        <f t="shared" si="27"/>
        <v>0</v>
      </c>
      <c r="F66" s="459">
        <f t="shared" si="27"/>
        <v>0</v>
      </c>
      <c r="G66" s="459">
        <f t="shared" si="27"/>
        <v>0</v>
      </c>
      <c r="H66" s="294"/>
      <c r="I66" s="307"/>
    </row>
    <row r="67" spans="1:9" ht="18" x14ac:dyDescent="0.3">
      <c r="A67" s="542" t="s">
        <v>2066</v>
      </c>
      <c r="B67" s="543"/>
      <c r="C67" s="1144" t="s">
        <v>1655</v>
      </c>
      <c r="D67" s="1144"/>
      <c r="E67" s="1144"/>
      <c r="F67" s="1144"/>
      <c r="G67" s="1145"/>
    </row>
    <row r="68" spans="1:9" ht="46.8" hidden="1" x14ac:dyDescent="0.3">
      <c r="A68" s="310" t="s">
        <v>2172</v>
      </c>
      <c r="B68" s="311"/>
      <c r="C68" s="1146"/>
      <c r="D68" s="1146"/>
      <c r="E68" s="1146"/>
      <c r="F68" s="1146"/>
      <c r="G68" s="1146"/>
    </row>
    <row r="69" spans="1:9" ht="15.6" hidden="1" x14ac:dyDescent="0.3">
      <c r="A69" s="313" t="s">
        <v>2068</v>
      </c>
      <c r="B69" s="311"/>
      <c r="C69" s="1146"/>
      <c r="D69" s="1146"/>
      <c r="E69" s="1146"/>
      <c r="F69" s="1146"/>
      <c r="G69" s="1146"/>
    </row>
    <row r="70" spans="1:9" ht="15.6" hidden="1" x14ac:dyDescent="0.3">
      <c r="A70" s="313" t="s">
        <v>2069</v>
      </c>
      <c r="B70" s="311"/>
      <c r="C70" s="1146"/>
      <c r="D70" s="1146"/>
      <c r="E70" s="1146"/>
      <c r="F70" s="1146"/>
      <c r="G70" s="1146"/>
    </row>
    <row r="71" spans="1:9" ht="15.6" hidden="1" x14ac:dyDescent="0.3">
      <c r="A71" s="313" t="s">
        <v>2070</v>
      </c>
      <c r="B71" s="311"/>
      <c r="C71" s="1146"/>
      <c r="D71" s="1146"/>
      <c r="E71" s="1146"/>
      <c r="F71" s="1146"/>
      <c r="G71" s="1146"/>
    </row>
    <row r="72" spans="1:9" ht="15.6" hidden="1" x14ac:dyDescent="0.3">
      <c r="A72" s="313" t="s">
        <v>2071</v>
      </c>
      <c r="B72" s="311"/>
      <c r="C72" s="1146"/>
      <c r="D72" s="1146"/>
      <c r="E72" s="1146"/>
      <c r="F72" s="1146"/>
      <c r="G72" s="1146"/>
    </row>
    <row r="73" spans="1:9" ht="15.6" hidden="1" x14ac:dyDescent="0.3">
      <c r="A73" s="313" t="s">
        <v>2072</v>
      </c>
      <c r="B73" s="311"/>
      <c r="C73" s="1146"/>
      <c r="D73" s="1146"/>
      <c r="E73" s="1146"/>
      <c r="F73" s="1146"/>
      <c r="G73" s="1146"/>
    </row>
    <row r="74" spans="1:9" ht="15.6" collapsed="1" x14ac:dyDescent="0.3">
      <c r="A74" s="314" t="s">
        <v>1496</v>
      </c>
      <c r="B74" s="455">
        <v>40</v>
      </c>
      <c r="C74" s="1150" t="s">
        <v>2073</v>
      </c>
      <c r="D74" s="1150"/>
      <c r="E74" s="1150"/>
      <c r="F74" s="1150"/>
      <c r="G74" s="1150"/>
    </row>
    <row r="75" spans="1:9" ht="15.6" hidden="1" x14ac:dyDescent="0.3">
      <c r="A75" s="314" t="s">
        <v>2074</v>
      </c>
      <c r="B75" s="315"/>
      <c r="C75" s="1151"/>
      <c r="D75" s="1151"/>
      <c r="E75" s="1151"/>
      <c r="F75" s="1151"/>
      <c r="G75" s="1151"/>
    </row>
    <row r="77" spans="1:9" ht="18" x14ac:dyDescent="0.35">
      <c r="A77" s="1147" t="str">
        <f>'26-PT Pricing Matrix'!E2</f>
        <v>FACILITY3</v>
      </c>
      <c r="B77" s="1148"/>
      <c r="C77" s="1148"/>
      <c r="D77" s="1148"/>
      <c r="E77" s="1148"/>
      <c r="F77" s="1148"/>
      <c r="G77" s="1148"/>
      <c r="H77" s="1148"/>
      <c r="I77" s="1149"/>
    </row>
    <row r="78" spans="1:9" ht="42" x14ac:dyDescent="0.3">
      <c r="A78" s="275" t="s">
        <v>2040</v>
      </c>
      <c r="B78" s="275" t="s">
        <v>2041</v>
      </c>
      <c r="C78" s="276" t="s">
        <v>2042</v>
      </c>
      <c r="D78" s="280" t="str">
        <f>"Productive FTEs ("&amp;B110*52&amp;")"</f>
        <v>Productive FTEs (2080)</v>
      </c>
      <c r="E78" s="280" t="str">
        <f>"Non-productive FTEs ("&amp;B110*52&amp;")"</f>
        <v>Non-productive FTEs (2080)</v>
      </c>
      <c r="F78" s="276" t="s">
        <v>2043</v>
      </c>
      <c r="G78" s="276" t="s">
        <v>2044</v>
      </c>
      <c r="H78" s="277" t="s">
        <v>2045</v>
      </c>
      <c r="I78" s="276" t="s">
        <v>1655</v>
      </c>
    </row>
    <row r="79" spans="1:9" x14ac:dyDescent="0.3">
      <c r="A79" s="282" t="str">
        <f>IF(ISBLANK($A$7),"",$A$7)</f>
        <v>Hourly Staff</v>
      </c>
      <c r="B79" s="283"/>
      <c r="C79" s="283"/>
      <c r="D79" s="290">
        <f>IF($B$254="","",B79/($B$254*52))</f>
        <v>0</v>
      </c>
      <c r="E79" s="290">
        <f>IF($B$254="","",C79/($B$254*52))</f>
        <v>0</v>
      </c>
      <c r="F79" s="285"/>
      <c r="G79" s="285"/>
      <c r="H79" s="283"/>
      <c r="I79" s="286"/>
    </row>
    <row r="80" spans="1:9" x14ac:dyDescent="0.3">
      <c r="A80" s="293" t="str">
        <f>IF(ISBLANK($A$8),"",$A$8)</f>
        <v>Hourly Staff</v>
      </c>
      <c r="B80" s="294"/>
      <c r="C80" s="294"/>
      <c r="D80" s="449">
        <f t="shared" ref="D80:E86" si="28">IF($B$110="","",B80/($B$110*52))</f>
        <v>0</v>
      </c>
      <c r="E80" s="449">
        <f t="shared" si="28"/>
        <v>0</v>
      </c>
      <c r="F80" s="295"/>
      <c r="G80" s="295"/>
      <c r="H80" s="294"/>
      <c r="I80" s="296"/>
    </row>
    <row r="81" spans="1:9" x14ac:dyDescent="0.3">
      <c r="A81" s="293" t="str">
        <f>IF(ISBLANK($A$9),"",$A$9)</f>
        <v>Housekeeper</v>
      </c>
      <c r="B81" s="294"/>
      <c r="C81" s="294"/>
      <c r="D81" s="449">
        <f t="shared" si="28"/>
        <v>0</v>
      </c>
      <c r="E81" s="449">
        <f t="shared" si="28"/>
        <v>0</v>
      </c>
      <c r="F81" s="295"/>
      <c r="G81" s="295"/>
      <c r="H81" s="294"/>
      <c r="I81" s="296"/>
    </row>
    <row r="82" spans="1:9" x14ac:dyDescent="0.3">
      <c r="A82" s="293" t="str">
        <f>IF(ISBLANK($A$10),"",$A$10)</f>
        <v>Floor Technician</v>
      </c>
      <c r="B82" s="294"/>
      <c r="C82" s="294"/>
      <c r="D82" s="449">
        <f t="shared" si="28"/>
        <v>0</v>
      </c>
      <c r="E82" s="449">
        <f t="shared" si="28"/>
        <v>0</v>
      </c>
      <c r="F82" s="295"/>
      <c r="G82" s="295"/>
      <c r="H82" s="294"/>
      <c r="I82" s="296"/>
    </row>
    <row r="83" spans="1:9" x14ac:dyDescent="0.3">
      <c r="A83" s="293" t="str">
        <f>IF(ISBLANK($A$11),"",$A$11)</f>
        <v>Trash Technician</v>
      </c>
      <c r="B83" s="294"/>
      <c r="C83" s="294"/>
      <c r="D83" s="449">
        <f t="shared" si="28"/>
        <v>0</v>
      </c>
      <c r="E83" s="449">
        <f t="shared" si="28"/>
        <v>0</v>
      </c>
      <c r="F83" s="295"/>
      <c r="G83" s="295"/>
      <c r="H83" s="294"/>
      <c r="I83" s="296"/>
    </row>
    <row r="84" spans="1:9" x14ac:dyDescent="0.3">
      <c r="A84" s="293" t="str">
        <f>IF(ISBLANK($A$12),"",$A$12)</f>
        <v>Linen Technician</v>
      </c>
      <c r="B84" s="294"/>
      <c r="C84" s="294"/>
      <c r="D84" s="449">
        <f t="shared" si="28"/>
        <v>0</v>
      </c>
      <c r="E84" s="449">
        <f t="shared" si="28"/>
        <v>0</v>
      </c>
      <c r="F84" s="295"/>
      <c r="G84" s="295"/>
      <c r="H84" s="294"/>
      <c r="I84" s="296"/>
    </row>
    <row r="85" spans="1:9" x14ac:dyDescent="0.3">
      <c r="A85" s="293" t="str">
        <f>IF(ISBLANK($A$13),"",$A$13)</f>
        <v>Administrative Support</v>
      </c>
      <c r="B85" s="294"/>
      <c r="C85" s="294"/>
      <c r="D85" s="449">
        <f t="shared" si="28"/>
        <v>0</v>
      </c>
      <c r="E85" s="449">
        <f t="shared" si="28"/>
        <v>0</v>
      </c>
      <c r="F85" s="295"/>
      <c r="G85" s="295"/>
      <c r="H85" s="294"/>
      <c r="I85" s="296"/>
    </row>
    <row r="86" spans="1:9" x14ac:dyDescent="0.3">
      <c r="A86" s="293" t="str">
        <f>IF(ISBLANK($A$14),"",$A$14)</f>
        <v>Hourly Supervision</v>
      </c>
      <c r="B86" s="294"/>
      <c r="C86" s="294"/>
      <c r="D86" s="449">
        <f t="shared" si="28"/>
        <v>0</v>
      </c>
      <c r="E86" s="449">
        <f t="shared" si="28"/>
        <v>0</v>
      </c>
      <c r="F86" s="295"/>
      <c r="G86" s="295"/>
      <c r="H86" s="294"/>
      <c r="I86" s="296"/>
    </row>
    <row r="87" spans="1:9" x14ac:dyDescent="0.3">
      <c r="A87" s="282" t="str">
        <f>IF(ISBLANK($A$15),"",$A$15)</f>
        <v>Salaried Staff</v>
      </c>
      <c r="B87" s="283"/>
      <c r="C87" s="283"/>
      <c r="D87" s="290"/>
      <c r="E87" s="290"/>
      <c r="F87" s="285"/>
      <c r="G87" s="285"/>
      <c r="H87" s="283"/>
      <c r="I87" s="286"/>
    </row>
    <row r="88" spans="1:9" x14ac:dyDescent="0.3">
      <c r="A88" s="293" t="str">
        <f>IF(ISBLANK($A$16),"",$A$16)</f>
        <v>Salaried Supervision</v>
      </c>
      <c r="B88" s="294"/>
      <c r="C88" s="294"/>
      <c r="D88" s="449">
        <f t="shared" ref="D88:E90" si="29">IF($B$110="","",B88/($B$110*52))</f>
        <v>0</v>
      </c>
      <c r="E88" s="449">
        <f t="shared" si="29"/>
        <v>0</v>
      </c>
      <c r="F88" s="295"/>
      <c r="G88" s="295"/>
      <c r="H88" s="294"/>
      <c r="I88" s="296"/>
    </row>
    <row r="89" spans="1:9" x14ac:dyDescent="0.3">
      <c r="A89" s="293" t="str">
        <f>IF(ISBLANK($A$17),"",$A$17)</f>
        <v>Managers</v>
      </c>
      <c r="B89" s="294"/>
      <c r="C89" s="294"/>
      <c r="D89" s="449">
        <f t="shared" si="29"/>
        <v>0</v>
      </c>
      <c r="E89" s="449">
        <f t="shared" si="29"/>
        <v>0</v>
      </c>
      <c r="F89" s="295"/>
      <c r="G89" s="295"/>
      <c r="H89" s="294"/>
      <c r="I89" s="296"/>
    </row>
    <row r="90" spans="1:9" x14ac:dyDescent="0.3">
      <c r="A90" s="293" t="str">
        <f t="shared" ref="A90" si="30">IF(ISBLANK(A54),"",A54)</f>
        <v>Director</v>
      </c>
      <c r="B90" s="294"/>
      <c r="C90" s="294"/>
      <c r="D90" s="449">
        <f t="shared" si="29"/>
        <v>0</v>
      </c>
      <c r="E90" s="449">
        <f t="shared" si="29"/>
        <v>0</v>
      </c>
      <c r="F90" s="295"/>
      <c r="G90" s="295"/>
      <c r="H90" s="294"/>
      <c r="I90" s="296"/>
    </row>
    <row r="91" spans="1:9" x14ac:dyDescent="0.3">
      <c r="A91" s="282" t="str">
        <f>IF(ISBLANK($A$19),"",$A$19)</f>
        <v>Other Labor</v>
      </c>
      <c r="B91" s="283"/>
      <c r="C91" s="283"/>
      <c r="D91" s="290"/>
      <c r="E91" s="290"/>
      <c r="F91" s="285"/>
      <c r="G91" s="285"/>
      <c r="H91" s="283"/>
      <c r="I91" s="286"/>
    </row>
    <row r="92" spans="1:9" x14ac:dyDescent="0.3">
      <c r="A92" s="293" t="str">
        <f>IF(ISBLANK($A$20),"",$A$20)</f>
        <v>Temp/ Agency Labor</v>
      </c>
      <c r="B92" s="294"/>
      <c r="C92" s="294"/>
      <c r="D92" s="449">
        <f t="shared" ref="D92:E101" si="31">IF($B$110="","",B92/($B$110*52))</f>
        <v>0</v>
      </c>
      <c r="E92" s="449">
        <f t="shared" si="31"/>
        <v>0</v>
      </c>
      <c r="F92" s="295"/>
      <c r="G92" s="295"/>
      <c r="H92" s="294"/>
      <c r="I92" s="296"/>
    </row>
    <row r="93" spans="1:9" x14ac:dyDescent="0.3">
      <c r="A93" s="282" t="str">
        <f>IF(ISBLANK($A$21),"",$A$21)</f>
        <v/>
      </c>
      <c r="B93" s="294"/>
      <c r="C93" s="294"/>
      <c r="D93" s="449">
        <f t="shared" si="31"/>
        <v>0</v>
      </c>
      <c r="E93" s="449">
        <f t="shared" si="31"/>
        <v>0</v>
      </c>
      <c r="F93" s="295"/>
      <c r="G93" s="295"/>
      <c r="H93" s="294"/>
      <c r="I93" s="296"/>
    </row>
    <row r="94" spans="1:9" x14ac:dyDescent="0.3">
      <c r="A94" s="282" t="str">
        <f>IF(ISBLANK($A$22),"",$A$22)</f>
        <v/>
      </c>
      <c r="B94" s="294"/>
      <c r="C94" s="294"/>
      <c r="D94" s="449">
        <f t="shared" si="31"/>
        <v>0</v>
      </c>
      <c r="E94" s="449">
        <f t="shared" si="31"/>
        <v>0</v>
      </c>
      <c r="F94" s="295"/>
      <c r="G94" s="295"/>
      <c r="H94" s="294"/>
      <c r="I94" s="296"/>
    </row>
    <row r="95" spans="1:9" x14ac:dyDescent="0.3">
      <c r="A95" s="282" t="str">
        <f>IF(ISBLANK($A$23),"",$A$23)</f>
        <v/>
      </c>
      <c r="B95" s="294"/>
      <c r="C95" s="294"/>
      <c r="D95" s="449">
        <f t="shared" si="31"/>
        <v>0</v>
      </c>
      <c r="E95" s="449">
        <f t="shared" si="31"/>
        <v>0</v>
      </c>
      <c r="F95" s="295"/>
      <c r="G95" s="295"/>
      <c r="H95" s="294"/>
      <c r="I95" s="296"/>
    </row>
    <row r="96" spans="1:9" x14ac:dyDescent="0.3">
      <c r="A96" s="282" t="str">
        <f>IF(ISBLANK($A$24),"",$A$24)</f>
        <v/>
      </c>
      <c r="B96" s="294"/>
      <c r="C96" s="294"/>
      <c r="D96" s="449">
        <f t="shared" si="31"/>
        <v>0</v>
      </c>
      <c r="E96" s="449">
        <f t="shared" si="31"/>
        <v>0</v>
      </c>
      <c r="F96" s="295"/>
      <c r="G96" s="295"/>
      <c r="H96" s="294"/>
      <c r="I96" s="296"/>
    </row>
    <row r="97" spans="1:9" x14ac:dyDescent="0.3">
      <c r="A97" s="282" t="str">
        <f>IF(ISBLANK($A$25),"",$A$25)</f>
        <v/>
      </c>
      <c r="B97" s="294"/>
      <c r="C97" s="294"/>
      <c r="D97" s="449">
        <f t="shared" si="31"/>
        <v>0</v>
      </c>
      <c r="E97" s="449">
        <f t="shared" si="31"/>
        <v>0</v>
      </c>
      <c r="F97" s="295"/>
      <c r="G97" s="295"/>
      <c r="H97" s="294"/>
      <c r="I97" s="296"/>
    </row>
    <row r="98" spans="1:9" x14ac:dyDescent="0.3">
      <c r="A98" s="282" t="str">
        <f>IF(ISBLANK($A$26),"",$A$26)</f>
        <v/>
      </c>
      <c r="B98" s="294"/>
      <c r="C98" s="294"/>
      <c r="D98" s="449">
        <f t="shared" si="31"/>
        <v>0</v>
      </c>
      <c r="E98" s="449">
        <f t="shared" si="31"/>
        <v>0</v>
      </c>
      <c r="F98" s="295"/>
      <c r="G98" s="295"/>
      <c r="H98" s="294"/>
      <c r="I98" s="296"/>
    </row>
    <row r="99" spans="1:9" x14ac:dyDescent="0.3">
      <c r="A99" s="282" t="str">
        <f>IF(ISBLANK($A$27),"",$A$27)</f>
        <v/>
      </c>
      <c r="B99" s="294"/>
      <c r="C99" s="294"/>
      <c r="D99" s="449">
        <f t="shared" si="31"/>
        <v>0</v>
      </c>
      <c r="E99" s="449">
        <f t="shared" si="31"/>
        <v>0</v>
      </c>
      <c r="F99" s="295"/>
      <c r="G99" s="295"/>
      <c r="H99" s="294"/>
      <c r="I99" s="296"/>
    </row>
    <row r="100" spans="1:9" x14ac:dyDescent="0.3">
      <c r="A100" s="282" t="str">
        <f>IF(ISBLANK($A$28),"",$A$28)</f>
        <v/>
      </c>
      <c r="B100" s="294"/>
      <c r="C100" s="294"/>
      <c r="D100" s="449">
        <f t="shared" si="31"/>
        <v>0</v>
      </c>
      <c r="E100" s="449">
        <f t="shared" si="31"/>
        <v>0</v>
      </c>
      <c r="F100" s="295"/>
      <c r="G100" s="295"/>
      <c r="H100" s="294"/>
      <c r="I100" s="296"/>
    </row>
    <row r="101" spans="1:9" x14ac:dyDescent="0.3">
      <c r="A101" s="282" t="str">
        <f>IF(ISBLANK($A$29),"",$A$29)</f>
        <v/>
      </c>
      <c r="B101" s="305"/>
      <c r="C101" s="305"/>
      <c r="D101" s="449">
        <f t="shared" si="31"/>
        <v>0</v>
      </c>
      <c r="E101" s="449">
        <f t="shared" si="31"/>
        <v>0</v>
      </c>
      <c r="F101" s="306"/>
      <c r="G101" s="306"/>
      <c r="H101" s="294"/>
      <c r="I101" s="296"/>
    </row>
    <row r="102" spans="1:9" x14ac:dyDescent="0.3">
      <c r="A102" s="282" t="s">
        <v>2065</v>
      </c>
      <c r="B102" s="450">
        <f t="shared" ref="B102:G102" si="32">SUM(B79:B101)</f>
        <v>0</v>
      </c>
      <c r="C102" s="450">
        <f t="shared" si="32"/>
        <v>0</v>
      </c>
      <c r="D102" s="449">
        <f t="shared" si="32"/>
        <v>0</v>
      </c>
      <c r="E102" s="449">
        <f t="shared" si="32"/>
        <v>0</v>
      </c>
      <c r="F102" s="459">
        <f t="shared" si="32"/>
        <v>0</v>
      </c>
      <c r="G102" s="459">
        <f t="shared" si="32"/>
        <v>0</v>
      </c>
      <c r="H102" s="294"/>
      <c r="I102" s="307"/>
    </row>
    <row r="103" spans="1:9" ht="18" x14ac:dyDescent="0.3">
      <c r="A103" s="542" t="s">
        <v>2066</v>
      </c>
      <c r="B103" s="543"/>
      <c r="C103" s="1144" t="s">
        <v>1655</v>
      </c>
      <c r="D103" s="1144"/>
      <c r="E103" s="1144"/>
      <c r="F103" s="1144"/>
      <c r="G103" s="1145"/>
    </row>
    <row r="104" spans="1:9" ht="46.8" hidden="1" x14ac:dyDescent="0.3">
      <c r="A104" s="310" t="s">
        <v>2172</v>
      </c>
      <c r="B104" s="311"/>
      <c r="C104" s="1146"/>
      <c r="D104" s="1146"/>
      <c r="E104" s="1146"/>
      <c r="F104" s="1146"/>
      <c r="G104" s="1146"/>
    </row>
    <row r="105" spans="1:9" ht="15.6" hidden="1" x14ac:dyDescent="0.3">
      <c r="A105" s="313" t="s">
        <v>2068</v>
      </c>
      <c r="B105" s="311"/>
      <c r="C105" s="1146"/>
      <c r="D105" s="1146"/>
      <c r="E105" s="1146"/>
      <c r="F105" s="1146"/>
      <c r="G105" s="1146"/>
    </row>
    <row r="106" spans="1:9" ht="15.6" hidden="1" x14ac:dyDescent="0.3">
      <c r="A106" s="313" t="s">
        <v>2069</v>
      </c>
      <c r="B106" s="311"/>
      <c r="C106" s="1146"/>
      <c r="D106" s="1146"/>
      <c r="E106" s="1146"/>
      <c r="F106" s="1146"/>
      <c r="G106" s="1146"/>
    </row>
    <row r="107" spans="1:9" ht="15.6" hidden="1" x14ac:dyDescent="0.3">
      <c r="A107" s="313" t="s">
        <v>2070</v>
      </c>
      <c r="B107" s="311"/>
      <c r="C107" s="1146"/>
      <c r="D107" s="1146"/>
      <c r="E107" s="1146"/>
      <c r="F107" s="1146"/>
      <c r="G107" s="1146"/>
    </row>
    <row r="108" spans="1:9" ht="15.6" hidden="1" x14ac:dyDescent="0.3">
      <c r="A108" s="313" t="s">
        <v>2071</v>
      </c>
      <c r="B108" s="311"/>
      <c r="C108" s="1146"/>
      <c r="D108" s="1146"/>
      <c r="E108" s="1146"/>
      <c r="F108" s="1146"/>
      <c r="G108" s="1146"/>
    </row>
    <row r="109" spans="1:9" ht="15.6" hidden="1" x14ac:dyDescent="0.3">
      <c r="A109" s="313" t="s">
        <v>2072</v>
      </c>
      <c r="B109" s="311"/>
      <c r="C109" s="1146"/>
      <c r="D109" s="1146"/>
      <c r="E109" s="1146"/>
      <c r="F109" s="1146"/>
      <c r="G109" s="1146"/>
    </row>
    <row r="110" spans="1:9" ht="15.6" collapsed="1" x14ac:dyDescent="0.3">
      <c r="A110" s="314" t="s">
        <v>1496</v>
      </c>
      <c r="B110" s="455">
        <v>40</v>
      </c>
      <c r="C110" s="1150" t="s">
        <v>2073</v>
      </c>
      <c r="D110" s="1150"/>
      <c r="E110" s="1150"/>
      <c r="F110" s="1150"/>
      <c r="G110" s="1150"/>
    </row>
    <row r="111" spans="1:9" ht="15.6" hidden="1" x14ac:dyDescent="0.3">
      <c r="A111" s="314" t="s">
        <v>2074</v>
      </c>
      <c r="B111" s="315" t="s">
        <v>1003</v>
      </c>
      <c r="C111" s="1151"/>
      <c r="D111" s="1151"/>
      <c r="E111" s="1151"/>
      <c r="F111" s="1151"/>
      <c r="G111" s="1151"/>
    </row>
    <row r="113" spans="1:9" ht="18" x14ac:dyDescent="0.35">
      <c r="A113" s="1147" t="str">
        <f>'26-PT Pricing Matrix'!F2</f>
        <v>FACILITY4</v>
      </c>
      <c r="B113" s="1148"/>
      <c r="C113" s="1148"/>
      <c r="D113" s="1148"/>
      <c r="E113" s="1148"/>
      <c r="F113" s="1148"/>
      <c r="G113" s="1148"/>
      <c r="H113" s="1148"/>
      <c r="I113" s="1149"/>
    </row>
    <row r="114" spans="1:9" ht="42" x14ac:dyDescent="0.3">
      <c r="A114" s="275" t="s">
        <v>2040</v>
      </c>
      <c r="B114" s="275" t="s">
        <v>2041</v>
      </c>
      <c r="C114" s="276" t="s">
        <v>2042</v>
      </c>
      <c r="D114" s="280" t="str">
        <f>"Productive FTEs ("&amp;B146*52&amp;")"</f>
        <v>Productive FTEs (2080)</v>
      </c>
      <c r="E114" s="280" t="str">
        <f>"Non-productive FTEs ("&amp;B146*52&amp;")"</f>
        <v>Non-productive FTEs (2080)</v>
      </c>
      <c r="F114" s="276" t="s">
        <v>2043</v>
      </c>
      <c r="G114" s="276" t="s">
        <v>2044</v>
      </c>
      <c r="H114" s="277" t="s">
        <v>2045</v>
      </c>
      <c r="I114" s="276" t="s">
        <v>1655</v>
      </c>
    </row>
    <row r="115" spans="1:9" x14ac:dyDescent="0.3">
      <c r="A115" s="282" t="str">
        <f>IF(ISBLANK($A$7),"",$A$7)</f>
        <v>Hourly Staff</v>
      </c>
      <c r="B115" s="283"/>
      <c r="C115" s="283"/>
      <c r="D115" s="290"/>
      <c r="E115" s="290"/>
      <c r="F115" s="285"/>
      <c r="G115" s="285"/>
      <c r="H115" s="283"/>
      <c r="I115" s="286"/>
    </row>
    <row r="116" spans="1:9" x14ac:dyDescent="0.3">
      <c r="A116" s="293" t="str">
        <f>IF(ISBLANK($A$8),"",$A$8)</f>
        <v>Hourly Staff</v>
      </c>
      <c r="B116" s="294"/>
      <c r="C116" s="294"/>
      <c r="D116" s="449">
        <f t="shared" ref="D116:E122" si="33">IF($B$146="","",B116/($B$146*52))</f>
        <v>0</v>
      </c>
      <c r="E116" s="449">
        <f t="shared" si="33"/>
        <v>0</v>
      </c>
      <c r="F116" s="295"/>
      <c r="G116" s="295"/>
      <c r="H116" s="294"/>
      <c r="I116" s="296"/>
    </row>
    <row r="117" spans="1:9" x14ac:dyDescent="0.3">
      <c r="A117" s="293" t="str">
        <f>IF(ISBLANK($A$9),"",$A$9)</f>
        <v>Housekeeper</v>
      </c>
      <c r="B117" s="294"/>
      <c r="C117" s="294"/>
      <c r="D117" s="449">
        <f t="shared" si="33"/>
        <v>0</v>
      </c>
      <c r="E117" s="449">
        <f t="shared" si="33"/>
        <v>0</v>
      </c>
      <c r="F117" s="295"/>
      <c r="G117" s="295"/>
      <c r="H117" s="294"/>
      <c r="I117" s="296"/>
    </row>
    <row r="118" spans="1:9" x14ac:dyDescent="0.3">
      <c r="A118" s="293" t="str">
        <f>IF(ISBLANK($A$10),"",$A$10)</f>
        <v>Floor Technician</v>
      </c>
      <c r="B118" s="294"/>
      <c r="C118" s="294"/>
      <c r="D118" s="449">
        <f t="shared" si="33"/>
        <v>0</v>
      </c>
      <c r="E118" s="449">
        <f t="shared" si="33"/>
        <v>0</v>
      </c>
      <c r="F118" s="295"/>
      <c r="G118" s="295"/>
      <c r="H118" s="294"/>
      <c r="I118" s="296"/>
    </row>
    <row r="119" spans="1:9" x14ac:dyDescent="0.3">
      <c r="A119" s="293" t="str">
        <f>IF(ISBLANK($A$11),"",$A$11)</f>
        <v>Trash Technician</v>
      </c>
      <c r="B119" s="294"/>
      <c r="C119" s="294"/>
      <c r="D119" s="449">
        <f t="shared" si="33"/>
        <v>0</v>
      </c>
      <c r="E119" s="449">
        <f t="shared" si="33"/>
        <v>0</v>
      </c>
      <c r="F119" s="295"/>
      <c r="G119" s="295"/>
      <c r="H119" s="294"/>
      <c r="I119" s="296"/>
    </row>
    <row r="120" spans="1:9" x14ac:dyDescent="0.3">
      <c r="A120" s="293" t="str">
        <f>IF(ISBLANK($A$12),"",$A$12)</f>
        <v>Linen Technician</v>
      </c>
      <c r="B120" s="294"/>
      <c r="C120" s="294"/>
      <c r="D120" s="449">
        <f t="shared" si="33"/>
        <v>0</v>
      </c>
      <c r="E120" s="449">
        <f t="shared" si="33"/>
        <v>0</v>
      </c>
      <c r="F120" s="295"/>
      <c r="G120" s="295"/>
      <c r="H120" s="294"/>
      <c r="I120" s="296"/>
    </row>
    <row r="121" spans="1:9" x14ac:dyDescent="0.3">
      <c r="A121" s="293" t="str">
        <f>IF(ISBLANK($A$13),"",$A$13)</f>
        <v>Administrative Support</v>
      </c>
      <c r="B121" s="294"/>
      <c r="C121" s="294"/>
      <c r="D121" s="449">
        <f t="shared" si="33"/>
        <v>0</v>
      </c>
      <c r="E121" s="449">
        <f t="shared" si="33"/>
        <v>0</v>
      </c>
      <c r="F121" s="295"/>
      <c r="G121" s="295"/>
      <c r="H121" s="294"/>
      <c r="I121" s="296"/>
    </row>
    <row r="122" spans="1:9" x14ac:dyDescent="0.3">
      <c r="A122" s="293" t="str">
        <f>IF(ISBLANK($A$14),"",$A$14)</f>
        <v>Hourly Supervision</v>
      </c>
      <c r="B122" s="294"/>
      <c r="C122" s="294"/>
      <c r="D122" s="449">
        <f t="shared" si="33"/>
        <v>0</v>
      </c>
      <c r="E122" s="449">
        <f t="shared" si="33"/>
        <v>0</v>
      </c>
      <c r="F122" s="295"/>
      <c r="G122" s="295"/>
      <c r="H122" s="294"/>
      <c r="I122" s="296"/>
    </row>
    <row r="123" spans="1:9" x14ac:dyDescent="0.3">
      <c r="A123" s="282" t="str">
        <f>IF(ISBLANK($A$15),"",$A$15)</f>
        <v>Salaried Staff</v>
      </c>
      <c r="B123" s="283"/>
      <c r="C123" s="283"/>
      <c r="D123" s="290"/>
      <c r="E123" s="290"/>
      <c r="F123" s="285"/>
      <c r="G123" s="285"/>
      <c r="H123" s="283"/>
      <c r="I123" s="286"/>
    </row>
    <row r="124" spans="1:9" x14ac:dyDescent="0.3">
      <c r="A124" s="293" t="str">
        <f>IF(ISBLANK($A$16),"",$A$16)</f>
        <v>Salaried Supervision</v>
      </c>
      <c r="B124" s="294"/>
      <c r="C124" s="294"/>
      <c r="D124" s="449">
        <f t="shared" ref="D124:E126" si="34">IF($B$146="","",B124/($B$146*52))</f>
        <v>0</v>
      </c>
      <c r="E124" s="449">
        <f t="shared" si="34"/>
        <v>0</v>
      </c>
      <c r="F124" s="295"/>
      <c r="G124" s="295"/>
      <c r="H124" s="294"/>
      <c r="I124" s="296"/>
    </row>
    <row r="125" spans="1:9" x14ac:dyDescent="0.3">
      <c r="A125" s="293" t="str">
        <f>IF(ISBLANK($A$17),"",$A$17)</f>
        <v>Managers</v>
      </c>
      <c r="B125" s="294"/>
      <c r="C125" s="294"/>
      <c r="D125" s="449">
        <f t="shared" si="34"/>
        <v>0</v>
      </c>
      <c r="E125" s="449">
        <f t="shared" si="34"/>
        <v>0</v>
      </c>
      <c r="F125" s="295"/>
      <c r="G125" s="295"/>
      <c r="H125" s="294"/>
      <c r="I125" s="296"/>
    </row>
    <row r="126" spans="1:9" x14ac:dyDescent="0.3">
      <c r="A126" s="293" t="str">
        <f t="shared" ref="A126" si="35">IF(ISBLANK(A90),"",A90)</f>
        <v>Director</v>
      </c>
      <c r="B126" s="294"/>
      <c r="C126" s="294"/>
      <c r="D126" s="449">
        <f t="shared" si="34"/>
        <v>0</v>
      </c>
      <c r="E126" s="449">
        <f t="shared" si="34"/>
        <v>0</v>
      </c>
      <c r="F126" s="295"/>
      <c r="G126" s="295"/>
      <c r="H126" s="294"/>
      <c r="I126" s="296"/>
    </row>
    <row r="127" spans="1:9" x14ac:dyDescent="0.3">
      <c r="A127" s="282" t="str">
        <f>IF(ISBLANK($A$19),"",$A$19)</f>
        <v>Other Labor</v>
      </c>
      <c r="B127" s="283"/>
      <c r="C127" s="283"/>
      <c r="D127" s="290"/>
      <c r="E127" s="290"/>
      <c r="F127" s="285"/>
      <c r="G127" s="285"/>
      <c r="H127" s="283"/>
      <c r="I127" s="286"/>
    </row>
    <row r="128" spans="1:9" x14ac:dyDescent="0.3">
      <c r="A128" s="293" t="str">
        <f>IF(ISBLANK($A$20),"",$A$20)</f>
        <v>Temp/ Agency Labor</v>
      </c>
      <c r="B128" s="294"/>
      <c r="C128" s="294"/>
      <c r="D128" s="449">
        <f t="shared" ref="D128:E137" si="36">IF($B$146="","",B128/($B$146*52))</f>
        <v>0</v>
      </c>
      <c r="E128" s="449">
        <f t="shared" si="36"/>
        <v>0</v>
      </c>
      <c r="F128" s="295"/>
      <c r="G128" s="295"/>
      <c r="H128" s="294"/>
      <c r="I128" s="296"/>
    </row>
    <row r="129" spans="1:9" x14ac:dyDescent="0.3">
      <c r="A129" s="282" t="str">
        <f>IF(ISBLANK($A$21),"",$A$21)</f>
        <v/>
      </c>
      <c r="B129" s="294"/>
      <c r="C129" s="294"/>
      <c r="D129" s="449">
        <f t="shared" si="36"/>
        <v>0</v>
      </c>
      <c r="E129" s="449">
        <f t="shared" si="36"/>
        <v>0</v>
      </c>
      <c r="F129" s="295"/>
      <c r="G129" s="295"/>
      <c r="H129" s="294"/>
      <c r="I129" s="296"/>
    </row>
    <row r="130" spans="1:9" x14ac:dyDescent="0.3">
      <c r="A130" s="282" t="str">
        <f>IF(ISBLANK($A$22),"",$A$22)</f>
        <v/>
      </c>
      <c r="B130" s="294"/>
      <c r="C130" s="294"/>
      <c r="D130" s="449">
        <f t="shared" si="36"/>
        <v>0</v>
      </c>
      <c r="E130" s="449">
        <f t="shared" si="36"/>
        <v>0</v>
      </c>
      <c r="F130" s="295"/>
      <c r="G130" s="295"/>
      <c r="H130" s="294"/>
      <c r="I130" s="296"/>
    </row>
    <row r="131" spans="1:9" x14ac:dyDescent="0.3">
      <c r="A131" s="282" t="str">
        <f>IF(ISBLANK($A$23),"",$A$23)</f>
        <v/>
      </c>
      <c r="B131" s="294"/>
      <c r="C131" s="294"/>
      <c r="D131" s="449">
        <f t="shared" si="36"/>
        <v>0</v>
      </c>
      <c r="E131" s="449">
        <f t="shared" si="36"/>
        <v>0</v>
      </c>
      <c r="F131" s="295"/>
      <c r="G131" s="295"/>
      <c r="H131" s="294"/>
      <c r="I131" s="296"/>
    </row>
    <row r="132" spans="1:9" x14ac:dyDescent="0.3">
      <c r="A132" s="282" t="str">
        <f>IF(ISBLANK($A$24),"",$A$24)</f>
        <v/>
      </c>
      <c r="B132" s="294"/>
      <c r="C132" s="294"/>
      <c r="D132" s="449">
        <f t="shared" si="36"/>
        <v>0</v>
      </c>
      <c r="E132" s="449">
        <f t="shared" si="36"/>
        <v>0</v>
      </c>
      <c r="F132" s="295"/>
      <c r="G132" s="295"/>
      <c r="H132" s="294"/>
      <c r="I132" s="296"/>
    </row>
    <row r="133" spans="1:9" x14ac:dyDescent="0.3">
      <c r="A133" s="282" t="str">
        <f>IF(ISBLANK($A$25),"",$A$25)</f>
        <v/>
      </c>
      <c r="B133" s="294"/>
      <c r="C133" s="294"/>
      <c r="D133" s="449">
        <f t="shared" si="36"/>
        <v>0</v>
      </c>
      <c r="E133" s="449">
        <f t="shared" si="36"/>
        <v>0</v>
      </c>
      <c r="F133" s="295"/>
      <c r="G133" s="295"/>
      <c r="H133" s="294"/>
      <c r="I133" s="296"/>
    </row>
    <row r="134" spans="1:9" x14ac:dyDescent="0.3">
      <c r="A134" s="282" t="str">
        <f>IF(ISBLANK($A$26),"",$A$26)</f>
        <v/>
      </c>
      <c r="B134" s="294"/>
      <c r="C134" s="294"/>
      <c r="D134" s="449">
        <f t="shared" si="36"/>
        <v>0</v>
      </c>
      <c r="E134" s="449">
        <f t="shared" si="36"/>
        <v>0</v>
      </c>
      <c r="F134" s="295"/>
      <c r="G134" s="295"/>
      <c r="H134" s="294"/>
      <c r="I134" s="296"/>
    </row>
    <row r="135" spans="1:9" x14ac:dyDescent="0.3">
      <c r="A135" s="282" t="str">
        <f>IF(ISBLANK($A$27),"",$A$27)</f>
        <v/>
      </c>
      <c r="B135" s="294"/>
      <c r="C135" s="294"/>
      <c r="D135" s="449">
        <f t="shared" si="36"/>
        <v>0</v>
      </c>
      <c r="E135" s="449">
        <f t="shared" si="36"/>
        <v>0</v>
      </c>
      <c r="F135" s="295"/>
      <c r="G135" s="295"/>
      <c r="H135" s="294"/>
      <c r="I135" s="296"/>
    </row>
    <row r="136" spans="1:9" x14ac:dyDescent="0.3">
      <c r="A136" s="282" t="str">
        <f>IF(ISBLANK($A$28),"",$A$28)</f>
        <v/>
      </c>
      <c r="B136" s="294"/>
      <c r="C136" s="294"/>
      <c r="D136" s="449">
        <f t="shared" si="36"/>
        <v>0</v>
      </c>
      <c r="E136" s="449">
        <f t="shared" si="36"/>
        <v>0</v>
      </c>
      <c r="F136" s="295"/>
      <c r="G136" s="295"/>
      <c r="H136" s="294"/>
      <c r="I136" s="296"/>
    </row>
    <row r="137" spans="1:9" x14ac:dyDescent="0.3">
      <c r="A137" s="282" t="str">
        <f>IF(ISBLANK($A$29),"",$A$29)</f>
        <v/>
      </c>
      <c r="B137" s="305"/>
      <c r="C137" s="305"/>
      <c r="D137" s="449">
        <f t="shared" si="36"/>
        <v>0</v>
      </c>
      <c r="E137" s="449">
        <f t="shared" si="36"/>
        <v>0</v>
      </c>
      <c r="F137" s="306"/>
      <c r="G137" s="306"/>
      <c r="H137" s="294"/>
      <c r="I137" s="296"/>
    </row>
    <row r="138" spans="1:9" x14ac:dyDescent="0.3">
      <c r="A138" s="282" t="s">
        <v>2065</v>
      </c>
      <c r="B138" s="450">
        <f t="shared" ref="B138:G138" si="37">SUM(B115:B137)</f>
        <v>0</v>
      </c>
      <c r="C138" s="450">
        <f t="shared" si="37"/>
        <v>0</v>
      </c>
      <c r="D138" s="449">
        <f t="shared" si="37"/>
        <v>0</v>
      </c>
      <c r="E138" s="449">
        <f t="shared" si="37"/>
        <v>0</v>
      </c>
      <c r="F138" s="459">
        <f t="shared" si="37"/>
        <v>0</v>
      </c>
      <c r="G138" s="459">
        <f t="shared" si="37"/>
        <v>0</v>
      </c>
      <c r="H138" s="294"/>
      <c r="I138" s="307"/>
    </row>
    <row r="139" spans="1:9" ht="18" x14ac:dyDescent="0.3">
      <c r="A139" s="542" t="s">
        <v>2066</v>
      </c>
      <c r="B139" s="543"/>
      <c r="C139" s="1144" t="s">
        <v>1655</v>
      </c>
      <c r="D139" s="1144"/>
      <c r="E139" s="1144"/>
      <c r="F139" s="1144"/>
      <c r="G139" s="1145"/>
    </row>
    <row r="140" spans="1:9" ht="46.8" hidden="1" x14ac:dyDescent="0.3">
      <c r="A140" s="310" t="s">
        <v>2172</v>
      </c>
      <c r="B140" s="311"/>
      <c r="C140" s="1146"/>
      <c r="D140" s="1146"/>
      <c r="E140" s="1146"/>
      <c r="F140" s="1146"/>
      <c r="G140" s="1146"/>
    </row>
    <row r="141" spans="1:9" ht="15.6" hidden="1" x14ac:dyDescent="0.3">
      <c r="A141" s="313" t="s">
        <v>2068</v>
      </c>
      <c r="B141" s="311"/>
      <c r="C141" s="1146"/>
      <c r="D141" s="1146"/>
      <c r="E141" s="1146"/>
      <c r="F141" s="1146"/>
      <c r="G141" s="1146"/>
    </row>
    <row r="142" spans="1:9" ht="15.6" hidden="1" x14ac:dyDescent="0.3">
      <c r="A142" s="313" t="s">
        <v>2069</v>
      </c>
      <c r="B142" s="311"/>
      <c r="C142" s="1146"/>
      <c r="D142" s="1146"/>
      <c r="E142" s="1146"/>
      <c r="F142" s="1146"/>
      <c r="G142" s="1146"/>
    </row>
    <row r="143" spans="1:9" ht="15.6" hidden="1" x14ac:dyDescent="0.3">
      <c r="A143" s="313" t="s">
        <v>2070</v>
      </c>
      <c r="B143" s="311"/>
      <c r="C143" s="1146"/>
      <c r="D143" s="1146"/>
      <c r="E143" s="1146"/>
      <c r="F143" s="1146"/>
      <c r="G143" s="1146"/>
    </row>
    <row r="144" spans="1:9" ht="15.6" hidden="1" x14ac:dyDescent="0.3">
      <c r="A144" s="313" t="s">
        <v>2071</v>
      </c>
      <c r="B144" s="311"/>
      <c r="C144" s="1146"/>
      <c r="D144" s="1146"/>
      <c r="E144" s="1146"/>
      <c r="F144" s="1146"/>
      <c r="G144" s="1146"/>
    </row>
    <row r="145" spans="1:9" ht="15.6" hidden="1" x14ac:dyDescent="0.3">
      <c r="A145" s="313" t="s">
        <v>2072</v>
      </c>
      <c r="B145" s="311"/>
      <c r="C145" s="1146"/>
      <c r="D145" s="1146"/>
      <c r="E145" s="1146"/>
      <c r="F145" s="1146"/>
      <c r="G145" s="1146"/>
    </row>
    <row r="146" spans="1:9" ht="15.6" collapsed="1" x14ac:dyDescent="0.3">
      <c r="A146" s="314" t="s">
        <v>1496</v>
      </c>
      <c r="B146" s="455">
        <v>40</v>
      </c>
      <c r="C146" s="1150" t="s">
        <v>2073</v>
      </c>
      <c r="D146" s="1150"/>
      <c r="E146" s="1150"/>
      <c r="F146" s="1150"/>
      <c r="G146" s="1150"/>
    </row>
    <row r="147" spans="1:9" ht="15.6" hidden="1" x14ac:dyDescent="0.3">
      <c r="A147" s="314" t="s">
        <v>2074</v>
      </c>
      <c r="B147" s="315"/>
      <c r="C147" s="1151"/>
      <c r="D147" s="1151"/>
      <c r="E147" s="1151"/>
      <c r="F147" s="1151"/>
      <c r="G147" s="1151"/>
    </row>
    <row r="149" spans="1:9" ht="18" x14ac:dyDescent="0.35">
      <c r="A149" s="1147" t="str">
        <f>'26-PT Pricing Matrix'!G2</f>
        <v>FACILITY5</v>
      </c>
      <c r="B149" s="1148"/>
      <c r="C149" s="1148"/>
      <c r="D149" s="1148"/>
      <c r="E149" s="1148"/>
      <c r="F149" s="1148"/>
      <c r="G149" s="1148"/>
      <c r="H149" s="1148"/>
      <c r="I149" s="1149"/>
    </row>
    <row r="150" spans="1:9" ht="42" x14ac:dyDescent="0.3">
      <c r="A150" s="275" t="s">
        <v>2040</v>
      </c>
      <c r="B150" s="275" t="s">
        <v>2041</v>
      </c>
      <c r="C150" s="276" t="s">
        <v>2042</v>
      </c>
      <c r="D150" s="280" t="str">
        <f>"Productive FTEs ("&amp;B182*52&amp;")"</f>
        <v>Productive FTEs (2080)</v>
      </c>
      <c r="E150" s="280" t="str">
        <f>"Non-productive FTEs ("&amp;B182*52&amp;")"</f>
        <v>Non-productive FTEs (2080)</v>
      </c>
      <c r="F150" s="276" t="s">
        <v>2043</v>
      </c>
      <c r="G150" s="276" t="s">
        <v>2044</v>
      </c>
      <c r="H150" s="277" t="s">
        <v>2045</v>
      </c>
      <c r="I150" s="276" t="s">
        <v>1655</v>
      </c>
    </row>
    <row r="151" spans="1:9" x14ac:dyDescent="0.3">
      <c r="A151" s="282" t="str">
        <f>IF(ISBLANK($A$7),"",$A$7)</f>
        <v>Hourly Staff</v>
      </c>
      <c r="B151" s="283"/>
      <c r="C151" s="283"/>
      <c r="D151" s="290">
        <f>IF($B$254="","",B151/($B$254*52))</f>
        <v>0</v>
      </c>
      <c r="E151" s="290">
        <f>IF($B$254="","",C151/($B$254*52))</f>
        <v>0</v>
      </c>
      <c r="F151" s="285"/>
      <c r="G151" s="285"/>
      <c r="H151" s="283"/>
      <c r="I151" s="286"/>
    </row>
    <row r="152" spans="1:9" x14ac:dyDescent="0.3">
      <c r="A152" s="293" t="str">
        <f>IF(ISBLANK($A$8),"",$A$8)</f>
        <v>Hourly Staff</v>
      </c>
      <c r="B152" s="294"/>
      <c r="C152" s="294"/>
      <c r="D152" s="449">
        <f t="shared" ref="D152:E158" si="38">IF($B$182="","",B152/($B$182*52))</f>
        <v>0</v>
      </c>
      <c r="E152" s="449">
        <f t="shared" si="38"/>
        <v>0</v>
      </c>
      <c r="F152" s="295"/>
      <c r="G152" s="295"/>
      <c r="H152" s="294"/>
      <c r="I152" s="296"/>
    </row>
    <row r="153" spans="1:9" x14ac:dyDescent="0.3">
      <c r="A153" s="293" t="str">
        <f>IF(ISBLANK($A$9),"",$A$9)</f>
        <v>Housekeeper</v>
      </c>
      <c r="B153" s="294"/>
      <c r="C153" s="294"/>
      <c r="D153" s="449">
        <f t="shared" si="38"/>
        <v>0</v>
      </c>
      <c r="E153" s="449">
        <f t="shared" si="38"/>
        <v>0</v>
      </c>
      <c r="F153" s="295"/>
      <c r="G153" s="295"/>
      <c r="H153" s="294"/>
      <c r="I153" s="296"/>
    </row>
    <row r="154" spans="1:9" x14ac:dyDescent="0.3">
      <c r="A154" s="293" t="str">
        <f>IF(ISBLANK($A$10),"",$A$10)</f>
        <v>Floor Technician</v>
      </c>
      <c r="B154" s="294"/>
      <c r="C154" s="294"/>
      <c r="D154" s="449">
        <f t="shared" si="38"/>
        <v>0</v>
      </c>
      <c r="E154" s="449">
        <f t="shared" si="38"/>
        <v>0</v>
      </c>
      <c r="F154" s="295"/>
      <c r="G154" s="295"/>
      <c r="H154" s="294"/>
      <c r="I154" s="296"/>
    </row>
    <row r="155" spans="1:9" x14ac:dyDescent="0.3">
      <c r="A155" s="293" t="str">
        <f>IF(ISBLANK($A$11),"",$A$11)</f>
        <v>Trash Technician</v>
      </c>
      <c r="B155" s="294"/>
      <c r="C155" s="294"/>
      <c r="D155" s="449">
        <f t="shared" si="38"/>
        <v>0</v>
      </c>
      <c r="E155" s="449">
        <f t="shared" si="38"/>
        <v>0</v>
      </c>
      <c r="F155" s="295"/>
      <c r="G155" s="295"/>
      <c r="H155" s="294"/>
      <c r="I155" s="296"/>
    </row>
    <row r="156" spans="1:9" x14ac:dyDescent="0.3">
      <c r="A156" s="293" t="str">
        <f>IF(ISBLANK($A$12),"",$A$12)</f>
        <v>Linen Technician</v>
      </c>
      <c r="B156" s="294"/>
      <c r="C156" s="294"/>
      <c r="D156" s="449">
        <f t="shared" si="38"/>
        <v>0</v>
      </c>
      <c r="E156" s="449">
        <f t="shared" si="38"/>
        <v>0</v>
      </c>
      <c r="F156" s="295"/>
      <c r="G156" s="295"/>
      <c r="H156" s="294"/>
      <c r="I156" s="296"/>
    </row>
    <row r="157" spans="1:9" x14ac:dyDescent="0.3">
      <c r="A157" s="293" t="str">
        <f>IF(ISBLANK($A$13),"",$A$13)</f>
        <v>Administrative Support</v>
      </c>
      <c r="B157" s="294"/>
      <c r="C157" s="294"/>
      <c r="D157" s="449">
        <f t="shared" si="38"/>
        <v>0</v>
      </c>
      <c r="E157" s="449">
        <f t="shared" si="38"/>
        <v>0</v>
      </c>
      <c r="F157" s="295"/>
      <c r="G157" s="295"/>
      <c r="H157" s="294"/>
      <c r="I157" s="296"/>
    </row>
    <row r="158" spans="1:9" x14ac:dyDescent="0.3">
      <c r="A158" s="293" t="str">
        <f>IF(ISBLANK($A$14),"",$A$14)</f>
        <v>Hourly Supervision</v>
      </c>
      <c r="B158" s="294"/>
      <c r="C158" s="294"/>
      <c r="D158" s="449">
        <f t="shared" si="38"/>
        <v>0</v>
      </c>
      <c r="E158" s="449">
        <f t="shared" si="38"/>
        <v>0</v>
      </c>
      <c r="F158" s="295"/>
      <c r="G158" s="295"/>
      <c r="H158" s="294"/>
      <c r="I158" s="296"/>
    </row>
    <row r="159" spans="1:9" x14ac:dyDescent="0.3">
      <c r="A159" s="282" t="str">
        <f>IF(ISBLANK($A$15),"",$A$15)</f>
        <v>Salaried Staff</v>
      </c>
      <c r="B159" s="283"/>
      <c r="C159" s="283"/>
      <c r="D159" s="290"/>
      <c r="E159" s="290"/>
      <c r="F159" s="285"/>
      <c r="G159" s="285"/>
      <c r="H159" s="283"/>
      <c r="I159" s="286"/>
    </row>
    <row r="160" spans="1:9" x14ac:dyDescent="0.3">
      <c r="A160" s="293" t="str">
        <f>IF(ISBLANK($A$16),"",$A$16)</f>
        <v>Salaried Supervision</v>
      </c>
      <c r="B160" s="294"/>
      <c r="C160" s="294"/>
      <c r="D160" s="449">
        <f t="shared" ref="D160:E162" si="39">IF($B$182="","",B160/($B$182*52))</f>
        <v>0</v>
      </c>
      <c r="E160" s="449">
        <f t="shared" si="39"/>
        <v>0</v>
      </c>
      <c r="F160" s="295"/>
      <c r="G160" s="295"/>
      <c r="H160" s="294"/>
      <c r="I160" s="296"/>
    </row>
    <row r="161" spans="1:9" x14ac:dyDescent="0.3">
      <c r="A161" s="293" t="str">
        <f>IF(ISBLANK($A$17),"",$A$17)</f>
        <v>Managers</v>
      </c>
      <c r="B161" s="294"/>
      <c r="C161" s="294"/>
      <c r="D161" s="449">
        <f t="shared" si="39"/>
        <v>0</v>
      </c>
      <c r="E161" s="449">
        <f t="shared" si="39"/>
        <v>0</v>
      </c>
      <c r="F161" s="295"/>
      <c r="G161" s="295"/>
      <c r="H161" s="294"/>
      <c r="I161" s="296"/>
    </row>
    <row r="162" spans="1:9" x14ac:dyDescent="0.3">
      <c r="A162" s="293" t="str">
        <f t="shared" ref="A162" si="40">IF(ISBLANK(A126),"",A126)</f>
        <v>Director</v>
      </c>
      <c r="B162" s="294"/>
      <c r="C162" s="294"/>
      <c r="D162" s="449">
        <f t="shared" si="39"/>
        <v>0</v>
      </c>
      <c r="E162" s="449">
        <f t="shared" si="39"/>
        <v>0</v>
      </c>
      <c r="F162" s="295"/>
      <c r="G162" s="295"/>
      <c r="H162" s="294"/>
      <c r="I162" s="296"/>
    </row>
    <row r="163" spans="1:9" x14ac:dyDescent="0.3">
      <c r="A163" s="282" t="str">
        <f>IF(ISBLANK($A$19),"",$A$19)</f>
        <v>Other Labor</v>
      </c>
      <c r="B163" s="283"/>
      <c r="C163" s="283"/>
      <c r="D163" s="290"/>
      <c r="E163" s="290"/>
      <c r="F163" s="285"/>
      <c r="G163" s="285"/>
      <c r="H163" s="283"/>
      <c r="I163" s="286"/>
    </row>
    <row r="164" spans="1:9" x14ac:dyDescent="0.3">
      <c r="A164" s="293" t="str">
        <f>IF(ISBLANK($A$20),"",$A$20)</f>
        <v>Temp/ Agency Labor</v>
      </c>
      <c r="B164" s="294"/>
      <c r="C164" s="294"/>
      <c r="D164" s="449">
        <f t="shared" ref="D164:E173" si="41">IF($B$182="","",B164/($B$182*52))</f>
        <v>0</v>
      </c>
      <c r="E164" s="449">
        <f t="shared" si="41"/>
        <v>0</v>
      </c>
      <c r="F164" s="295"/>
      <c r="G164" s="295"/>
      <c r="H164" s="294"/>
      <c r="I164" s="296"/>
    </row>
    <row r="165" spans="1:9" x14ac:dyDescent="0.3">
      <c r="A165" s="282" t="str">
        <f>IF(ISBLANK($A$21),"",$A$21)</f>
        <v/>
      </c>
      <c r="B165" s="294"/>
      <c r="C165" s="294"/>
      <c r="D165" s="449">
        <f t="shared" si="41"/>
        <v>0</v>
      </c>
      <c r="E165" s="449">
        <f t="shared" si="41"/>
        <v>0</v>
      </c>
      <c r="F165" s="295"/>
      <c r="G165" s="295"/>
      <c r="H165" s="294"/>
      <c r="I165" s="296"/>
    </row>
    <row r="166" spans="1:9" x14ac:dyDescent="0.3">
      <c r="A166" s="282" t="str">
        <f>IF(ISBLANK($A$22),"",$A$22)</f>
        <v/>
      </c>
      <c r="B166" s="294"/>
      <c r="C166" s="294"/>
      <c r="D166" s="449">
        <f t="shared" si="41"/>
        <v>0</v>
      </c>
      <c r="E166" s="449">
        <f t="shared" si="41"/>
        <v>0</v>
      </c>
      <c r="F166" s="295"/>
      <c r="G166" s="295"/>
      <c r="H166" s="294"/>
      <c r="I166" s="296"/>
    </row>
    <row r="167" spans="1:9" x14ac:dyDescent="0.3">
      <c r="A167" s="282" t="str">
        <f>IF(ISBLANK($A$23),"",$A$23)</f>
        <v/>
      </c>
      <c r="B167" s="294"/>
      <c r="C167" s="294"/>
      <c r="D167" s="449">
        <f t="shared" si="41"/>
        <v>0</v>
      </c>
      <c r="E167" s="449">
        <f t="shared" si="41"/>
        <v>0</v>
      </c>
      <c r="F167" s="295"/>
      <c r="G167" s="295"/>
      <c r="H167" s="294"/>
      <c r="I167" s="296"/>
    </row>
    <row r="168" spans="1:9" x14ac:dyDescent="0.3">
      <c r="A168" s="282" t="str">
        <f>IF(ISBLANK($A$24),"",$A$24)</f>
        <v/>
      </c>
      <c r="B168" s="294"/>
      <c r="C168" s="294"/>
      <c r="D168" s="449">
        <f t="shared" si="41"/>
        <v>0</v>
      </c>
      <c r="E168" s="449">
        <f t="shared" si="41"/>
        <v>0</v>
      </c>
      <c r="F168" s="295"/>
      <c r="G168" s="295"/>
      <c r="H168" s="294"/>
      <c r="I168" s="296"/>
    </row>
    <row r="169" spans="1:9" x14ac:dyDescent="0.3">
      <c r="A169" s="282" t="str">
        <f>IF(ISBLANK($A$25),"",$A$25)</f>
        <v/>
      </c>
      <c r="B169" s="294"/>
      <c r="C169" s="294"/>
      <c r="D169" s="449">
        <f t="shared" si="41"/>
        <v>0</v>
      </c>
      <c r="E169" s="449">
        <f t="shared" si="41"/>
        <v>0</v>
      </c>
      <c r="F169" s="295"/>
      <c r="G169" s="295"/>
      <c r="H169" s="294"/>
      <c r="I169" s="296"/>
    </row>
    <row r="170" spans="1:9" x14ac:dyDescent="0.3">
      <c r="A170" s="282" t="str">
        <f>IF(ISBLANK($A$26),"",$A$26)</f>
        <v/>
      </c>
      <c r="B170" s="294"/>
      <c r="C170" s="294"/>
      <c r="D170" s="449">
        <f t="shared" si="41"/>
        <v>0</v>
      </c>
      <c r="E170" s="449">
        <f t="shared" si="41"/>
        <v>0</v>
      </c>
      <c r="F170" s="295"/>
      <c r="G170" s="295"/>
      <c r="H170" s="294"/>
      <c r="I170" s="296"/>
    </row>
    <row r="171" spans="1:9" x14ac:dyDescent="0.3">
      <c r="A171" s="282" t="str">
        <f>IF(ISBLANK($A$27),"",$A$27)</f>
        <v/>
      </c>
      <c r="B171" s="294"/>
      <c r="C171" s="294"/>
      <c r="D171" s="449">
        <f t="shared" si="41"/>
        <v>0</v>
      </c>
      <c r="E171" s="449">
        <f t="shared" si="41"/>
        <v>0</v>
      </c>
      <c r="F171" s="295"/>
      <c r="G171" s="295"/>
      <c r="H171" s="294"/>
      <c r="I171" s="296"/>
    </row>
    <row r="172" spans="1:9" x14ac:dyDescent="0.3">
      <c r="A172" s="282" t="str">
        <f>IF(ISBLANK($A$28),"",$A$28)</f>
        <v/>
      </c>
      <c r="B172" s="294"/>
      <c r="C172" s="294"/>
      <c r="D172" s="449">
        <f t="shared" si="41"/>
        <v>0</v>
      </c>
      <c r="E172" s="449">
        <f t="shared" si="41"/>
        <v>0</v>
      </c>
      <c r="F172" s="295"/>
      <c r="G172" s="295"/>
      <c r="H172" s="294"/>
      <c r="I172" s="296"/>
    </row>
    <row r="173" spans="1:9" x14ac:dyDescent="0.3">
      <c r="A173" s="282" t="str">
        <f>IF(ISBLANK($A$29),"",$A$29)</f>
        <v/>
      </c>
      <c r="B173" s="305"/>
      <c r="C173" s="305"/>
      <c r="D173" s="449">
        <f t="shared" si="41"/>
        <v>0</v>
      </c>
      <c r="E173" s="449">
        <f t="shared" si="41"/>
        <v>0</v>
      </c>
      <c r="F173" s="306"/>
      <c r="G173" s="306"/>
      <c r="H173" s="294"/>
      <c r="I173" s="296"/>
    </row>
    <row r="174" spans="1:9" x14ac:dyDescent="0.3">
      <c r="A174" s="282" t="s">
        <v>2065</v>
      </c>
      <c r="B174" s="450">
        <f t="shared" ref="B174:G174" si="42">SUM(B151:B173)</f>
        <v>0</v>
      </c>
      <c r="C174" s="450">
        <f t="shared" si="42"/>
        <v>0</v>
      </c>
      <c r="D174" s="449">
        <f t="shared" si="42"/>
        <v>0</v>
      </c>
      <c r="E174" s="449">
        <f t="shared" si="42"/>
        <v>0</v>
      </c>
      <c r="F174" s="459">
        <f t="shared" si="42"/>
        <v>0</v>
      </c>
      <c r="G174" s="459">
        <f t="shared" si="42"/>
        <v>0</v>
      </c>
      <c r="H174" s="294"/>
      <c r="I174" s="307"/>
    </row>
    <row r="175" spans="1:9" ht="18" x14ac:dyDescent="0.3">
      <c r="A175" s="542" t="s">
        <v>2066</v>
      </c>
      <c r="B175" s="543"/>
      <c r="C175" s="1144" t="s">
        <v>1655</v>
      </c>
      <c r="D175" s="1144"/>
      <c r="E175" s="1144"/>
      <c r="F175" s="1144"/>
      <c r="G175" s="1145"/>
    </row>
    <row r="176" spans="1:9" ht="46.8" hidden="1" x14ac:dyDescent="0.3">
      <c r="A176" s="310" t="s">
        <v>2172</v>
      </c>
      <c r="B176" s="311"/>
      <c r="C176" s="1146"/>
      <c r="D176" s="1146"/>
      <c r="E176" s="1146"/>
      <c r="F176" s="1146"/>
      <c r="G176" s="1146"/>
    </row>
    <row r="177" spans="1:9" ht="15.6" hidden="1" x14ac:dyDescent="0.3">
      <c r="A177" s="313" t="s">
        <v>2068</v>
      </c>
      <c r="B177" s="311"/>
      <c r="C177" s="1146"/>
      <c r="D177" s="1146"/>
      <c r="E177" s="1146"/>
      <c r="F177" s="1146"/>
      <c r="G177" s="1146"/>
    </row>
    <row r="178" spans="1:9" ht="15.6" hidden="1" x14ac:dyDescent="0.3">
      <c r="A178" s="313" t="s">
        <v>2069</v>
      </c>
      <c r="B178" s="311"/>
      <c r="C178" s="1146"/>
      <c r="D178" s="1146"/>
      <c r="E178" s="1146"/>
      <c r="F178" s="1146"/>
      <c r="G178" s="1146"/>
    </row>
    <row r="179" spans="1:9" ht="15.6" hidden="1" x14ac:dyDescent="0.3">
      <c r="A179" s="313" t="s">
        <v>2070</v>
      </c>
      <c r="B179" s="311"/>
      <c r="C179" s="1146"/>
      <c r="D179" s="1146"/>
      <c r="E179" s="1146"/>
      <c r="F179" s="1146"/>
      <c r="G179" s="1146"/>
    </row>
    <row r="180" spans="1:9" ht="15.6" hidden="1" x14ac:dyDescent="0.3">
      <c r="A180" s="313" t="s">
        <v>2071</v>
      </c>
      <c r="B180" s="311"/>
      <c r="C180" s="1146"/>
      <c r="D180" s="1146"/>
      <c r="E180" s="1146"/>
      <c r="F180" s="1146"/>
      <c r="G180" s="1146"/>
    </row>
    <row r="181" spans="1:9" ht="15.6" hidden="1" x14ac:dyDescent="0.3">
      <c r="A181" s="313" t="s">
        <v>2072</v>
      </c>
      <c r="B181" s="311"/>
      <c r="C181" s="1146"/>
      <c r="D181" s="1146"/>
      <c r="E181" s="1146"/>
      <c r="F181" s="1146"/>
      <c r="G181" s="1146"/>
    </row>
    <row r="182" spans="1:9" ht="15.6" collapsed="1" x14ac:dyDescent="0.3">
      <c r="A182" s="313" t="s">
        <v>1496</v>
      </c>
      <c r="B182" s="455">
        <v>40</v>
      </c>
      <c r="C182" s="1150" t="s">
        <v>2073</v>
      </c>
      <c r="D182" s="1150"/>
      <c r="E182" s="1150"/>
      <c r="F182" s="1150"/>
      <c r="G182" s="1150"/>
    </row>
    <row r="183" spans="1:9" ht="15.6" hidden="1" x14ac:dyDescent="0.3">
      <c r="A183" s="314" t="s">
        <v>2074</v>
      </c>
      <c r="B183" s="315" t="s">
        <v>1003</v>
      </c>
      <c r="C183" s="1151"/>
      <c r="D183" s="1151"/>
      <c r="E183" s="1151"/>
      <c r="F183" s="1151"/>
      <c r="G183" s="1151"/>
    </row>
    <row r="185" spans="1:9" ht="18" x14ac:dyDescent="0.35">
      <c r="A185" s="1147" t="str">
        <f>'26-PT Pricing Matrix'!H2</f>
        <v>FACILITY6</v>
      </c>
      <c r="B185" s="1148"/>
      <c r="C185" s="1148"/>
      <c r="D185" s="1148"/>
      <c r="E185" s="1148"/>
      <c r="F185" s="1148"/>
      <c r="G185" s="1148"/>
      <c r="H185" s="1148"/>
      <c r="I185" s="1149"/>
    </row>
    <row r="186" spans="1:9" ht="42" x14ac:dyDescent="0.3">
      <c r="A186" s="275" t="s">
        <v>2040</v>
      </c>
      <c r="B186" s="275" t="s">
        <v>2041</v>
      </c>
      <c r="C186" s="276" t="s">
        <v>2042</v>
      </c>
      <c r="D186" s="280" t="str">
        <f>"Productive FTEs ("&amp;B218*52&amp;")"</f>
        <v>Productive FTEs (2080)</v>
      </c>
      <c r="E186" s="280" t="str">
        <f>"Non-productive FTEs ("&amp;B218*52&amp;")"</f>
        <v>Non-productive FTEs (2080)</v>
      </c>
      <c r="F186" s="276" t="s">
        <v>2043</v>
      </c>
      <c r="G186" s="276" t="s">
        <v>2044</v>
      </c>
      <c r="H186" s="277" t="s">
        <v>2045</v>
      </c>
      <c r="I186" s="276" t="s">
        <v>1655</v>
      </c>
    </row>
    <row r="187" spans="1:9" x14ac:dyDescent="0.3">
      <c r="A187" s="282" t="str">
        <f>IF(ISBLANK($A$7),"",$A$7)</f>
        <v>Hourly Staff</v>
      </c>
      <c r="B187" s="283"/>
      <c r="C187" s="283"/>
      <c r="D187" s="290">
        <f>IF($B$254="","",B187/($B$254*52))</f>
        <v>0</v>
      </c>
      <c r="E187" s="290">
        <f>IF($B$254="","",C187/($B$254*52))</f>
        <v>0</v>
      </c>
      <c r="F187" s="285"/>
      <c r="G187" s="285"/>
      <c r="H187" s="283"/>
      <c r="I187" s="286"/>
    </row>
    <row r="188" spans="1:9" x14ac:dyDescent="0.3">
      <c r="A188" s="293" t="str">
        <f>IF(ISBLANK($A$8),"",$A$8)</f>
        <v>Hourly Staff</v>
      </c>
      <c r="B188" s="294"/>
      <c r="C188" s="294"/>
      <c r="D188" s="449">
        <f t="shared" ref="D188:E194" si="43">IF($B$218="","",B188/($B$218*52))</f>
        <v>0</v>
      </c>
      <c r="E188" s="449">
        <f t="shared" si="43"/>
        <v>0</v>
      </c>
      <c r="F188" s="295"/>
      <c r="G188" s="295"/>
      <c r="H188" s="294"/>
      <c r="I188" s="296"/>
    </row>
    <row r="189" spans="1:9" x14ac:dyDescent="0.3">
      <c r="A189" s="293" t="str">
        <f>IF(ISBLANK($A$9),"",$A$9)</f>
        <v>Housekeeper</v>
      </c>
      <c r="B189" s="294"/>
      <c r="C189" s="294"/>
      <c r="D189" s="449">
        <f t="shared" si="43"/>
        <v>0</v>
      </c>
      <c r="E189" s="449">
        <f t="shared" si="43"/>
        <v>0</v>
      </c>
      <c r="F189" s="295"/>
      <c r="G189" s="295"/>
      <c r="H189" s="294"/>
      <c r="I189" s="296"/>
    </row>
    <row r="190" spans="1:9" x14ac:dyDescent="0.3">
      <c r="A190" s="293" t="str">
        <f>IF(ISBLANK($A$10),"",$A$10)</f>
        <v>Floor Technician</v>
      </c>
      <c r="B190" s="294"/>
      <c r="C190" s="294"/>
      <c r="D190" s="449">
        <f t="shared" si="43"/>
        <v>0</v>
      </c>
      <c r="E190" s="449">
        <f t="shared" si="43"/>
        <v>0</v>
      </c>
      <c r="F190" s="295"/>
      <c r="G190" s="295"/>
      <c r="H190" s="294"/>
      <c r="I190" s="296"/>
    </row>
    <row r="191" spans="1:9" x14ac:dyDescent="0.3">
      <c r="A191" s="293" t="str">
        <f>IF(ISBLANK($A$11),"",$A$11)</f>
        <v>Trash Technician</v>
      </c>
      <c r="B191" s="294"/>
      <c r="C191" s="294"/>
      <c r="D191" s="449">
        <f t="shared" si="43"/>
        <v>0</v>
      </c>
      <c r="E191" s="449">
        <f t="shared" si="43"/>
        <v>0</v>
      </c>
      <c r="F191" s="295"/>
      <c r="G191" s="295"/>
      <c r="H191" s="294"/>
      <c r="I191" s="296"/>
    </row>
    <row r="192" spans="1:9" x14ac:dyDescent="0.3">
      <c r="A192" s="293" t="str">
        <f>IF(ISBLANK($A$12),"",$A$12)</f>
        <v>Linen Technician</v>
      </c>
      <c r="B192" s="294"/>
      <c r="C192" s="294"/>
      <c r="D192" s="449">
        <f t="shared" si="43"/>
        <v>0</v>
      </c>
      <c r="E192" s="449">
        <f t="shared" si="43"/>
        <v>0</v>
      </c>
      <c r="F192" s="295"/>
      <c r="G192" s="295"/>
      <c r="H192" s="294"/>
      <c r="I192" s="296"/>
    </row>
    <row r="193" spans="1:9" x14ac:dyDescent="0.3">
      <c r="A193" s="293" t="str">
        <f>IF(ISBLANK($A$13),"",$A$13)</f>
        <v>Administrative Support</v>
      </c>
      <c r="B193" s="294"/>
      <c r="C193" s="294"/>
      <c r="D193" s="449">
        <f t="shared" si="43"/>
        <v>0</v>
      </c>
      <c r="E193" s="449">
        <f t="shared" si="43"/>
        <v>0</v>
      </c>
      <c r="F193" s="295"/>
      <c r="G193" s="295"/>
      <c r="H193" s="294"/>
      <c r="I193" s="296"/>
    </row>
    <row r="194" spans="1:9" x14ac:dyDescent="0.3">
      <c r="A194" s="293" t="str">
        <f>IF(ISBLANK($A$14),"",$A$14)</f>
        <v>Hourly Supervision</v>
      </c>
      <c r="B194" s="294"/>
      <c r="C194" s="294"/>
      <c r="D194" s="449">
        <f t="shared" si="43"/>
        <v>0</v>
      </c>
      <c r="E194" s="449">
        <f t="shared" si="43"/>
        <v>0</v>
      </c>
      <c r="F194" s="295"/>
      <c r="G194" s="295"/>
      <c r="H194" s="294"/>
      <c r="I194" s="296"/>
    </row>
    <row r="195" spans="1:9" x14ac:dyDescent="0.3">
      <c r="A195" s="282" t="str">
        <f>IF(ISBLANK($A$15),"",$A$15)</f>
        <v>Salaried Staff</v>
      </c>
      <c r="B195" s="283"/>
      <c r="C195" s="283"/>
      <c r="D195" s="290"/>
      <c r="E195" s="290"/>
      <c r="F195" s="285"/>
      <c r="G195" s="285"/>
      <c r="H195" s="283"/>
      <c r="I195" s="286"/>
    </row>
    <row r="196" spans="1:9" x14ac:dyDescent="0.3">
      <c r="A196" s="293" t="str">
        <f>IF(ISBLANK($A$16),"",$A$16)</f>
        <v>Salaried Supervision</v>
      </c>
      <c r="B196" s="294"/>
      <c r="C196" s="294"/>
      <c r="D196" s="449">
        <f t="shared" ref="D196:E198" si="44">IF($B$218="","",B196/($B$218*52))</f>
        <v>0</v>
      </c>
      <c r="E196" s="449">
        <f t="shared" si="44"/>
        <v>0</v>
      </c>
      <c r="F196" s="295"/>
      <c r="G196" s="295"/>
      <c r="H196" s="294"/>
      <c r="I196" s="296"/>
    </row>
    <row r="197" spans="1:9" x14ac:dyDescent="0.3">
      <c r="A197" s="293" t="str">
        <f>IF(ISBLANK($A$17),"",$A$17)</f>
        <v>Managers</v>
      </c>
      <c r="B197" s="294"/>
      <c r="C197" s="294"/>
      <c r="D197" s="449">
        <f t="shared" si="44"/>
        <v>0</v>
      </c>
      <c r="E197" s="449">
        <f t="shared" si="44"/>
        <v>0</v>
      </c>
      <c r="F197" s="295"/>
      <c r="G197" s="295"/>
      <c r="H197" s="294"/>
      <c r="I197" s="296"/>
    </row>
    <row r="198" spans="1:9" x14ac:dyDescent="0.3">
      <c r="A198" s="293" t="str">
        <f t="shared" ref="A198" si="45">IF(ISBLANK(A162),"",A162)</f>
        <v>Director</v>
      </c>
      <c r="B198" s="294"/>
      <c r="C198" s="294"/>
      <c r="D198" s="449">
        <f t="shared" si="44"/>
        <v>0</v>
      </c>
      <c r="E198" s="449">
        <f t="shared" si="44"/>
        <v>0</v>
      </c>
      <c r="F198" s="295"/>
      <c r="G198" s="295"/>
      <c r="H198" s="294"/>
      <c r="I198" s="296"/>
    </row>
    <row r="199" spans="1:9" x14ac:dyDescent="0.3">
      <c r="A199" s="282" t="str">
        <f>IF(ISBLANK($A$19),"",$A$19)</f>
        <v>Other Labor</v>
      </c>
      <c r="B199" s="283"/>
      <c r="C199" s="283"/>
      <c r="D199" s="290">
        <f>IF($B$254="","",B199/($B$254*52))</f>
        <v>0</v>
      </c>
      <c r="E199" s="290">
        <f>IF($B$254="","",C199/($B$254*52))</f>
        <v>0</v>
      </c>
      <c r="F199" s="285"/>
      <c r="G199" s="285"/>
      <c r="H199" s="283"/>
      <c r="I199" s="286"/>
    </row>
    <row r="200" spans="1:9" x14ac:dyDescent="0.3">
      <c r="A200" s="293" t="str">
        <f>IF(ISBLANK($A$20),"",$A$20)</f>
        <v>Temp/ Agency Labor</v>
      </c>
      <c r="B200" s="294"/>
      <c r="C200" s="294"/>
      <c r="D200" s="449">
        <f t="shared" ref="D200:E209" si="46">IF($B$218="","",B200/($B$218*52))</f>
        <v>0</v>
      </c>
      <c r="E200" s="449">
        <f t="shared" si="46"/>
        <v>0</v>
      </c>
      <c r="F200" s="295"/>
      <c r="G200" s="295"/>
      <c r="H200" s="294"/>
      <c r="I200" s="296"/>
    </row>
    <row r="201" spans="1:9" x14ac:dyDescent="0.3">
      <c r="A201" s="282" t="str">
        <f>IF(ISBLANK($A$21),"",$A$21)</f>
        <v/>
      </c>
      <c r="B201" s="294"/>
      <c r="C201" s="294"/>
      <c r="D201" s="449">
        <f t="shared" si="46"/>
        <v>0</v>
      </c>
      <c r="E201" s="449">
        <f t="shared" si="46"/>
        <v>0</v>
      </c>
      <c r="F201" s="295"/>
      <c r="G201" s="295"/>
      <c r="H201" s="294"/>
      <c r="I201" s="296"/>
    </row>
    <row r="202" spans="1:9" x14ac:dyDescent="0.3">
      <c r="A202" s="282" t="str">
        <f>IF(ISBLANK($A$22),"",$A$22)</f>
        <v/>
      </c>
      <c r="B202" s="294"/>
      <c r="C202" s="294"/>
      <c r="D202" s="449">
        <f t="shared" si="46"/>
        <v>0</v>
      </c>
      <c r="E202" s="449">
        <f t="shared" si="46"/>
        <v>0</v>
      </c>
      <c r="F202" s="295"/>
      <c r="G202" s="295"/>
      <c r="H202" s="294"/>
      <c r="I202" s="296"/>
    </row>
    <row r="203" spans="1:9" x14ac:dyDescent="0.3">
      <c r="A203" s="282" t="str">
        <f>IF(ISBLANK($A$23),"",$A$23)</f>
        <v/>
      </c>
      <c r="B203" s="294"/>
      <c r="C203" s="294"/>
      <c r="D203" s="449">
        <f t="shared" si="46"/>
        <v>0</v>
      </c>
      <c r="E203" s="449">
        <f t="shared" si="46"/>
        <v>0</v>
      </c>
      <c r="F203" s="295"/>
      <c r="G203" s="295"/>
      <c r="H203" s="294"/>
      <c r="I203" s="296"/>
    </row>
    <row r="204" spans="1:9" x14ac:dyDescent="0.3">
      <c r="A204" s="282" t="str">
        <f>IF(ISBLANK($A$24),"",$A$24)</f>
        <v/>
      </c>
      <c r="B204" s="294"/>
      <c r="C204" s="294"/>
      <c r="D204" s="449">
        <f t="shared" si="46"/>
        <v>0</v>
      </c>
      <c r="E204" s="449">
        <f t="shared" si="46"/>
        <v>0</v>
      </c>
      <c r="F204" s="295"/>
      <c r="G204" s="295"/>
      <c r="H204" s="294"/>
      <c r="I204" s="296"/>
    </row>
    <row r="205" spans="1:9" x14ac:dyDescent="0.3">
      <c r="A205" s="282" t="str">
        <f>IF(ISBLANK($A$25),"",$A$25)</f>
        <v/>
      </c>
      <c r="B205" s="294"/>
      <c r="C205" s="294"/>
      <c r="D205" s="449">
        <f t="shared" si="46"/>
        <v>0</v>
      </c>
      <c r="E205" s="449">
        <f t="shared" si="46"/>
        <v>0</v>
      </c>
      <c r="F205" s="295"/>
      <c r="G205" s="295"/>
      <c r="H205" s="294"/>
      <c r="I205" s="296"/>
    </row>
    <row r="206" spans="1:9" x14ac:dyDescent="0.3">
      <c r="A206" s="282" t="str">
        <f>IF(ISBLANK($A$26),"",$A$26)</f>
        <v/>
      </c>
      <c r="B206" s="294"/>
      <c r="C206" s="294"/>
      <c r="D206" s="449">
        <f t="shared" si="46"/>
        <v>0</v>
      </c>
      <c r="E206" s="449">
        <f t="shared" si="46"/>
        <v>0</v>
      </c>
      <c r="F206" s="295"/>
      <c r="G206" s="295"/>
      <c r="H206" s="294"/>
      <c r="I206" s="296"/>
    </row>
    <row r="207" spans="1:9" x14ac:dyDescent="0.3">
      <c r="A207" s="282" t="str">
        <f>IF(ISBLANK($A$27),"",$A$27)</f>
        <v/>
      </c>
      <c r="B207" s="294"/>
      <c r="C207" s="294"/>
      <c r="D207" s="449">
        <f t="shared" si="46"/>
        <v>0</v>
      </c>
      <c r="E207" s="449">
        <f t="shared" si="46"/>
        <v>0</v>
      </c>
      <c r="F207" s="295"/>
      <c r="G207" s="295"/>
      <c r="H207" s="294"/>
      <c r="I207" s="296"/>
    </row>
    <row r="208" spans="1:9" x14ac:dyDescent="0.3">
      <c r="A208" s="282" t="str">
        <f>IF(ISBLANK($A$28),"",$A$28)</f>
        <v/>
      </c>
      <c r="B208" s="294"/>
      <c r="C208" s="294"/>
      <c r="D208" s="449">
        <f t="shared" si="46"/>
        <v>0</v>
      </c>
      <c r="E208" s="449">
        <f t="shared" si="46"/>
        <v>0</v>
      </c>
      <c r="F208" s="295"/>
      <c r="G208" s="295"/>
      <c r="H208" s="294"/>
      <c r="I208" s="296"/>
    </row>
    <row r="209" spans="1:9" x14ac:dyDescent="0.3">
      <c r="A209" s="282" t="str">
        <f>IF(ISBLANK($A$29),"",$A$29)</f>
        <v/>
      </c>
      <c r="B209" s="305"/>
      <c r="C209" s="305"/>
      <c r="D209" s="449">
        <f t="shared" si="46"/>
        <v>0</v>
      </c>
      <c r="E209" s="449">
        <f t="shared" si="46"/>
        <v>0</v>
      </c>
      <c r="F209" s="306"/>
      <c r="G209" s="306"/>
      <c r="H209" s="294"/>
      <c r="I209" s="296"/>
    </row>
    <row r="210" spans="1:9" x14ac:dyDescent="0.3">
      <c r="A210" s="282" t="s">
        <v>2065</v>
      </c>
      <c r="B210" s="450">
        <f t="shared" ref="B210:G210" si="47">SUM(B187:B209)</f>
        <v>0</v>
      </c>
      <c r="C210" s="450">
        <f t="shared" si="47"/>
        <v>0</v>
      </c>
      <c r="D210" s="449">
        <f t="shared" si="47"/>
        <v>0</v>
      </c>
      <c r="E210" s="449">
        <f t="shared" si="47"/>
        <v>0</v>
      </c>
      <c r="F210" s="459">
        <f t="shared" si="47"/>
        <v>0</v>
      </c>
      <c r="G210" s="459">
        <f t="shared" si="47"/>
        <v>0</v>
      </c>
      <c r="H210" s="294"/>
      <c r="I210" s="307"/>
    </row>
    <row r="211" spans="1:9" ht="18" x14ac:dyDescent="0.3">
      <c r="A211" s="542" t="s">
        <v>2066</v>
      </c>
      <c r="B211" s="543"/>
      <c r="C211" s="1144" t="s">
        <v>1655</v>
      </c>
      <c r="D211" s="1144"/>
      <c r="E211" s="1144"/>
      <c r="F211" s="1144"/>
      <c r="G211" s="1145"/>
    </row>
    <row r="212" spans="1:9" ht="46.8" hidden="1" x14ac:dyDescent="0.3">
      <c r="A212" s="310" t="s">
        <v>2172</v>
      </c>
      <c r="B212" s="311"/>
      <c r="C212" s="1146"/>
      <c r="D212" s="1146"/>
      <c r="E212" s="1146"/>
      <c r="F212" s="1146"/>
      <c r="G212" s="1146"/>
    </row>
    <row r="213" spans="1:9" ht="15.6" hidden="1" x14ac:dyDescent="0.3">
      <c r="A213" s="313" t="s">
        <v>2068</v>
      </c>
      <c r="B213" s="311"/>
      <c r="C213" s="1146"/>
      <c r="D213" s="1146"/>
      <c r="E213" s="1146"/>
      <c r="F213" s="1146"/>
      <c r="G213" s="1146"/>
    </row>
    <row r="214" spans="1:9" ht="15.6" hidden="1" x14ac:dyDescent="0.3">
      <c r="A214" s="313" t="s">
        <v>2069</v>
      </c>
      <c r="B214" s="311"/>
      <c r="C214" s="1146"/>
      <c r="D214" s="1146"/>
      <c r="E214" s="1146"/>
      <c r="F214" s="1146"/>
      <c r="G214" s="1146"/>
    </row>
    <row r="215" spans="1:9" ht="15.6" hidden="1" x14ac:dyDescent="0.3">
      <c r="A215" s="313" t="s">
        <v>2070</v>
      </c>
      <c r="B215" s="311"/>
      <c r="C215" s="1146"/>
      <c r="D215" s="1146"/>
      <c r="E215" s="1146"/>
      <c r="F215" s="1146"/>
      <c r="G215" s="1146"/>
    </row>
    <row r="216" spans="1:9" ht="15.6" hidden="1" x14ac:dyDescent="0.3">
      <c r="A216" s="313" t="s">
        <v>2071</v>
      </c>
      <c r="B216" s="311"/>
      <c r="C216" s="1146"/>
      <c r="D216" s="1146"/>
      <c r="E216" s="1146"/>
      <c r="F216" s="1146"/>
      <c r="G216" s="1146"/>
    </row>
    <row r="217" spans="1:9" ht="15.6" hidden="1" x14ac:dyDescent="0.3">
      <c r="A217" s="313" t="s">
        <v>2072</v>
      </c>
      <c r="B217" s="311"/>
      <c r="C217" s="1146"/>
      <c r="D217" s="1146"/>
      <c r="E217" s="1146"/>
      <c r="F217" s="1146"/>
      <c r="G217" s="1146"/>
    </row>
    <row r="218" spans="1:9" ht="15.6" collapsed="1" x14ac:dyDescent="0.3">
      <c r="A218" s="313" t="s">
        <v>1496</v>
      </c>
      <c r="B218" s="455">
        <v>40</v>
      </c>
      <c r="C218" s="1150" t="s">
        <v>2073</v>
      </c>
      <c r="D218" s="1150"/>
      <c r="E218" s="1150"/>
      <c r="F218" s="1150"/>
      <c r="G218" s="1150"/>
    </row>
    <row r="219" spans="1:9" ht="15.6" hidden="1" x14ac:dyDescent="0.3">
      <c r="A219" s="314" t="s">
        <v>2074</v>
      </c>
      <c r="B219" s="315" t="s">
        <v>1003</v>
      </c>
      <c r="C219" s="1151"/>
      <c r="D219" s="1151"/>
      <c r="E219" s="1151"/>
      <c r="F219" s="1151"/>
      <c r="G219" s="1151"/>
    </row>
    <row r="221" spans="1:9" ht="18" customHeight="1" x14ac:dyDescent="0.35">
      <c r="A221" s="1147" t="str">
        <f>'26-PT Pricing Matrix'!I2</f>
        <v>FACILITY7</v>
      </c>
      <c r="B221" s="1148"/>
      <c r="C221" s="1148"/>
      <c r="D221" s="1148"/>
      <c r="E221" s="1148"/>
      <c r="F221" s="1148"/>
      <c r="G221" s="1148"/>
      <c r="H221" s="1148"/>
      <c r="I221" s="1149"/>
    </row>
    <row r="222" spans="1:9" ht="42" x14ac:dyDescent="0.3">
      <c r="A222" s="275" t="s">
        <v>2040</v>
      </c>
      <c r="B222" s="275" t="s">
        <v>2041</v>
      </c>
      <c r="C222" s="276" t="s">
        <v>2042</v>
      </c>
      <c r="D222" s="280" t="str">
        <f>"Productive FTEs ("&amp;B254*52&amp;")"</f>
        <v>Productive FTEs (2080)</v>
      </c>
      <c r="E222" s="280" t="str">
        <f>"Non-productive FTEs ("&amp;B254*52&amp;")"</f>
        <v>Non-productive FTEs (2080)</v>
      </c>
      <c r="F222" s="276" t="s">
        <v>2043</v>
      </c>
      <c r="G222" s="276" t="s">
        <v>2044</v>
      </c>
      <c r="H222" s="277" t="s">
        <v>2045</v>
      </c>
      <c r="I222" s="276" t="s">
        <v>1655</v>
      </c>
    </row>
    <row r="223" spans="1:9" x14ac:dyDescent="0.3">
      <c r="A223" s="282" t="str">
        <f>IF(ISBLANK($A$7),"",$A$7)</f>
        <v>Hourly Staff</v>
      </c>
      <c r="B223" s="283"/>
      <c r="C223" s="283"/>
      <c r="D223" s="290">
        <f t="shared" ref="D223:E230" si="48">IF($B$254="","",B223/($B$254*52))</f>
        <v>0</v>
      </c>
      <c r="E223" s="290">
        <f t="shared" si="48"/>
        <v>0</v>
      </c>
      <c r="F223" s="285"/>
      <c r="G223" s="285"/>
      <c r="H223" s="283"/>
      <c r="I223" s="286"/>
    </row>
    <row r="224" spans="1:9" x14ac:dyDescent="0.3">
      <c r="A224" s="293" t="str">
        <f>IF(ISBLANK($A$8),"",$A$8)</f>
        <v>Hourly Staff</v>
      </c>
      <c r="B224" s="294"/>
      <c r="C224" s="294"/>
      <c r="D224" s="449">
        <f t="shared" si="48"/>
        <v>0</v>
      </c>
      <c r="E224" s="449">
        <f t="shared" si="48"/>
        <v>0</v>
      </c>
      <c r="F224" s="295"/>
      <c r="G224" s="295"/>
      <c r="H224" s="294"/>
      <c r="I224" s="296"/>
    </row>
    <row r="225" spans="1:9" x14ac:dyDescent="0.3">
      <c r="A225" s="293" t="str">
        <f>IF(ISBLANK($A$9),"",$A$9)</f>
        <v>Housekeeper</v>
      </c>
      <c r="B225" s="294"/>
      <c r="C225" s="294"/>
      <c r="D225" s="449">
        <f t="shared" si="48"/>
        <v>0</v>
      </c>
      <c r="E225" s="449">
        <f t="shared" si="48"/>
        <v>0</v>
      </c>
      <c r="F225" s="295"/>
      <c r="G225" s="295"/>
      <c r="H225" s="294"/>
      <c r="I225" s="296"/>
    </row>
    <row r="226" spans="1:9" x14ac:dyDescent="0.3">
      <c r="A226" s="293" t="str">
        <f>IF(ISBLANK($A$10),"",$A$10)</f>
        <v>Floor Technician</v>
      </c>
      <c r="B226" s="294"/>
      <c r="C226" s="294"/>
      <c r="D226" s="449">
        <f t="shared" si="48"/>
        <v>0</v>
      </c>
      <c r="E226" s="449">
        <f t="shared" si="48"/>
        <v>0</v>
      </c>
      <c r="F226" s="295"/>
      <c r="G226" s="295"/>
      <c r="H226" s="294"/>
      <c r="I226" s="296"/>
    </row>
    <row r="227" spans="1:9" x14ac:dyDescent="0.3">
      <c r="A227" s="293" t="str">
        <f>IF(ISBLANK($A$11),"",$A$11)</f>
        <v>Trash Technician</v>
      </c>
      <c r="B227" s="294"/>
      <c r="C227" s="294"/>
      <c r="D227" s="449">
        <f t="shared" si="48"/>
        <v>0</v>
      </c>
      <c r="E227" s="449">
        <f t="shared" si="48"/>
        <v>0</v>
      </c>
      <c r="F227" s="295"/>
      <c r="G227" s="295"/>
      <c r="H227" s="294"/>
      <c r="I227" s="296"/>
    </row>
    <row r="228" spans="1:9" x14ac:dyDescent="0.3">
      <c r="A228" s="293" t="str">
        <f>IF(ISBLANK($A$12),"",$A$12)</f>
        <v>Linen Technician</v>
      </c>
      <c r="B228" s="294"/>
      <c r="C228" s="294"/>
      <c r="D228" s="449">
        <f t="shared" si="48"/>
        <v>0</v>
      </c>
      <c r="E228" s="449">
        <f t="shared" si="48"/>
        <v>0</v>
      </c>
      <c r="F228" s="295"/>
      <c r="G228" s="295"/>
      <c r="H228" s="294"/>
      <c r="I228" s="296"/>
    </row>
    <row r="229" spans="1:9" x14ac:dyDescent="0.3">
      <c r="A229" s="293" t="str">
        <f>IF(ISBLANK($A$13),"",$A$13)</f>
        <v>Administrative Support</v>
      </c>
      <c r="B229" s="294"/>
      <c r="C229" s="294"/>
      <c r="D229" s="449">
        <f t="shared" si="48"/>
        <v>0</v>
      </c>
      <c r="E229" s="449">
        <f t="shared" si="48"/>
        <v>0</v>
      </c>
      <c r="F229" s="295"/>
      <c r="G229" s="295"/>
      <c r="H229" s="294"/>
      <c r="I229" s="296"/>
    </row>
    <row r="230" spans="1:9" x14ac:dyDescent="0.3">
      <c r="A230" s="293" t="str">
        <f>IF(ISBLANK($A$14),"",$A$14)</f>
        <v>Hourly Supervision</v>
      </c>
      <c r="B230" s="294"/>
      <c r="C230" s="294"/>
      <c r="D230" s="449">
        <f t="shared" si="48"/>
        <v>0</v>
      </c>
      <c r="E230" s="449">
        <f t="shared" si="48"/>
        <v>0</v>
      </c>
      <c r="F230" s="295"/>
      <c r="G230" s="295"/>
      <c r="H230" s="294"/>
      <c r="I230" s="296"/>
    </row>
    <row r="231" spans="1:9" x14ac:dyDescent="0.3">
      <c r="A231" s="282" t="str">
        <f>IF(ISBLANK($A$15),"",$A$15)</f>
        <v>Salaried Staff</v>
      </c>
      <c r="B231" s="283"/>
      <c r="C231" s="283"/>
      <c r="D231" s="290"/>
      <c r="E231" s="290"/>
      <c r="F231" s="285"/>
      <c r="G231" s="285"/>
      <c r="H231" s="283"/>
      <c r="I231" s="286"/>
    </row>
    <row r="232" spans="1:9" x14ac:dyDescent="0.3">
      <c r="A232" s="293" t="str">
        <f>IF(ISBLANK($A$16),"",$A$16)</f>
        <v>Salaried Supervision</v>
      </c>
      <c r="B232" s="294"/>
      <c r="C232" s="294"/>
      <c r="D232" s="449">
        <f t="shared" ref="D232:E245" si="49">IF($B$254="","",B232/($B$254*52))</f>
        <v>0</v>
      </c>
      <c r="E232" s="449">
        <f t="shared" si="49"/>
        <v>0</v>
      </c>
      <c r="F232" s="295"/>
      <c r="G232" s="295"/>
      <c r="H232" s="294"/>
      <c r="I232" s="296"/>
    </row>
    <row r="233" spans="1:9" x14ac:dyDescent="0.3">
      <c r="A233" s="293" t="str">
        <f>IF(ISBLANK($A$17),"",$A$17)</f>
        <v>Managers</v>
      </c>
      <c r="B233" s="294"/>
      <c r="C233" s="294"/>
      <c r="D233" s="449">
        <f t="shared" si="49"/>
        <v>0</v>
      </c>
      <c r="E233" s="449">
        <f t="shared" si="49"/>
        <v>0</v>
      </c>
      <c r="F233" s="295"/>
      <c r="G233" s="295"/>
      <c r="H233" s="294"/>
      <c r="I233" s="296"/>
    </row>
    <row r="234" spans="1:9" x14ac:dyDescent="0.3">
      <c r="A234" s="293" t="str">
        <f t="shared" ref="A234" si="50">IF(ISBLANK(A198),"",A198)</f>
        <v>Director</v>
      </c>
      <c r="B234" s="294"/>
      <c r="C234" s="294"/>
      <c r="D234" s="449">
        <f t="shared" si="49"/>
        <v>0</v>
      </c>
      <c r="E234" s="449">
        <f t="shared" si="49"/>
        <v>0</v>
      </c>
      <c r="F234" s="295"/>
      <c r="G234" s="295"/>
      <c r="H234" s="294"/>
      <c r="I234" s="296"/>
    </row>
    <row r="235" spans="1:9" x14ac:dyDescent="0.3">
      <c r="A235" s="282" t="str">
        <f>IF(ISBLANK($A$19),"",$A$19)</f>
        <v>Other Labor</v>
      </c>
      <c r="B235" s="283"/>
      <c r="C235" s="283"/>
      <c r="D235" s="290">
        <f t="shared" si="49"/>
        <v>0</v>
      </c>
      <c r="E235" s="290">
        <f t="shared" si="49"/>
        <v>0</v>
      </c>
      <c r="F235" s="285"/>
      <c r="G235" s="285"/>
      <c r="H235" s="283"/>
      <c r="I235" s="286"/>
    </row>
    <row r="236" spans="1:9" x14ac:dyDescent="0.3">
      <c r="A236" s="293" t="str">
        <f>IF(ISBLANK($A$20),"",$A$20)</f>
        <v>Temp/ Agency Labor</v>
      </c>
      <c r="B236" s="294"/>
      <c r="C236" s="294"/>
      <c r="D236" s="449">
        <f t="shared" si="49"/>
        <v>0</v>
      </c>
      <c r="E236" s="449">
        <f t="shared" si="49"/>
        <v>0</v>
      </c>
      <c r="F236" s="295"/>
      <c r="G236" s="295"/>
      <c r="H236" s="294"/>
      <c r="I236" s="296"/>
    </row>
    <row r="237" spans="1:9" x14ac:dyDescent="0.3">
      <c r="A237" s="282" t="str">
        <f>IF(ISBLANK($A$21),"",$A$21)</f>
        <v/>
      </c>
      <c r="B237" s="294"/>
      <c r="C237" s="294"/>
      <c r="D237" s="449">
        <f t="shared" si="49"/>
        <v>0</v>
      </c>
      <c r="E237" s="449">
        <f t="shared" si="49"/>
        <v>0</v>
      </c>
      <c r="F237" s="295"/>
      <c r="G237" s="295"/>
      <c r="H237" s="294"/>
      <c r="I237" s="296"/>
    </row>
    <row r="238" spans="1:9" x14ac:dyDescent="0.3">
      <c r="A238" s="282" t="str">
        <f>IF(ISBLANK($A$22),"",$A$22)</f>
        <v/>
      </c>
      <c r="B238" s="294"/>
      <c r="C238" s="294"/>
      <c r="D238" s="449">
        <f t="shared" si="49"/>
        <v>0</v>
      </c>
      <c r="E238" s="449">
        <f t="shared" si="49"/>
        <v>0</v>
      </c>
      <c r="F238" s="295"/>
      <c r="G238" s="295"/>
      <c r="H238" s="294"/>
      <c r="I238" s="296"/>
    </row>
    <row r="239" spans="1:9" x14ac:dyDescent="0.3">
      <c r="A239" s="282" t="str">
        <f>IF(ISBLANK($A$23),"",$A$23)</f>
        <v/>
      </c>
      <c r="B239" s="294"/>
      <c r="C239" s="294"/>
      <c r="D239" s="449">
        <f t="shared" si="49"/>
        <v>0</v>
      </c>
      <c r="E239" s="449">
        <f t="shared" si="49"/>
        <v>0</v>
      </c>
      <c r="F239" s="295"/>
      <c r="G239" s="295"/>
      <c r="H239" s="294"/>
      <c r="I239" s="296"/>
    </row>
    <row r="240" spans="1:9" x14ac:dyDescent="0.3">
      <c r="A240" s="282" t="str">
        <f>IF(ISBLANK($A$24),"",$A$24)</f>
        <v/>
      </c>
      <c r="B240" s="294"/>
      <c r="C240" s="294"/>
      <c r="D240" s="449">
        <f t="shared" si="49"/>
        <v>0</v>
      </c>
      <c r="E240" s="449">
        <f t="shared" si="49"/>
        <v>0</v>
      </c>
      <c r="F240" s="295"/>
      <c r="G240" s="295"/>
      <c r="H240" s="294"/>
      <c r="I240" s="296"/>
    </row>
    <row r="241" spans="1:9" x14ac:dyDescent="0.3">
      <c r="A241" s="282" t="str">
        <f>IF(ISBLANK($A$25),"",$A$25)</f>
        <v/>
      </c>
      <c r="B241" s="294"/>
      <c r="C241" s="294"/>
      <c r="D241" s="449">
        <f t="shared" si="49"/>
        <v>0</v>
      </c>
      <c r="E241" s="449">
        <f t="shared" si="49"/>
        <v>0</v>
      </c>
      <c r="F241" s="295"/>
      <c r="G241" s="295"/>
      <c r="H241" s="294"/>
      <c r="I241" s="296"/>
    </row>
    <row r="242" spans="1:9" x14ac:dyDescent="0.3">
      <c r="A242" s="282" t="str">
        <f>IF(ISBLANK($A$26),"",$A$26)</f>
        <v/>
      </c>
      <c r="B242" s="294"/>
      <c r="C242" s="294"/>
      <c r="D242" s="449">
        <f t="shared" si="49"/>
        <v>0</v>
      </c>
      <c r="E242" s="449">
        <f t="shared" si="49"/>
        <v>0</v>
      </c>
      <c r="F242" s="295"/>
      <c r="G242" s="295"/>
      <c r="H242" s="294"/>
      <c r="I242" s="296"/>
    </row>
    <row r="243" spans="1:9" x14ac:dyDescent="0.3">
      <c r="A243" s="282" t="str">
        <f>IF(ISBLANK($A$27),"",$A$27)</f>
        <v/>
      </c>
      <c r="B243" s="294"/>
      <c r="C243" s="294"/>
      <c r="D243" s="449">
        <f t="shared" si="49"/>
        <v>0</v>
      </c>
      <c r="E243" s="449">
        <f t="shared" si="49"/>
        <v>0</v>
      </c>
      <c r="F243" s="295"/>
      <c r="G243" s="295"/>
      <c r="H243" s="294"/>
      <c r="I243" s="296"/>
    </row>
    <row r="244" spans="1:9" x14ac:dyDescent="0.3">
      <c r="A244" s="282" t="str">
        <f>IF(ISBLANK($A$28),"",$A$28)</f>
        <v/>
      </c>
      <c r="B244" s="294"/>
      <c r="C244" s="294"/>
      <c r="D244" s="449">
        <f t="shared" si="49"/>
        <v>0</v>
      </c>
      <c r="E244" s="449">
        <f t="shared" si="49"/>
        <v>0</v>
      </c>
      <c r="F244" s="295"/>
      <c r="G244" s="295"/>
      <c r="H244" s="294"/>
      <c r="I244" s="296"/>
    </row>
    <row r="245" spans="1:9" x14ac:dyDescent="0.3">
      <c r="A245" s="282" t="str">
        <f>IF(ISBLANK($A$29),"",$A$29)</f>
        <v/>
      </c>
      <c r="B245" s="305"/>
      <c r="C245" s="305"/>
      <c r="D245" s="449">
        <f t="shared" si="49"/>
        <v>0</v>
      </c>
      <c r="E245" s="449">
        <f t="shared" si="49"/>
        <v>0</v>
      </c>
      <c r="F245" s="306"/>
      <c r="G245" s="306"/>
      <c r="H245" s="294"/>
      <c r="I245" s="296"/>
    </row>
    <row r="246" spans="1:9" x14ac:dyDescent="0.3">
      <c r="A246" s="282" t="s">
        <v>2065</v>
      </c>
      <c r="B246" s="450">
        <f t="shared" ref="B246:G246" si="51">SUM(B223:B245)</f>
        <v>0</v>
      </c>
      <c r="C246" s="450">
        <f t="shared" si="51"/>
        <v>0</v>
      </c>
      <c r="D246" s="449">
        <f t="shared" si="51"/>
        <v>0</v>
      </c>
      <c r="E246" s="449">
        <f t="shared" si="51"/>
        <v>0</v>
      </c>
      <c r="F246" s="459">
        <f t="shared" si="51"/>
        <v>0</v>
      </c>
      <c r="G246" s="459">
        <f t="shared" si="51"/>
        <v>0</v>
      </c>
      <c r="H246" s="294"/>
      <c r="I246" s="307"/>
    </row>
    <row r="247" spans="1:9" ht="18" x14ac:dyDescent="0.3">
      <c r="A247" s="542" t="s">
        <v>2066</v>
      </c>
      <c r="B247" s="543"/>
      <c r="C247" s="1144" t="s">
        <v>1655</v>
      </c>
      <c r="D247" s="1144"/>
      <c r="E247" s="1144"/>
      <c r="F247" s="1144"/>
      <c r="G247" s="1145"/>
    </row>
    <row r="248" spans="1:9" ht="46.8" hidden="1" x14ac:dyDescent="0.3">
      <c r="A248" s="310" t="s">
        <v>2172</v>
      </c>
      <c r="B248" s="311"/>
      <c r="C248" s="1146"/>
      <c r="D248" s="1146"/>
      <c r="E248" s="1146"/>
      <c r="F248" s="1146"/>
      <c r="G248" s="1146"/>
    </row>
    <row r="249" spans="1:9" ht="15.6" hidden="1" x14ac:dyDescent="0.3">
      <c r="A249" s="313" t="s">
        <v>2068</v>
      </c>
      <c r="B249" s="311"/>
      <c r="C249" s="1146"/>
      <c r="D249" s="1146"/>
      <c r="E249" s="1146"/>
      <c r="F249" s="1146"/>
      <c r="G249" s="1146"/>
    </row>
    <row r="250" spans="1:9" ht="15.6" hidden="1" x14ac:dyDescent="0.3">
      <c r="A250" s="313" t="s">
        <v>2069</v>
      </c>
      <c r="B250" s="311"/>
      <c r="C250" s="1146"/>
      <c r="D250" s="1146"/>
      <c r="E250" s="1146"/>
      <c r="F250" s="1146"/>
      <c r="G250" s="1146"/>
    </row>
    <row r="251" spans="1:9" ht="15.6" hidden="1" x14ac:dyDescent="0.3">
      <c r="A251" s="313" t="s">
        <v>2070</v>
      </c>
      <c r="B251" s="311"/>
      <c r="C251" s="1146"/>
      <c r="D251" s="1146"/>
      <c r="E251" s="1146"/>
      <c r="F251" s="1146"/>
      <c r="G251" s="1146"/>
    </row>
    <row r="252" spans="1:9" ht="15.6" hidden="1" x14ac:dyDescent="0.3">
      <c r="A252" s="313" t="s">
        <v>2071</v>
      </c>
      <c r="B252" s="311"/>
      <c r="C252" s="1146"/>
      <c r="D252" s="1146"/>
      <c r="E252" s="1146"/>
      <c r="F252" s="1146"/>
      <c r="G252" s="1146"/>
    </row>
    <row r="253" spans="1:9" ht="15.6" hidden="1" x14ac:dyDescent="0.3">
      <c r="A253" s="313" t="s">
        <v>2072</v>
      </c>
      <c r="B253" s="311"/>
      <c r="C253" s="1146"/>
      <c r="D253" s="1146"/>
      <c r="E253" s="1146"/>
      <c r="F253" s="1146"/>
      <c r="G253" s="1146"/>
    </row>
    <row r="254" spans="1:9" ht="15.6" collapsed="1" x14ac:dyDescent="0.3">
      <c r="A254" s="314" t="s">
        <v>1496</v>
      </c>
      <c r="B254" s="455">
        <v>40</v>
      </c>
      <c r="C254" s="1150" t="s">
        <v>2073</v>
      </c>
      <c r="D254" s="1150"/>
      <c r="E254" s="1150"/>
      <c r="F254" s="1150"/>
      <c r="G254" s="1150"/>
    </row>
    <row r="255" spans="1:9" ht="15.6" hidden="1" x14ac:dyDescent="0.3">
      <c r="A255" s="314" t="s">
        <v>2074</v>
      </c>
      <c r="B255" s="315" t="s">
        <v>1003</v>
      </c>
      <c r="C255" s="1146"/>
      <c r="D255" s="1146"/>
      <c r="E255" s="1146"/>
      <c r="F255" s="1146"/>
      <c r="G255" s="1146"/>
    </row>
    <row r="257" spans="1:9" ht="18" x14ac:dyDescent="0.35">
      <c r="A257" s="1147" t="str">
        <f>'26-PT Pricing Matrix'!J2</f>
        <v>FACILITY8</v>
      </c>
      <c r="B257" s="1148"/>
      <c r="C257" s="1148"/>
      <c r="D257" s="1148"/>
      <c r="E257" s="1148"/>
      <c r="F257" s="1148"/>
      <c r="G257" s="1148"/>
      <c r="H257" s="1148"/>
      <c r="I257" s="1149"/>
    </row>
    <row r="258" spans="1:9" ht="42" x14ac:dyDescent="0.3">
      <c r="A258" s="275" t="s">
        <v>2040</v>
      </c>
      <c r="B258" s="275" t="s">
        <v>2041</v>
      </c>
      <c r="C258" s="276" t="s">
        <v>2042</v>
      </c>
      <c r="D258" s="280" t="str">
        <f>"Productive FTEs ("&amp;B290*52&amp;")"</f>
        <v>Productive FTEs (2080)</v>
      </c>
      <c r="E258" s="280" t="str">
        <f>"Non-productive FTEs ("&amp;B290*52&amp;")"</f>
        <v>Non-productive FTEs (2080)</v>
      </c>
      <c r="F258" s="276" t="s">
        <v>2043</v>
      </c>
      <c r="G258" s="276" t="s">
        <v>2044</v>
      </c>
      <c r="H258" s="277" t="s">
        <v>2045</v>
      </c>
      <c r="I258" s="276" t="s">
        <v>1655</v>
      </c>
    </row>
    <row r="259" spans="1:9" x14ac:dyDescent="0.3">
      <c r="A259" s="282" t="str">
        <f>IF(ISBLANK($A$7),"",$A$7)</f>
        <v>Hourly Staff</v>
      </c>
      <c r="B259" s="283"/>
      <c r="C259" s="283"/>
      <c r="D259" s="290">
        <f t="shared" ref="D259:E259" si="52">IF($B$254="","",B259/($B$254*52))</f>
        <v>0</v>
      </c>
      <c r="E259" s="290">
        <f t="shared" si="52"/>
        <v>0</v>
      </c>
      <c r="F259" s="285"/>
      <c r="G259" s="285"/>
      <c r="H259" s="283"/>
      <c r="I259" s="286"/>
    </row>
    <row r="260" spans="1:9" x14ac:dyDescent="0.3">
      <c r="A260" s="293" t="str">
        <f>IF(ISBLANK($A$8),"",$A$8)</f>
        <v>Hourly Staff</v>
      </c>
      <c r="B260" s="294"/>
      <c r="C260" s="294"/>
      <c r="D260" s="449">
        <f t="shared" ref="D260:E266" si="53">IF($B$290="","",B260/($B$290*52))</f>
        <v>0</v>
      </c>
      <c r="E260" s="449">
        <f t="shared" si="53"/>
        <v>0</v>
      </c>
      <c r="F260" s="295"/>
      <c r="G260" s="295"/>
      <c r="H260" s="294"/>
      <c r="I260" s="296"/>
    </row>
    <row r="261" spans="1:9" x14ac:dyDescent="0.3">
      <c r="A261" s="293" t="str">
        <f>IF(ISBLANK($A$9),"",$A$9)</f>
        <v>Housekeeper</v>
      </c>
      <c r="B261" s="294"/>
      <c r="C261" s="294"/>
      <c r="D261" s="449">
        <f t="shared" si="53"/>
        <v>0</v>
      </c>
      <c r="E261" s="449">
        <f t="shared" si="53"/>
        <v>0</v>
      </c>
      <c r="F261" s="295"/>
      <c r="G261" s="295"/>
      <c r="H261" s="294"/>
      <c r="I261" s="296"/>
    </row>
    <row r="262" spans="1:9" x14ac:dyDescent="0.3">
      <c r="A262" s="293" t="str">
        <f>IF(ISBLANK($A$10),"",$A$10)</f>
        <v>Floor Technician</v>
      </c>
      <c r="B262" s="294"/>
      <c r="C262" s="294"/>
      <c r="D262" s="449">
        <f t="shared" si="53"/>
        <v>0</v>
      </c>
      <c r="E262" s="449">
        <f t="shared" si="53"/>
        <v>0</v>
      </c>
      <c r="F262" s="295"/>
      <c r="G262" s="295"/>
      <c r="H262" s="294"/>
      <c r="I262" s="296"/>
    </row>
    <row r="263" spans="1:9" x14ac:dyDescent="0.3">
      <c r="A263" s="293" t="str">
        <f>IF(ISBLANK($A$11),"",$A$11)</f>
        <v>Trash Technician</v>
      </c>
      <c r="B263" s="294"/>
      <c r="C263" s="294"/>
      <c r="D263" s="449">
        <f t="shared" si="53"/>
        <v>0</v>
      </c>
      <c r="E263" s="449">
        <f t="shared" si="53"/>
        <v>0</v>
      </c>
      <c r="F263" s="295"/>
      <c r="G263" s="295"/>
      <c r="H263" s="294"/>
      <c r="I263" s="296"/>
    </row>
    <row r="264" spans="1:9" x14ac:dyDescent="0.3">
      <c r="A264" s="293" t="str">
        <f>IF(ISBLANK($A$12),"",$A$12)</f>
        <v>Linen Technician</v>
      </c>
      <c r="B264" s="294"/>
      <c r="C264" s="294"/>
      <c r="D264" s="449">
        <f t="shared" si="53"/>
        <v>0</v>
      </c>
      <c r="E264" s="449">
        <f t="shared" si="53"/>
        <v>0</v>
      </c>
      <c r="F264" s="295"/>
      <c r="G264" s="295"/>
      <c r="H264" s="294"/>
      <c r="I264" s="296"/>
    </row>
    <row r="265" spans="1:9" x14ac:dyDescent="0.3">
      <c r="A265" s="293" t="str">
        <f>IF(ISBLANK($A$13),"",$A$13)</f>
        <v>Administrative Support</v>
      </c>
      <c r="B265" s="294"/>
      <c r="C265" s="294"/>
      <c r="D265" s="449">
        <f t="shared" si="53"/>
        <v>0</v>
      </c>
      <c r="E265" s="449">
        <f t="shared" si="53"/>
        <v>0</v>
      </c>
      <c r="F265" s="295"/>
      <c r="G265" s="295"/>
      <c r="H265" s="294"/>
      <c r="I265" s="296"/>
    </row>
    <row r="266" spans="1:9" x14ac:dyDescent="0.3">
      <c r="A266" s="293" t="str">
        <f>IF(ISBLANK($A$14),"",$A$14)</f>
        <v>Hourly Supervision</v>
      </c>
      <c r="B266" s="294"/>
      <c r="C266" s="294"/>
      <c r="D266" s="449">
        <f t="shared" si="53"/>
        <v>0</v>
      </c>
      <c r="E266" s="449">
        <f t="shared" si="53"/>
        <v>0</v>
      </c>
      <c r="F266" s="295"/>
      <c r="G266" s="295"/>
      <c r="H266" s="294"/>
      <c r="I266" s="296"/>
    </row>
    <row r="267" spans="1:9" x14ac:dyDescent="0.3">
      <c r="A267" s="282" t="str">
        <f>IF(ISBLANK($A$15),"",$A$15)</f>
        <v>Salaried Staff</v>
      </c>
      <c r="B267" s="283"/>
      <c r="C267" s="283"/>
      <c r="D267" s="290"/>
      <c r="E267" s="290"/>
      <c r="F267" s="285"/>
      <c r="G267" s="285"/>
      <c r="H267" s="283"/>
      <c r="I267" s="286"/>
    </row>
    <row r="268" spans="1:9" x14ac:dyDescent="0.3">
      <c r="A268" s="293" t="str">
        <f>IF(ISBLANK($A$16),"",$A$16)</f>
        <v>Salaried Supervision</v>
      </c>
      <c r="B268" s="294"/>
      <c r="C268" s="294"/>
      <c r="D268" s="449">
        <f t="shared" ref="D268:D281" si="54">IF($B$290="","",B268/($B$290*52))</f>
        <v>0</v>
      </c>
      <c r="E268" s="449">
        <f t="shared" ref="E268:E281" si="55">IF($B$290="","",C268/($B$290*52))</f>
        <v>0</v>
      </c>
      <c r="F268" s="295"/>
      <c r="G268" s="295"/>
      <c r="H268" s="294"/>
      <c r="I268" s="296"/>
    </row>
    <row r="269" spans="1:9" x14ac:dyDescent="0.3">
      <c r="A269" s="293" t="str">
        <f>IF(ISBLANK($A$17),"",$A$17)</f>
        <v>Managers</v>
      </c>
      <c r="B269" s="294"/>
      <c r="C269" s="294"/>
      <c r="D269" s="449">
        <f t="shared" si="54"/>
        <v>0</v>
      </c>
      <c r="E269" s="449">
        <f t="shared" si="55"/>
        <v>0</v>
      </c>
      <c r="F269" s="295"/>
      <c r="G269" s="295"/>
      <c r="H269" s="294"/>
      <c r="I269" s="296"/>
    </row>
    <row r="270" spans="1:9" x14ac:dyDescent="0.3">
      <c r="A270" s="293" t="str">
        <f t="shared" ref="A270" si="56">IF(ISBLANK(A234),"",A234)</f>
        <v>Director</v>
      </c>
      <c r="B270" s="294"/>
      <c r="C270" s="294"/>
      <c r="D270" s="449">
        <f t="shared" si="54"/>
        <v>0</v>
      </c>
      <c r="E270" s="449">
        <f t="shared" si="55"/>
        <v>0</v>
      </c>
      <c r="F270" s="295"/>
      <c r="G270" s="295"/>
      <c r="H270" s="294"/>
      <c r="I270" s="296"/>
    </row>
    <row r="271" spans="1:9" x14ac:dyDescent="0.3">
      <c r="A271" s="282" t="str">
        <f>IF(ISBLANK($A$19),"",$A$19)</f>
        <v>Other Labor</v>
      </c>
      <c r="B271" s="283"/>
      <c r="C271" s="283"/>
      <c r="D271" s="290">
        <f t="shared" si="54"/>
        <v>0</v>
      </c>
      <c r="E271" s="290">
        <f t="shared" si="55"/>
        <v>0</v>
      </c>
      <c r="F271" s="285"/>
      <c r="G271" s="285"/>
      <c r="H271" s="283"/>
      <c r="I271" s="286"/>
    </row>
    <row r="272" spans="1:9" x14ac:dyDescent="0.3">
      <c r="A272" s="293" t="str">
        <f>IF(ISBLANK($A$20),"",$A$20)</f>
        <v>Temp/ Agency Labor</v>
      </c>
      <c r="B272" s="294"/>
      <c r="C272" s="294"/>
      <c r="D272" s="449">
        <f t="shared" si="54"/>
        <v>0</v>
      </c>
      <c r="E272" s="449">
        <f t="shared" si="55"/>
        <v>0</v>
      </c>
      <c r="F272" s="295"/>
      <c r="G272" s="295"/>
      <c r="H272" s="294"/>
      <c r="I272" s="296"/>
    </row>
    <row r="273" spans="1:9" x14ac:dyDescent="0.3">
      <c r="A273" s="282" t="str">
        <f>IF(ISBLANK($A$21),"",$A$21)</f>
        <v/>
      </c>
      <c r="B273" s="294"/>
      <c r="C273" s="294"/>
      <c r="D273" s="449">
        <f t="shared" si="54"/>
        <v>0</v>
      </c>
      <c r="E273" s="449">
        <f t="shared" si="55"/>
        <v>0</v>
      </c>
      <c r="F273" s="295"/>
      <c r="G273" s="295"/>
      <c r="H273" s="294"/>
      <c r="I273" s="296"/>
    </row>
    <row r="274" spans="1:9" x14ac:dyDescent="0.3">
      <c r="A274" s="282" t="str">
        <f>IF(ISBLANK($A$22),"",$A$22)</f>
        <v/>
      </c>
      <c r="B274" s="294"/>
      <c r="C274" s="294"/>
      <c r="D274" s="449">
        <f t="shared" si="54"/>
        <v>0</v>
      </c>
      <c r="E274" s="449">
        <f t="shared" si="55"/>
        <v>0</v>
      </c>
      <c r="F274" s="295"/>
      <c r="G274" s="295"/>
      <c r="H274" s="294"/>
      <c r="I274" s="296"/>
    </row>
    <row r="275" spans="1:9" x14ac:dyDescent="0.3">
      <c r="A275" s="282" t="str">
        <f>IF(ISBLANK($A$23),"",$A$23)</f>
        <v/>
      </c>
      <c r="B275" s="294"/>
      <c r="C275" s="294"/>
      <c r="D275" s="449">
        <f t="shared" si="54"/>
        <v>0</v>
      </c>
      <c r="E275" s="449">
        <f t="shared" si="55"/>
        <v>0</v>
      </c>
      <c r="F275" s="295"/>
      <c r="G275" s="295"/>
      <c r="H275" s="294"/>
      <c r="I275" s="296"/>
    </row>
    <row r="276" spans="1:9" x14ac:dyDescent="0.3">
      <c r="A276" s="282" t="str">
        <f>IF(ISBLANK($A$24),"",$A$24)</f>
        <v/>
      </c>
      <c r="B276" s="294"/>
      <c r="C276" s="294"/>
      <c r="D276" s="449">
        <f t="shared" si="54"/>
        <v>0</v>
      </c>
      <c r="E276" s="449">
        <f t="shared" si="55"/>
        <v>0</v>
      </c>
      <c r="F276" s="295"/>
      <c r="G276" s="295"/>
      <c r="H276" s="294"/>
      <c r="I276" s="296"/>
    </row>
    <row r="277" spans="1:9" x14ac:dyDescent="0.3">
      <c r="A277" s="282" t="str">
        <f>IF(ISBLANK($A$25),"",$A$25)</f>
        <v/>
      </c>
      <c r="B277" s="294"/>
      <c r="C277" s="294"/>
      <c r="D277" s="449">
        <f t="shared" si="54"/>
        <v>0</v>
      </c>
      <c r="E277" s="449">
        <f t="shared" si="55"/>
        <v>0</v>
      </c>
      <c r="F277" s="295"/>
      <c r="G277" s="295"/>
      <c r="H277" s="294"/>
      <c r="I277" s="296"/>
    </row>
    <row r="278" spans="1:9" x14ac:dyDescent="0.3">
      <c r="A278" s="282" t="str">
        <f>IF(ISBLANK($A$26),"",$A$26)</f>
        <v/>
      </c>
      <c r="B278" s="294"/>
      <c r="C278" s="294"/>
      <c r="D278" s="449">
        <f t="shared" si="54"/>
        <v>0</v>
      </c>
      <c r="E278" s="449">
        <f t="shared" si="55"/>
        <v>0</v>
      </c>
      <c r="F278" s="295"/>
      <c r="G278" s="295"/>
      <c r="H278" s="294"/>
      <c r="I278" s="296"/>
    </row>
    <row r="279" spans="1:9" x14ac:dyDescent="0.3">
      <c r="A279" s="282" t="str">
        <f>IF(ISBLANK($A$27),"",$A$27)</f>
        <v/>
      </c>
      <c r="B279" s="294"/>
      <c r="C279" s="294"/>
      <c r="D279" s="449">
        <f t="shared" si="54"/>
        <v>0</v>
      </c>
      <c r="E279" s="449">
        <f t="shared" si="55"/>
        <v>0</v>
      </c>
      <c r="F279" s="295"/>
      <c r="G279" s="295"/>
      <c r="H279" s="294"/>
      <c r="I279" s="296"/>
    </row>
    <row r="280" spans="1:9" x14ac:dyDescent="0.3">
      <c r="A280" s="282" t="str">
        <f>IF(ISBLANK($A$28),"",$A$28)</f>
        <v/>
      </c>
      <c r="B280" s="294"/>
      <c r="C280" s="294"/>
      <c r="D280" s="449">
        <f t="shared" si="54"/>
        <v>0</v>
      </c>
      <c r="E280" s="449">
        <f t="shared" si="55"/>
        <v>0</v>
      </c>
      <c r="F280" s="295"/>
      <c r="G280" s="295"/>
      <c r="H280" s="294"/>
      <c r="I280" s="296"/>
    </row>
    <row r="281" spans="1:9" x14ac:dyDescent="0.3">
      <c r="A281" s="282" t="str">
        <f>IF(ISBLANK($A$29),"",$A$29)</f>
        <v/>
      </c>
      <c r="B281" s="305"/>
      <c r="C281" s="305"/>
      <c r="D281" s="449">
        <f t="shared" si="54"/>
        <v>0</v>
      </c>
      <c r="E281" s="449">
        <f t="shared" si="55"/>
        <v>0</v>
      </c>
      <c r="F281" s="306"/>
      <c r="G281" s="306"/>
      <c r="H281" s="294"/>
      <c r="I281" s="296"/>
    </row>
    <row r="282" spans="1:9" x14ac:dyDescent="0.3">
      <c r="A282" s="282" t="s">
        <v>2065</v>
      </c>
      <c r="B282" s="450">
        <f t="shared" ref="B282:G282" si="57">SUM(B259:B281)</f>
        <v>0</v>
      </c>
      <c r="C282" s="450">
        <f t="shared" si="57"/>
        <v>0</v>
      </c>
      <c r="D282" s="449">
        <f t="shared" si="57"/>
        <v>0</v>
      </c>
      <c r="E282" s="449">
        <f t="shared" si="57"/>
        <v>0</v>
      </c>
      <c r="F282" s="459">
        <f t="shared" si="57"/>
        <v>0</v>
      </c>
      <c r="G282" s="459">
        <f t="shared" si="57"/>
        <v>0</v>
      </c>
      <c r="H282" s="294"/>
      <c r="I282" s="307"/>
    </row>
    <row r="283" spans="1:9" ht="18" x14ac:dyDescent="0.3">
      <c r="A283" s="542" t="s">
        <v>2066</v>
      </c>
      <c r="B283" s="543"/>
      <c r="C283" s="1144" t="s">
        <v>1655</v>
      </c>
      <c r="D283" s="1144"/>
      <c r="E283" s="1144"/>
      <c r="F283" s="1144"/>
      <c r="G283" s="1145"/>
    </row>
    <row r="284" spans="1:9" ht="46.8" hidden="1" x14ac:dyDescent="0.3">
      <c r="A284" s="310" t="s">
        <v>2172</v>
      </c>
      <c r="B284" s="311"/>
      <c r="C284" s="1146"/>
      <c r="D284" s="1146"/>
      <c r="E284" s="1146"/>
      <c r="F284" s="1146"/>
      <c r="G284" s="1146"/>
    </row>
    <row r="285" spans="1:9" ht="15.6" hidden="1" x14ac:dyDescent="0.3">
      <c r="A285" s="313" t="s">
        <v>2068</v>
      </c>
      <c r="B285" s="311"/>
      <c r="C285" s="1146"/>
      <c r="D285" s="1146"/>
      <c r="E285" s="1146"/>
      <c r="F285" s="1146"/>
      <c r="G285" s="1146"/>
    </row>
    <row r="286" spans="1:9" ht="15.6" hidden="1" x14ac:dyDescent="0.3">
      <c r="A286" s="313" t="s">
        <v>2069</v>
      </c>
      <c r="B286" s="311"/>
      <c r="C286" s="1146"/>
      <c r="D286" s="1146"/>
      <c r="E286" s="1146"/>
      <c r="F286" s="1146"/>
      <c r="G286" s="1146"/>
    </row>
    <row r="287" spans="1:9" ht="15.6" hidden="1" x14ac:dyDescent="0.3">
      <c r="A287" s="313" t="s">
        <v>2070</v>
      </c>
      <c r="B287" s="311"/>
      <c r="C287" s="1146"/>
      <c r="D287" s="1146"/>
      <c r="E287" s="1146"/>
      <c r="F287" s="1146"/>
      <c r="G287" s="1146"/>
    </row>
    <row r="288" spans="1:9" ht="15.6" hidden="1" x14ac:dyDescent="0.3">
      <c r="A288" s="313" t="s">
        <v>2071</v>
      </c>
      <c r="B288" s="311"/>
      <c r="C288" s="1146"/>
      <c r="D288" s="1146"/>
      <c r="E288" s="1146"/>
      <c r="F288" s="1146"/>
      <c r="G288" s="1146"/>
    </row>
    <row r="289" spans="1:9" ht="15.6" hidden="1" x14ac:dyDescent="0.3">
      <c r="A289" s="313" t="s">
        <v>2072</v>
      </c>
      <c r="B289" s="311"/>
      <c r="C289" s="1146"/>
      <c r="D289" s="1146"/>
      <c r="E289" s="1146"/>
      <c r="F289" s="1146"/>
      <c r="G289" s="1146"/>
    </row>
    <row r="290" spans="1:9" ht="15.6" collapsed="1" x14ac:dyDescent="0.3">
      <c r="A290" s="314" t="s">
        <v>1496</v>
      </c>
      <c r="B290" s="455">
        <v>40</v>
      </c>
      <c r="C290" s="1150" t="s">
        <v>2073</v>
      </c>
      <c r="D290" s="1150"/>
      <c r="E290" s="1150"/>
      <c r="F290" s="1150"/>
      <c r="G290" s="1150"/>
    </row>
    <row r="291" spans="1:9" ht="15.6" hidden="1" x14ac:dyDescent="0.3">
      <c r="A291" s="314" t="s">
        <v>2074</v>
      </c>
      <c r="B291" s="315" t="s">
        <v>1003</v>
      </c>
      <c r="C291" s="1146"/>
      <c r="D291" s="1146"/>
      <c r="E291" s="1146"/>
      <c r="F291" s="1146"/>
      <c r="G291" s="1146"/>
    </row>
    <row r="293" spans="1:9" ht="18" customHeight="1" x14ac:dyDescent="0.35">
      <c r="A293" s="1147" t="str">
        <f>'26-PT Pricing Matrix'!K2</f>
        <v>FACILITY9</v>
      </c>
      <c r="B293" s="1148"/>
      <c r="C293" s="1148"/>
      <c r="D293" s="1148"/>
      <c r="E293" s="1148"/>
      <c r="F293" s="1148"/>
      <c r="G293" s="1148"/>
      <c r="H293" s="1148"/>
      <c r="I293" s="1149"/>
    </row>
    <row r="294" spans="1:9" ht="42" x14ac:dyDescent="0.3">
      <c r="A294" s="275" t="s">
        <v>2040</v>
      </c>
      <c r="B294" s="275" t="s">
        <v>2041</v>
      </c>
      <c r="C294" s="276" t="s">
        <v>2042</v>
      </c>
      <c r="D294" s="280" t="str">
        <f>"Productive FTEs ("&amp;B326*52&amp;")"</f>
        <v>Productive FTEs (2080)</v>
      </c>
      <c r="E294" s="280" t="str">
        <f>"Non-productive FTEs ("&amp;B326*52&amp;")"</f>
        <v>Non-productive FTEs (2080)</v>
      </c>
      <c r="F294" s="276" t="s">
        <v>2043</v>
      </c>
      <c r="G294" s="276" t="s">
        <v>2044</v>
      </c>
      <c r="H294" s="277" t="s">
        <v>2045</v>
      </c>
      <c r="I294" s="276" t="s">
        <v>1655</v>
      </c>
    </row>
    <row r="295" spans="1:9" x14ac:dyDescent="0.3">
      <c r="A295" s="282" t="str">
        <f>IF(ISBLANK($A$7),"",$A$7)</f>
        <v>Hourly Staff</v>
      </c>
      <c r="B295" s="283"/>
      <c r="C295" s="283"/>
      <c r="D295" s="290">
        <f t="shared" ref="D295:E295" si="58">IF($B$254="","",B295/($B$254*52))</f>
        <v>0</v>
      </c>
      <c r="E295" s="290">
        <f t="shared" si="58"/>
        <v>0</v>
      </c>
      <c r="F295" s="285"/>
      <c r="G295" s="285"/>
      <c r="H295" s="283"/>
      <c r="I295" s="286"/>
    </row>
    <row r="296" spans="1:9" x14ac:dyDescent="0.3">
      <c r="A296" s="293" t="str">
        <f>IF(ISBLANK($A$8),"",$A$8)</f>
        <v>Hourly Staff</v>
      </c>
      <c r="B296" s="294"/>
      <c r="C296" s="294"/>
      <c r="D296" s="449">
        <f t="shared" ref="D296:E302" si="59">IF($B$326="","",B296/($B$326*52))</f>
        <v>0</v>
      </c>
      <c r="E296" s="449">
        <f t="shared" si="59"/>
        <v>0</v>
      </c>
      <c r="F296" s="295"/>
      <c r="G296" s="295"/>
      <c r="H296" s="294"/>
      <c r="I296" s="296"/>
    </row>
    <row r="297" spans="1:9" x14ac:dyDescent="0.3">
      <c r="A297" s="293" t="str">
        <f>IF(ISBLANK($A$9),"",$A$9)</f>
        <v>Housekeeper</v>
      </c>
      <c r="B297" s="294"/>
      <c r="C297" s="294"/>
      <c r="D297" s="449">
        <f t="shared" si="59"/>
        <v>0</v>
      </c>
      <c r="E297" s="449">
        <f t="shared" si="59"/>
        <v>0</v>
      </c>
      <c r="F297" s="295"/>
      <c r="G297" s="295"/>
      <c r="H297" s="294"/>
      <c r="I297" s="296"/>
    </row>
    <row r="298" spans="1:9" x14ac:dyDescent="0.3">
      <c r="A298" s="293" t="str">
        <f>IF(ISBLANK($A$10),"",$A$10)</f>
        <v>Floor Technician</v>
      </c>
      <c r="B298" s="294"/>
      <c r="C298" s="294"/>
      <c r="D298" s="449">
        <f t="shared" si="59"/>
        <v>0</v>
      </c>
      <c r="E298" s="449">
        <f t="shared" si="59"/>
        <v>0</v>
      </c>
      <c r="F298" s="295"/>
      <c r="G298" s="295"/>
      <c r="H298" s="294"/>
      <c r="I298" s="296"/>
    </row>
    <row r="299" spans="1:9" x14ac:dyDescent="0.3">
      <c r="A299" s="293" t="str">
        <f>IF(ISBLANK($A$11),"",$A$11)</f>
        <v>Trash Technician</v>
      </c>
      <c r="B299" s="294"/>
      <c r="C299" s="294"/>
      <c r="D299" s="449">
        <f t="shared" si="59"/>
        <v>0</v>
      </c>
      <c r="E299" s="449">
        <f t="shared" si="59"/>
        <v>0</v>
      </c>
      <c r="F299" s="295"/>
      <c r="G299" s="295"/>
      <c r="H299" s="294"/>
      <c r="I299" s="296"/>
    </row>
    <row r="300" spans="1:9" x14ac:dyDescent="0.3">
      <c r="A300" s="293" t="str">
        <f>IF(ISBLANK($A$12),"",$A$12)</f>
        <v>Linen Technician</v>
      </c>
      <c r="B300" s="294"/>
      <c r="C300" s="294"/>
      <c r="D300" s="449">
        <f t="shared" si="59"/>
        <v>0</v>
      </c>
      <c r="E300" s="449">
        <f t="shared" si="59"/>
        <v>0</v>
      </c>
      <c r="F300" s="295"/>
      <c r="G300" s="295"/>
      <c r="H300" s="294"/>
      <c r="I300" s="296"/>
    </row>
    <row r="301" spans="1:9" x14ac:dyDescent="0.3">
      <c r="A301" s="293" t="str">
        <f>IF(ISBLANK($A$13),"",$A$13)</f>
        <v>Administrative Support</v>
      </c>
      <c r="B301" s="294"/>
      <c r="C301" s="294"/>
      <c r="D301" s="449">
        <f t="shared" si="59"/>
        <v>0</v>
      </c>
      <c r="E301" s="449">
        <f t="shared" si="59"/>
        <v>0</v>
      </c>
      <c r="F301" s="295"/>
      <c r="G301" s="295"/>
      <c r="H301" s="294"/>
      <c r="I301" s="296"/>
    </row>
    <row r="302" spans="1:9" x14ac:dyDescent="0.3">
      <c r="A302" s="293" t="str">
        <f>IF(ISBLANK($A$14),"",$A$14)</f>
        <v>Hourly Supervision</v>
      </c>
      <c r="B302" s="294"/>
      <c r="C302" s="294"/>
      <c r="D302" s="449">
        <f t="shared" si="59"/>
        <v>0</v>
      </c>
      <c r="E302" s="449">
        <f t="shared" si="59"/>
        <v>0</v>
      </c>
      <c r="F302" s="295"/>
      <c r="G302" s="295"/>
      <c r="H302" s="294"/>
      <c r="I302" s="296"/>
    </row>
    <row r="303" spans="1:9" x14ac:dyDescent="0.3">
      <c r="A303" s="282" t="str">
        <f>IF(ISBLANK($A$15),"",$A$15)</f>
        <v>Salaried Staff</v>
      </c>
      <c r="B303" s="283"/>
      <c r="C303" s="283"/>
      <c r="D303" s="290"/>
      <c r="E303" s="290"/>
      <c r="F303" s="285"/>
      <c r="G303" s="285"/>
      <c r="H303" s="283"/>
      <c r="I303" s="286"/>
    </row>
    <row r="304" spans="1:9" x14ac:dyDescent="0.3">
      <c r="A304" s="293" t="str">
        <f>IF(ISBLANK($A$16),"",$A$16)</f>
        <v>Salaried Supervision</v>
      </c>
      <c r="B304" s="294"/>
      <c r="C304" s="294"/>
      <c r="D304" s="449">
        <f t="shared" ref="D304:D317" si="60">IF($B$326="","",B304/($B$326*52))</f>
        <v>0</v>
      </c>
      <c r="E304" s="449">
        <f t="shared" ref="E304:E317" si="61">IF($B$326="","",C304/($B$326*52))</f>
        <v>0</v>
      </c>
      <c r="F304" s="295"/>
      <c r="G304" s="295"/>
      <c r="H304" s="294"/>
      <c r="I304" s="296"/>
    </row>
    <row r="305" spans="1:9" x14ac:dyDescent="0.3">
      <c r="A305" s="293" t="str">
        <f>IF(ISBLANK($A$17),"",$A$17)</f>
        <v>Managers</v>
      </c>
      <c r="B305" s="294"/>
      <c r="C305" s="294"/>
      <c r="D305" s="449">
        <f t="shared" si="60"/>
        <v>0</v>
      </c>
      <c r="E305" s="449">
        <f t="shared" si="61"/>
        <v>0</v>
      </c>
      <c r="F305" s="295"/>
      <c r="G305" s="295"/>
      <c r="H305" s="294"/>
      <c r="I305" s="296"/>
    </row>
    <row r="306" spans="1:9" x14ac:dyDescent="0.3">
      <c r="A306" s="293" t="str">
        <f t="shared" ref="A306" si="62">IF(ISBLANK(A270),"",A270)</f>
        <v>Director</v>
      </c>
      <c r="B306" s="294"/>
      <c r="C306" s="294"/>
      <c r="D306" s="449">
        <f t="shared" si="60"/>
        <v>0</v>
      </c>
      <c r="E306" s="449">
        <f t="shared" si="61"/>
        <v>0</v>
      </c>
      <c r="F306" s="295"/>
      <c r="G306" s="295"/>
      <c r="H306" s="294"/>
      <c r="I306" s="296"/>
    </row>
    <row r="307" spans="1:9" x14ac:dyDescent="0.3">
      <c r="A307" s="282" t="str">
        <f>IF(ISBLANK($A$19),"",$A$19)</f>
        <v>Other Labor</v>
      </c>
      <c r="B307" s="283"/>
      <c r="C307" s="283"/>
      <c r="D307" s="290">
        <f t="shared" si="60"/>
        <v>0</v>
      </c>
      <c r="E307" s="290">
        <f t="shared" si="61"/>
        <v>0</v>
      </c>
      <c r="F307" s="285"/>
      <c r="G307" s="285"/>
      <c r="H307" s="283"/>
      <c r="I307" s="286"/>
    </row>
    <row r="308" spans="1:9" x14ac:dyDescent="0.3">
      <c r="A308" s="293" t="str">
        <f>IF(ISBLANK($A$20),"",$A$20)</f>
        <v>Temp/ Agency Labor</v>
      </c>
      <c r="B308" s="294"/>
      <c r="C308" s="294"/>
      <c r="D308" s="449">
        <f t="shared" si="60"/>
        <v>0</v>
      </c>
      <c r="E308" s="449">
        <f t="shared" si="61"/>
        <v>0</v>
      </c>
      <c r="F308" s="295"/>
      <c r="G308" s="295"/>
      <c r="H308" s="294"/>
      <c r="I308" s="296"/>
    </row>
    <row r="309" spans="1:9" x14ac:dyDescent="0.3">
      <c r="A309" s="282" t="str">
        <f>IF(ISBLANK($A$21),"",$A$21)</f>
        <v/>
      </c>
      <c r="B309" s="294"/>
      <c r="C309" s="294"/>
      <c r="D309" s="449">
        <f t="shared" si="60"/>
        <v>0</v>
      </c>
      <c r="E309" s="449">
        <f t="shared" si="61"/>
        <v>0</v>
      </c>
      <c r="F309" s="295"/>
      <c r="G309" s="295"/>
      <c r="H309" s="294"/>
      <c r="I309" s="296"/>
    </row>
    <row r="310" spans="1:9" x14ac:dyDescent="0.3">
      <c r="A310" s="282" t="str">
        <f>IF(ISBLANK($A$22),"",$A$22)</f>
        <v/>
      </c>
      <c r="B310" s="294"/>
      <c r="C310" s="294"/>
      <c r="D310" s="449">
        <f t="shared" si="60"/>
        <v>0</v>
      </c>
      <c r="E310" s="449">
        <f t="shared" si="61"/>
        <v>0</v>
      </c>
      <c r="F310" s="295"/>
      <c r="G310" s="295"/>
      <c r="H310" s="294"/>
      <c r="I310" s="296"/>
    </row>
    <row r="311" spans="1:9" x14ac:dyDescent="0.3">
      <c r="A311" s="282" t="str">
        <f>IF(ISBLANK($A$23),"",$A$23)</f>
        <v/>
      </c>
      <c r="B311" s="294"/>
      <c r="C311" s="294"/>
      <c r="D311" s="449">
        <f t="shared" si="60"/>
        <v>0</v>
      </c>
      <c r="E311" s="449">
        <f t="shared" si="61"/>
        <v>0</v>
      </c>
      <c r="F311" s="295"/>
      <c r="G311" s="295"/>
      <c r="H311" s="294"/>
      <c r="I311" s="296"/>
    </row>
    <row r="312" spans="1:9" x14ac:dyDescent="0.3">
      <c r="A312" s="282" t="str">
        <f>IF(ISBLANK($A$24),"",$A$24)</f>
        <v/>
      </c>
      <c r="B312" s="294"/>
      <c r="C312" s="294"/>
      <c r="D312" s="449">
        <f t="shared" si="60"/>
        <v>0</v>
      </c>
      <c r="E312" s="449">
        <f t="shared" si="61"/>
        <v>0</v>
      </c>
      <c r="F312" s="295"/>
      <c r="G312" s="295"/>
      <c r="H312" s="294"/>
      <c r="I312" s="296"/>
    </row>
    <row r="313" spans="1:9" x14ac:dyDescent="0.3">
      <c r="A313" s="282" t="str">
        <f>IF(ISBLANK($A$25),"",$A$25)</f>
        <v/>
      </c>
      <c r="B313" s="294"/>
      <c r="C313" s="294"/>
      <c r="D313" s="449">
        <f t="shared" si="60"/>
        <v>0</v>
      </c>
      <c r="E313" s="449">
        <f t="shared" si="61"/>
        <v>0</v>
      </c>
      <c r="F313" s="295"/>
      <c r="G313" s="295"/>
      <c r="H313" s="294"/>
      <c r="I313" s="296"/>
    </row>
    <row r="314" spans="1:9" x14ac:dyDescent="0.3">
      <c r="A314" s="282" t="str">
        <f>IF(ISBLANK($A$26),"",$A$26)</f>
        <v/>
      </c>
      <c r="B314" s="294"/>
      <c r="C314" s="294"/>
      <c r="D314" s="449">
        <f t="shared" si="60"/>
        <v>0</v>
      </c>
      <c r="E314" s="449">
        <f t="shared" si="61"/>
        <v>0</v>
      </c>
      <c r="F314" s="295"/>
      <c r="G314" s="295"/>
      <c r="H314" s="294"/>
      <c r="I314" s="296"/>
    </row>
    <row r="315" spans="1:9" x14ac:dyDescent="0.3">
      <c r="A315" s="282" t="str">
        <f>IF(ISBLANK($A$27),"",$A$27)</f>
        <v/>
      </c>
      <c r="B315" s="294"/>
      <c r="C315" s="294"/>
      <c r="D315" s="449">
        <f t="shared" si="60"/>
        <v>0</v>
      </c>
      <c r="E315" s="449">
        <f t="shared" si="61"/>
        <v>0</v>
      </c>
      <c r="F315" s="295"/>
      <c r="G315" s="295"/>
      <c r="H315" s="294"/>
      <c r="I315" s="296"/>
    </row>
    <row r="316" spans="1:9" x14ac:dyDescent="0.3">
      <c r="A316" s="282" t="str">
        <f>IF(ISBLANK($A$28),"",$A$28)</f>
        <v/>
      </c>
      <c r="B316" s="294"/>
      <c r="C316" s="294"/>
      <c r="D316" s="449">
        <f t="shared" si="60"/>
        <v>0</v>
      </c>
      <c r="E316" s="449">
        <f t="shared" si="61"/>
        <v>0</v>
      </c>
      <c r="F316" s="295"/>
      <c r="G316" s="295"/>
      <c r="H316" s="294"/>
      <c r="I316" s="296"/>
    </row>
    <row r="317" spans="1:9" x14ac:dyDescent="0.3">
      <c r="A317" s="282" t="str">
        <f>IF(ISBLANK($A$29),"",$A$29)</f>
        <v/>
      </c>
      <c r="B317" s="305"/>
      <c r="C317" s="305"/>
      <c r="D317" s="449">
        <f t="shared" si="60"/>
        <v>0</v>
      </c>
      <c r="E317" s="449">
        <f t="shared" si="61"/>
        <v>0</v>
      </c>
      <c r="F317" s="306"/>
      <c r="G317" s="306"/>
      <c r="H317" s="294"/>
      <c r="I317" s="296"/>
    </row>
    <row r="318" spans="1:9" x14ac:dyDescent="0.3">
      <c r="A318" s="282" t="s">
        <v>2065</v>
      </c>
      <c r="B318" s="450">
        <f t="shared" ref="B318:G318" si="63">SUM(B295:B317)</f>
        <v>0</v>
      </c>
      <c r="C318" s="450">
        <f t="shared" si="63"/>
        <v>0</v>
      </c>
      <c r="D318" s="449">
        <f t="shared" si="63"/>
        <v>0</v>
      </c>
      <c r="E318" s="449">
        <f t="shared" si="63"/>
        <v>0</v>
      </c>
      <c r="F318" s="459">
        <f t="shared" si="63"/>
        <v>0</v>
      </c>
      <c r="G318" s="459">
        <f t="shared" si="63"/>
        <v>0</v>
      </c>
      <c r="H318" s="294"/>
      <c r="I318" s="307"/>
    </row>
    <row r="319" spans="1:9" ht="18" x14ac:dyDescent="0.3">
      <c r="A319" s="542" t="s">
        <v>2066</v>
      </c>
      <c r="B319" s="543"/>
      <c r="C319" s="1144" t="s">
        <v>1655</v>
      </c>
      <c r="D319" s="1144"/>
      <c r="E319" s="1144"/>
      <c r="F319" s="1144"/>
      <c r="G319" s="1145"/>
    </row>
    <row r="320" spans="1:9" ht="46.8" hidden="1" x14ac:dyDescent="0.3">
      <c r="A320" s="310" t="s">
        <v>2172</v>
      </c>
      <c r="B320" s="311"/>
      <c r="C320" s="1146"/>
      <c r="D320" s="1146"/>
      <c r="E320" s="1146"/>
      <c r="F320" s="1146"/>
      <c r="G320" s="1146"/>
    </row>
    <row r="321" spans="1:9" ht="15.6" hidden="1" x14ac:dyDescent="0.3">
      <c r="A321" s="313" t="s">
        <v>2068</v>
      </c>
      <c r="B321" s="311"/>
      <c r="C321" s="1146"/>
      <c r="D321" s="1146"/>
      <c r="E321" s="1146"/>
      <c r="F321" s="1146"/>
      <c r="G321" s="1146"/>
    </row>
    <row r="322" spans="1:9" ht="15.6" hidden="1" x14ac:dyDescent="0.3">
      <c r="A322" s="313" t="s">
        <v>2069</v>
      </c>
      <c r="B322" s="311"/>
      <c r="C322" s="1146"/>
      <c r="D322" s="1146"/>
      <c r="E322" s="1146"/>
      <c r="F322" s="1146"/>
      <c r="G322" s="1146"/>
    </row>
    <row r="323" spans="1:9" ht="15.6" hidden="1" x14ac:dyDescent="0.3">
      <c r="A323" s="313" t="s">
        <v>2070</v>
      </c>
      <c r="B323" s="311"/>
      <c r="C323" s="1146"/>
      <c r="D323" s="1146"/>
      <c r="E323" s="1146"/>
      <c r="F323" s="1146"/>
      <c r="G323" s="1146"/>
    </row>
    <row r="324" spans="1:9" ht="15.6" hidden="1" x14ac:dyDescent="0.3">
      <c r="A324" s="313" t="s">
        <v>2071</v>
      </c>
      <c r="B324" s="311"/>
      <c r="C324" s="1146"/>
      <c r="D324" s="1146"/>
      <c r="E324" s="1146"/>
      <c r="F324" s="1146"/>
      <c r="G324" s="1146"/>
    </row>
    <row r="325" spans="1:9" ht="15.6" hidden="1" x14ac:dyDescent="0.3">
      <c r="A325" s="313" t="s">
        <v>2072</v>
      </c>
      <c r="B325" s="311"/>
      <c r="C325" s="1146"/>
      <c r="D325" s="1146"/>
      <c r="E325" s="1146"/>
      <c r="F325" s="1146"/>
      <c r="G325" s="1146"/>
    </row>
    <row r="326" spans="1:9" ht="15.6" collapsed="1" x14ac:dyDescent="0.3">
      <c r="A326" s="314" t="s">
        <v>1496</v>
      </c>
      <c r="B326" s="455">
        <v>40</v>
      </c>
      <c r="C326" s="1150" t="s">
        <v>2073</v>
      </c>
      <c r="D326" s="1150"/>
      <c r="E326" s="1150"/>
      <c r="F326" s="1150"/>
      <c r="G326" s="1150"/>
    </row>
    <row r="327" spans="1:9" ht="15.6" hidden="1" x14ac:dyDescent="0.3">
      <c r="A327" s="314" t="s">
        <v>2074</v>
      </c>
      <c r="B327" s="315" t="s">
        <v>1003</v>
      </c>
      <c r="C327" s="1146"/>
      <c r="D327" s="1146"/>
      <c r="E327" s="1146"/>
      <c r="F327" s="1146"/>
      <c r="G327" s="1146"/>
    </row>
    <row r="329" spans="1:9" ht="18" x14ac:dyDescent="0.35">
      <c r="A329" s="1147" t="str">
        <f>'26-PT Pricing Matrix'!L2</f>
        <v>FACILITY10</v>
      </c>
      <c r="B329" s="1148"/>
      <c r="C329" s="1148"/>
      <c r="D329" s="1148"/>
      <c r="E329" s="1148"/>
      <c r="F329" s="1148"/>
      <c r="G329" s="1148"/>
      <c r="H329" s="1148"/>
      <c r="I329" s="1149"/>
    </row>
    <row r="330" spans="1:9" ht="42" x14ac:dyDescent="0.3">
      <c r="A330" s="275" t="s">
        <v>2040</v>
      </c>
      <c r="B330" s="275" t="s">
        <v>2041</v>
      </c>
      <c r="C330" s="276" t="s">
        <v>2042</v>
      </c>
      <c r="D330" s="280" t="str">
        <f>"Productive FTEs ("&amp;B362*52&amp;")"</f>
        <v>Productive FTEs (2080)</v>
      </c>
      <c r="E330" s="280" t="str">
        <f>"Non-productive FTEs ("&amp;B362*52&amp;")"</f>
        <v>Non-productive FTEs (2080)</v>
      </c>
      <c r="F330" s="276" t="s">
        <v>2043</v>
      </c>
      <c r="G330" s="276" t="s">
        <v>2044</v>
      </c>
      <c r="H330" s="277" t="s">
        <v>2045</v>
      </c>
      <c r="I330" s="276" t="s">
        <v>1655</v>
      </c>
    </row>
    <row r="331" spans="1:9" x14ac:dyDescent="0.3">
      <c r="A331" s="282" t="str">
        <f>IF(ISBLANK($A$7),"",$A$7)</f>
        <v>Hourly Staff</v>
      </c>
      <c r="B331" s="283"/>
      <c r="C331" s="283"/>
      <c r="D331" s="290">
        <f t="shared" ref="D331:E331" si="64">IF($B$254="","",B331/($B$254*52))</f>
        <v>0</v>
      </c>
      <c r="E331" s="290">
        <f t="shared" si="64"/>
        <v>0</v>
      </c>
      <c r="F331" s="285"/>
      <c r="G331" s="285"/>
      <c r="H331" s="283"/>
      <c r="I331" s="286"/>
    </row>
    <row r="332" spans="1:9" x14ac:dyDescent="0.3">
      <c r="A332" s="293" t="str">
        <f>IF(ISBLANK($A$8),"",$A$8)</f>
        <v>Hourly Staff</v>
      </c>
      <c r="B332" s="294"/>
      <c r="C332" s="294"/>
      <c r="D332" s="449">
        <f t="shared" ref="D332:E338" si="65">IF($B$362="","",B332/($B$362*52))</f>
        <v>0</v>
      </c>
      <c r="E332" s="449">
        <f t="shared" si="65"/>
        <v>0</v>
      </c>
      <c r="F332" s="295"/>
      <c r="G332" s="295"/>
      <c r="H332" s="294"/>
      <c r="I332" s="296"/>
    </row>
    <row r="333" spans="1:9" x14ac:dyDescent="0.3">
      <c r="A333" s="293" t="str">
        <f>IF(ISBLANK($A$9),"",$A$9)</f>
        <v>Housekeeper</v>
      </c>
      <c r="B333" s="294"/>
      <c r="C333" s="294"/>
      <c r="D333" s="449">
        <f t="shared" si="65"/>
        <v>0</v>
      </c>
      <c r="E333" s="449">
        <f t="shared" si="65"/>
        <v>0</v>
      </c>
      <c r="F333" s="295"/>
      <c r="G333" s="295"/>
      <c r="H333" s="294"/>
      <c r="I333" s="296"/>
    </row>
    <row r="334" spans="1:9" x14ac:dyDescent="0.3">
      <c r="A334" s="293" t="str">
        <f>IF(ISBLANK($A$10),"",$A$10)</f>
        <v>Floor Technician</v>
      </c>
      <c r="B334" s="294"/>
      <c r="C334" s="294"/>
      <c r="D334" s="449">
        <f t="shared" si="65"/>
        <v>0</v>
      </c>
      <c r="E334" s="449">
        <f t="shared" si="65"/>
        <v>0</v>
      </c>
      <c r="F334" s="295"/>
      <c r="G334" s="295"/>
      <c r="H334" s="294"/>
      <c r="I334" s="296"/>
    </row>
    <row r="335" spans="1:9" x14ac:dyDescent="0.3">
      <c r="A335" s="293" t="str">
        <f>IF(ISBLANK($A$11),"",$A$11)</f>
        <v>Trash Technician</v>
      </c>
      <c r="B335" s="294"/>
      <c r="C335" s="294"/>
      <c r="D335" s="449">
        <f t="shared" si="65"/>
        <v>0</v>
      </c>
      <c r="E335" s="449">
        <f t="shared" si="65"/>
        <v>0</v>
      </c>
      <c r="F335" s="295"/>
      <c r="G335" s="295"/>
      <c r="H335" s="294"/>
      <c r="I335" s="296"/>
    </row>
    <row r="336" spans="1:9" x14ac:dyDescent="0.3">
      <c r="A336" s="293" t="str">
        <f>IF(ISBLANK($A$12),"",$A$12)</f>
        <v>Linen Technician</v>
      </c>
      <c r="B336" s="294"/>
      <c r="C336" s="294"/>
      <c r="D336" s="449">
        <f t="shared" si="65"/>
        <v>0</v>
      </c>
      <c r="E336" s="449">
        <f t="shared" si="65"/>
        <v>0</v>
      </c>
      <c r="F336" s="295"/>
      <c r="G336" s="295"/>
      <c r="H336" s="294"/>
      <c r="I336" s="296"/>
    </row>
    <row r="337" spans="1:9" x14ac:dyDescent="0.3">
      <c r="A337" s="293" t="str">
        <f>IF(ISBLANK($A$13),"",$A$13)</f>
        <v>Administrative Support</v>
      </c>
      <c r="B337" s="294"/>
      <c r="C337" s="294"/>
      <c r="D337" s="449">
        <f t="shared" si="65"/>
        <v>0</v>
      </c>
      <c r="E337" s="449">
        <f t="shared" si="65"/>
        <v>0</v>
      </c>
      <c r="F337" s="295"/>
      <c r="G337" s="295"/>
      <c r="H337" s="294"/>
      <c r="I337" s="296"/>
    </row>
    <row r="338" spans="1:9" x14ac:dyDescent="0.3">
      <c r="A338" s="293" t="str">
        <f>IF(ISBLANK($A$14),"",$A$14)</f>
        <v>Hourly Supervision</v>
      </c>
      <c r="B338" s="294"/>
      <c r="C338" s="294"/>
      <c r="D338" s="449">
        <f t="shared" si="65"/>
        <v>0</v>
      </c>
      <c r="E338" s="449">
        <f t="shared" si="65"/>
        <v>0</v>
      </c>
      <c r="F338" s="295"/>
      <c r="G338" s="295"/>
      <c r="H338" s="294"/>
      <c r="I338" s="296"/>
    </row>
    <row r="339" spans="1:9" x14ac:dyDescent="0.3">
      <c r="A339" s="282" t="str">
        <f>IF(ISBLANK($A$15),"",$A$15)</f>
        <v>Salaried Staff</v>
      </c>
      <c r="B339" s="283"/>
      <c r="C339" s="283"/>
      <c r="D339" s="290"/>
      <c r="E339" s="290"/>
      <c r="F339" s="285"/>
      <c r="G339" s="285"/>
      <c r="H339" s="283"/>
      <c r="I339" s="286"/>
    </row>
    <row r="340" spans="1:9" x14ac:dyDescent="0.3">
      <c r="A340" s="293" t="str">
        <f>IF(ISBLANK($A$16),"",$A$16)</f>
        <v>Salaried Supervision</v>
      </c>
      <c r="B340" s="294"/>
      <c r="C340" s="294"/>
      <c r="D340" s="449">
        <f t="shared" ref="D340:D353" si="66">IF($B$362="","",B340/($B$362*52))</f>
        <v>0</v>
      </c>
      <c r="E340" s="449">
        <f t="shared" ref="E340:E353" si="67">IF($B$362="","",C340/($B$362*52))</f>
        <v>0</v>
      </c>
      <c r="F340" s="295"/>
      <c r="G340" s="295"/>
      <c r="H340" s="294"/>
      <c r="I340" s="296"/>
    </row>
    <row r="341" spans="1:9" x14ac:dyDescent="0.3">
      <c r="A341" s="293" t="str">
        <f>IF(ISBLANK($A$17),"",$A$17)</f>
        <v>Managers</v>
      </c>
      <c r="B341" s="294"/>
      <c r="C341" s="294"/>
      <c r="D341" s="449">
        <f t="shared" si="66"/>
        <v>0</v>
      </c>
      <c r="E341" s="449">
        <f t="shared" si="67"/>
        <v>0</v>
      </c>
      <c r="F341" s="295"/>
      <c r="G341" s="295"/>
      <c r="H341" s="294"/>
      <c r="I341" s="296"/>
    </row>
    <row r="342" spans="1:9" x14ac:dyDescent="0.3">
      <c r="A342" s="293" t="str">
        <f t="shared" ref="A342" si="68">IF(ISBLANK(A306),"",A306)</f>
        <v>Director</v>
      </c>
      <c r="B342" s="294"/>
      <c r="C342" s="294"/>
      <c r="D342" s="449">
        <f t="shared" si="66"/>
        <v>0</v>
      </c>
      <c r="E342" s="449">
        <f t="shared" si="67"/>
        <v>0</v>
      </c>
      <c r="F342" s="295"/>
      <c r="G342" s="295"/>
      <c r="H342" s="294"/>
      <c r="I342" s="296"/>
    </row>
    <row r="343" spans="1:9" x14ac:dyDescent="0.3">
      <c r="A343" s="282" t="str">
        <f>IF(ISBLANK($A$19),"",$A$19)</f>
        <v>Other Labor</v>
      </c>
      <c r="B343" s="283"/>
      <c r="C343" s="283"/>
      <c r="D343" s="290">
        <f t="shared" si="66"/>
        <v>0</v>
      </c>
      <c r="E343" s="290">
        <f t="shared" si="67"/>
        <v>0</v>
      </c>
      <c r="F343" s="285"/>
      <c r="G343" s="285"/>
      <c r="H343" s="283"/>
      <c r="I343" s="286"/>
    </row>
    <row r="344" spans="1:9" x14ac:dyDescent="0.3">
      <c r="A344" s="293" t="str">
        <f>IF(ISBLANK($A$20),"",$A$20)</f>
        <v>Temp/ Agency Labor</v>
      </c>
      <c r="B344" s="294"/>
      <c r="C344" s="294"/>
      <c r="D344" s="449">
        <f t="shared" si="66"/>
        <v>0</v>
      </c>
      <c r="E344" s="449">
        <f t="shared" si="67"/>
        <v>0</v>
      </c>
      <c r="F344" s="295"/>
      <c r="G344" s="295"/>
      <c r="H344" s="294"/>
      <c r="I344" s="296"/>
    </row>
    <row r="345" spans="1:9" x14ac:dyDescent="0.3">
      <c r="A345" s="282" t="str">
        <f>IF(ISBLANK($A$21),"",$A$21)</f>
        <v/>
      </c>
      <c r="B345" s="294"/>
      <c r="C345" s="294"/>
      <c r="D345" s="449">
        <f t="shared" si="66"/>
        <v>0</v>
      </c>
      <c r="E345" s="449">
        <f t="shared" si="67"/>
        <v>0</v>
      </c>
      <c r="F345" s="295"/>
      <c r="G345" s="295"/>
      <c r="H345" s="294"/>
      <c r="I345" s="296"/>
    </row>
    <row r="346" spans="1:9" x14ac:dyDescent="0.3">
      <c r="A346" s="282" t="str">
        <f>IF(ISBLANK($A$22),"",$A$22)</f>
        <v/>
      </c>
      <c r="B346" s="294"/>
      <c r="C346" s="294"/>
      <c r="D346" s="449">
        <f t="shared" si="66"/>
        <v>0</v>
      </c>
      <c r="E346" s="449">
        <f t="shared" si="67"/>
        <v>0</v>
      </c>
      <c r="F346" s="295"/>
      <c r="G346" s="295"/>
      <c r="H346" s="294"/>
      <c r="I346" s="296"/>
    </row>
    <row r="347" spans="1:9" x14ac:dyDescent="0.3">
      <c r="A347" s="282" t="str">
        <f>IF(ISBLANK($A$23),"",$A$23)</f>
        <v/>
      </c>
      <c r="B347" s="294"/>
      <c r="C347" s="294"/>
      <c r="D347" s="449">
        <f t="shared" si="66"/>
        <v>0</v>
      </c>
      <c r="E347" s="449">
        <f t="shared" si="67"/>
        <v>0</v>
      </c>
      <c r="F347" s="295"/>
      <c r="G347" s="295"/>
      <c r="H347" s="294"/>
      <c r="I347" s="296"/>
    </row>
    <row r="348" spans="1:9" x14ac:dyDescent="0.3">
      <c r="A348" s="282" t="str">
        <f>IF(ISBLANK($A$24),"",$A$24)</f>
        <v/>
      </c>
      <c r="B348" s="294"/>
      <c r="C348" s="294"/>
      <c r="D348" s="449">
        <f t="shared" si="66"/>
        <v>0</v>
      </c>
      <c r="E348" s="449">
        <f t="shared" si="67"/>
        <v>0</v>
      </c>
      <c r="F348" s="295"/>
      <c r="G348" s="295"/>
      <c r="H348" s="294"/>
      <c r="I348" s="296"/>
    </row>
    <row r="349" spans="1:9" x14ac:dyDescent="0.3">
      <c r="A349" s="282" t="str">
        <f>IF(ISBLANK($A$25),"",$A$25)</f>
        <v/>
      </c>
      <c r="B349" s="294"/>
      <c r="C349" s="294"/>
      <c r="D349" s="449">
        <f t="shared" si="66"/>
        <v>0</v>
      </c>
      <c r="E349" s="449">
        <f t="shared" si="67"/>
        <v>0</v>
      </c>
      <c r="F349" s="295"/>
      <c r="G349" s="295"/>
      <c r="H349" s="294"/>
      <c r="I349" s="296"/>
    </row>
    <row r="350" spans="1:9" x14ac:dyDescent="0.3">
      <c r="A350" s="282" t="str">
        <f>IF(ISBLANK($A$26),"",$A$26)</f>
        <v/>
      </c>
      <c r="B350" s="294"/>
      <c r="C350" s="294"/>
      <c r="D350" s="449">
        <f t="shared" si="66"/>
        <v>0</v>
      </c>
      <c r="E350" s="449">
        <f t="shared" si="67"/>
        <v>0</v>
      </c>
      <c r="F350" s="295"/>
      <c r="G350" s="295"/>
      <c r="H350" s="294"/>
      <c r="I350" s="296"/>
    </row>
    <row r="351" spans="1:9" x14ac:dyDescent="0.3">
      <c r="A351" s="282" t="str">
        <f>IF(ISBLANK($A$27),"",$A$27)</f>
        <v/>
      </c>
      <c r="B351" s="294"/>
      <c r="C351" s="294"/>
      <c r="D351" s="449">
        <f t="shared" si="66"/>
        <v>0</v>
      </c>
      <c r="E351" s="449">
        <f t="shared" si="67"/>
        <v>0</v>
      </c>
      <c r="F351" s="295"/>
      <c r="G351" s="295"/>
      <c r="H351" s="294"/>
      <c r="I351" s="296"/>
    </row>
    <row r="352" spans="1:9" x14ac:dyDescent="0.3">
      <c r="A352" s="282" t="str">
        <f>IF(ISBLANK($A$28),"",$A$28)</f>
        <v/>
      </c>
      <c r="B352" s="294"/>
      <c r="C352" s="294"/>
      <c r="D352" s="449">
        <f t="shared" si="66"/>
        <v>0</v>
      </c>
      <c r="E352" s="449">
        <f t="shared" si="67"/>
        <v>0</v>
      </c>
      <c r="F352" s="295"/>
      <c r="G352" s="295"/>
      <c r="H352" s="294"/>
      <c r="I352" s="296"/>
    </row>
    <row r="353" spans="1:9" x14ac:dyDescent="0.3">
      <c r="A353" s="282" t="str">
        <f>IF(ISBLANK($A$29),"",$A$29)</f>
        <v/>
      </c>
      <c r="B353" s="305"/>
      <c r="C353" s="305"/>
      <c r="D353" s="449">
        <f t="shared" si="66"/>
        <v>0</v>
      </c>
      <c r="E353" s="449">
        <f t="shared" si="67"/>
        <v>0</v>
      </c>
      <c r="F353" s="306"/>
      <c r="G353" s="306"/>
      <c r="H353" s="294"/>
      <c r="I353" s="296"/>
    </row>
    <row r="354" spans="1:9" x14ac:dyDescent="0.3">
      <c r="A354" s="282" t="s">
        <v>2065</v>
      </c>
      <c r="B354" s="450">
        <f t="shared" ref="B354:G354" si="69">SUM(B331:B353)</f>
        <v>0</v>
      </c>
      <c r="C354" s="450">
        <f t="shared" si="69"/>
        <v>0</v>
      </c>
      <c r="D354" s="449">
        <f t="shared" si="69"/>
        <v>0</v>
      </c>
      <c r="E354" s="449">
        <f t="shared" si="69"/>
        <v>0</v>
      </c>
      <c r="F354" s="459">
        <f t="shared" si="69"/>
        <v>0</v>
      </c>
      <c r="G354" s="459">
        <f t="shared" si="69"/>
        <v>0</v>
      </c>
      <c r="H354" s="294"/>
      <c r="I354" s="307"/>
    </row>
    <row r="355" spans="1:9" ht="18" x14ac:dyDescent="0.3">
      <c r="A355" s="542" t="s">
        <v>2066</v>
      </c>
      <c r="B355" s="543"/>
      <c r="C355" s="1144" t="s">
        <v>1655</v>
      </c>
      <c r="D355" s="1144"/>
      <c r="E355" s="1144"/>
      <c r="F355" s="1144"/>
      <c r="G355" s="1145"/>
    </row>
    <row r="356" spans="1:9" ht="46.8" hidden="1" x14ac:dyDescent="0.3">
      <c r="A356" s="310" t="s">
        <v>2172</v>
      </c>
      <c r="B356" s="311"/>
      <c r="C356" s="1146"/>
      <c r="D356" s="1146"/>
      <c r="E356" s="1146"/>
      <c r="F356" s="1146"/>
      <c r="G356" s="1146"/>
    </row>
    <row r="357" spans="1:9" ht="15.6" hidden="1" x14ac:dyDescent="0.3">
      <c r="A357" s="313" t="s">
        <v>2068</v>
      </c>
      <c r="B357" s="311"/>
      <c r="C357" s="1146"/>
      <c r="D357" s="1146"/>
      <c r="E357" s="1146"/>
      <c r="F357" s="1146"/>
      <c r="G357" s="1146"/>
    </row>
    <row r="358" spans="1:9" ht="15.6" hidden="1" x14ac:dyDescent="0.3">
      <c r="A358" s="313" t="s">
        <v>2069</v>
      </c>
      <c r="B358" s="311"/>
      <c r="C358" s="1146"/>
      <c r="D358" s="1146"/>
      <c r="E358" s="1146"/>
      <c r="F358" s="1146"/>
      <c r="G358" s="1146"/>
    </row>
    <row r="359" spans="1:9" ht="15.6" hidden="1" x14ac:dyDescent="0.3">
      <c r="A359" s="313" t="s">
        <v>2070</v>
      </c>
      <c r="B359" s="311"/>
      <c r="C359" s="1146"/>
      <c r="D359" s="1146"/>
      <c r="E359" s="1146"/>
      <c r="F359" s="1146"/>
      <c r="G359" s="1146"/>
    </row>
    <row r="360" spans="1:9" ht="15.6" hidden="1" x14ac:dyDescent="0.3">
      <c r="A360" s="313" t="s">
        <v>2071</v>
      </c>
      <c r="B360" s="311"/>
      <c r="C360" s="1146"/>
      <c r="D360" s="1146"/>
      <c r="E360" s="1146"/>
      <c r="F360" s="1146"/>
      <c r="G360" s="1146"/>
    </row>
    <row r="361" spans="1:9" ht="15.6" hidden="1" x14ac:dyDescent="0.3">
      <c r="A361" s="313" t="s">
        <v>2072</v>
      </c>
      <c r="B361" s="311"/>
      <c r="C361" s="1146"/>
      <c r="D361" s="1146"/>
      <c r="E361" s="1146"/>
      <c r="F361" s="1146"/>
      <c r="G361" s="1146"/>
    </row>
    <row r="362" spans="1:9" ht="15.6" collapsed="1" x14ac:dyDescent="0.3">
      <c r="A362" s="314" t="s">
        <v>1496</v>
      </c>
      <c r="B362" s="455">
        <v>40</v>
      </c>
      <c r="C362" s="1150" t="s">
        <v>2073</v>
      </c>
      <c r="D362" s="1150"/>
      <c r="E362" s="1150"/>
      <c r="F362" s="1150"/>
      <c r="G362" s="1150"/>
    </row>
    <row r="363" spans="1:9" ht="15.6" hidden="1" x14ac:dyDescent="0.3">
      <c r="A363" s="314" t="s">
        <v>2074</v>
      </c>
      <c r="B363" s="315" t="s">
        <v>1003</v>
      </c>
      <c r="C363" s="1146"/>
      <c r="D363" s="1146"/>
      <c r="E363" s="1146"/>
      <c r="F363" s="1146"/>
      <c r="G363" s="1146"/>
    </row>
    <row r="365" spans="1:9" ht="18" x14ac:dyDescent="0.35">
      <c r="A365" s="1147" t="s">
        <v>1873</v>
      </c>
      <c r="B365" s="1148"/>
      <c r="C365" s="1148"/>
      <c r="D365" s="1148"/>
      <c r="E365" s="1148"/>
      <c r="F365" s="1148"/>
      <c r="G365" s="1148"/>
      <c r="H365" s="1148"/>
      <c r="I365" s="1149"/>
    </row>
    <row r="366" spans="1:9" ht="42" x14ac:dyDescent="0.3">
      <c r="A366" s="275" t="s">
        <v>2040</v>
      </c>
      <c r="B366" s="275" t="s">
        <v>2041</v>
      </c>
      <c r="C366" s="276" t="s">
        <v>2042</v>
      </c>
      <c r="D366" s="280" t="str">
        <f>"Productive FTEs ("&amp;B398*52&amp;")"</f>
        <v>Productive FTEs (2080)</v>
      </c>
      <c r="E366" s="280" t="str">
        <f>"Non-productive FTEs ("&amp;B398*52&amp;")"</f>
        <v>Non-productive FTEs (2080)</v>
      </c>
      <c r="F366" s="276" t="s">
        <v>2043</v>
      </c>
      <c r="G366" s="276" t="s">
        <v>2044</v>
      </c>
      <c r="H366" s="277" t="s">
        <v>2045</v>
      </c>
      <c r="I366" s="276" t="s">
        <v>1655</v>
      </c>
    </row>
    <row r="367" spans="1:9" x14ac:dyDescent="0.3">
      <c r="A367" s="282" t="str">
        <f>IF(ISBLANK($A$7),"",$A$7)</f>
        <v>Hourly Staff</v>
      </c>
      <c r="B367" s="283"/>
      <c r="C367" s="283"/>
      <c r="D367" s="290">
        <f t="shared" ref="D367:E367" si="70">IF($B$254="","",B367/($B$254*52))</f>
        <v>0</v>
      </c>
      <c r="E367" s="290">
        <f t="shared" si="70"/>
        <v>0</v>
      </c>
      <c r="F367" s="285"/>
      <c r="G367" s="285"/>
      <c r="H367" s="283"/>
      <c r="I367" s="286"/>
    </row>
    <row r="368" spans="1:9" x14ac:dyDescent="0.3">
      <c r="A368" s="293" t="str">
        <f>IF(ISBLANK($A$8),"",$A$8)</f>
        <v>Hourly Staff</v>
      </c>
      <c r="B368" s="294"/>
      <c r="C368" s="294"/>
      <c r="D368" s="449">
        <f t="shared" ref="D368:E374" si="71">IF($B$398="","",B368/($B$398*52))</f>
        <v>0</v>
      </c>
      <c r="E368" s="449">
        <f t="shared" si="71"/>
        <v>0</v>
      </c>
      <c r="F368" s="295"/>
      <c r="G368" s="295"/>
      <c r="H368" s="294"/>
      <c r="I368" s="296"/>
    </row>
    <row r="369" spans="1:9" x14ac:dyDescent="0.3">
      <c r="A369" s="293" t="str">
        <f>IF(ISBLANK($A$9),"",$A$9)</f>
        <v>Housekeeper</v>
      </c>
      <c r="B369" s="294"/>
      <c r="C369" s="294"/>
      <c r="D369" s="449">
        <f t="shared" si="71"/>
        <v>0</v>
      </c>
      <c r="E369" s="449">
        <f t="shared" si="71"/>
        <v>0</v>
      </c>
      <c r="F369" s="295"/>
      <c r="G369" s="295"/>
      <c r="H369" s="294"/>
      <c r="I369" s="296"/>
    </row>
    <row r="370" spans="1:9" x14ac:dyDescent="0.3">
      <c r="A370" s="293" t="str">
        <f>IF(ISBLANK($A$10),"",$A$10)</f>
        <v>Floor Technician</v>
      </c>
      <c r="B370" s="294"/>
      <c r="C370" s="294"/>
      <c r="D370" s="449">
        <f t="shared" si="71"/>
        <v>0</v>
      </c>
      <c r="E370" s="449">
        <f t="shared" si="71"/>
        <v>0</v>
      </c>
      <c r="F370" s="295"/>
      <c r="G370" s="295"/>
      <c r="H370" s="294"/>
      <c r="I370" s="296"/>
    </row>
    <row r="371" spans="1:9" x14ac:dyDescent="0.3">
      <c r="A371" s="293" t="str">
        <f>IF(ISBLANK($A$11),"",$A$11)</f>
        <v>Trash Technician</v>
      </c>
      <c r="B371" s="294"/>
      <c r="C371" s="294"/>
      <c r="D371" s="449">
        <f t="shared" si="71"/>
        <v>0</v>
      </c>
      <c r="E371" s="449">
        <f t="shared" si="71"/>
        <v>0</v>
      </c>
      <c r="F371" s="295"/>
      <c r="G371" s="295"/>
      <c r="H371" s="294"/>
      <c r="I371" s="296"/>
    </row>
    <row r="372" spans="1:9" x14ac:dyDescent="0.3">
      <c r="A372" s="293" t="str">
        <f>IF(ISBLANK($A$12),"",$A$12)</f>
        <v>Linen Technician</v>
      </c>
      <c r="B372" s="294"/>
      <c r="C372" s="294"/>
      <c r="D372" s="449">
        <f t="shared" si="71"/>
        <v>0</v>
      </c>
      <c r="E372" s="449">
        <f t="shared" si="71"/>
        <v>0</v>
      </c>
      <c r="F372" s="295"/>
      <c r="G372" s="295"/>
      <c r="H372" s="294"/>
      <c r="I372" s="296"/>
    </row>
    <row r="373" spans="1:9" x14ac:dyDescent="0.3">
      <c r="A373" s="293" t="str">
        <f>IF(ISBLANK($A$13),"",$A$13)</f>
        <v>Administrative Support</v>
      </c>
      <c r="B373" s="294"/>
      <c r="C373" s="294"/>
      <c r="D373" s="449">
        <f t="shared" si="71"/>
        <v>0</v>
      </c>
      <c r="E373" s="449">
        <f t="shared" si="71"/>
        <v>0</v>
      </c>
      <c r="F373" s="295"/>
      <c r="G373" s="295"/>
      <c r="H373" s="294"/>
      <c r="I373" s="296"/>
    </row>
    <row r="374" spans="1:9" x14ac:dyDescent="0.3">
      <c r="A374" s="293" t="str">
        <f>IF(ISBLANK($A$14),"",$A$14)</f>
        <v>Hourly Supervision</v>
      </c>
      <c r="B374" s="294"/>
      <c r="C374" s="294"/>
      <c r="D374" s="449">
        <f t="shared" si="71"/>
        <v>0</v>
      </c>
      <c r="E374" s="449">
        <f t="shared" si="71"/>
        <v>0</v>
      </c>
      <c r="F374" s="295"/>
      <c r="G374" s="295"/>
      <c r="H374" s="294"/>
      <c r="I374" s="296"/>
    </row>
    <row r="375" spans="1:9" x14ac:dyDescent="0.3">
      <c r="A375" s="282" t="str">
        <f>IF(ISBLANK($A$15),"",$A$15)</f>
        <v>Salaried Staff</v>
      </c>
      <c r="B375" s="283"/>
      <c r="C375" s="283"/>
      <c r="D375" s="290"/>
      <c r="E375" s="290"/>
      <c r="F375" s="285"/>
      <c r="G375" s="285"/>
      <c r="H375" s="283"/>
      <c r="I375" s="286"/>
    </row>
    <row r="376" spans="1:9" x14ac:dyDescent="0.3">
      <c r="A376" s="293" t="str">
        <f>IF(ISBLANK($A$16),"",$A$16)</f>
        <v>Salaried Supervision</v>
      </c>
      <c r="B376" s="294"/>
      <c r="C376" s="294"/>
      <c r="D376" s="449">
        <f t="shared" ref="D376:D389" si="72">IF($B$398="","",B376/($B$398*52))</f>
        <v>0</v>
      </c>
      <c r="E376" s="449">
        <f t="shared" ref="E376:E389" si="73">IF($B$398="","",C376/($B$398*52))</f>
        <v>0</v>
      </c>
      <c r="F376" s="295"/>
      <c r="G376" s="295"/>
      <c r="H376" s="294"/>
      <c r="I376" s="296"/>
    </row>
    <row r="377" spans="1:9" x14ac:dyDescent="0.3">
      <c r="A377" s="293" t="str">
        <f>IF(ISBLANK($A$17),"",$A$17)</f>
        <v>Managers</v>
      </c>
      <c r="B377" s="294"/>
      <c r="C377" s="294"/>
      <c r="D377" s="449">
        <f t="shared" si="72"/>
        <v>0</v>
      </c>
      <c r="E377" s="449">
        <f t="shared" si="73"/>
        <v>0</v>
      </c>
      <c r="F377" s="295"/>
      <c r="G377" s="295"/>
      <c r="H377" s="294"/>
      <c r="I377" s="296"/>
    </row>
    <row r="378" spans="1:9" x14ac:dyDescent="0.3">
      <c r="A378" s="293" t="str">
        <f t="shared" ref="A378" si="74">IF(ISBLANK(A342),"",A342)</f>
        <v>Director</v>
      </c>
      <c r="B378" s="294"/>
      <c r="C378" s="294"/>
      <c r="D378" s="449">
        <f t="shared" si="72"/>
        <v>0</v>
      </c>
      <c r="E378" s="449">
        <f t="shared" si="73"/>
        <v>0</v>
      </c>
      <c r="F378" s="295"/>
      <c r="G378" s="295"/>
      <c r="H378" s="294"/>
      <c r="I378" s="296"/>
    </row>
    <row r="379" spans="1:9" x14ac:dyDescent="0.3">
      <c r="A379" s="282" t="str">
        <f>IF(ISBLANK($A$19),"",$A$19)</f>
        <v>Other Labor</v>
      </c>
      <c r="B379" s="283"/>
      <c r="C379" s="283"/>
      <c r="D379" s="290">
        <f t="shared" si="72"/>
        <v>0</v>
      </c>
      <c r="E379" s="290">
        <f t="shared" si="73"/>
        <v>0</v>
      </c>
      <c r="F379" s="285"/>
      <c r="G379" s="285"/>
      <c r="H379" s="283"/>
      <c r="I379" s="286"/>
    </row>
    <row r="380" spans="1:9" x14ac:dyDescent="0.3">
      <c r="A380" s="293" t="str">
        <f>IF(ISBLANK($A$20),"",$A$20)</f>
        <v>Temp/ Agency Labor</v>
      </c>
      <c r="B380" s="294"/>
      <c r="C380" s="294"/>
      <c r="D380" s="449">
        <f t="shared" si="72"/>
        <v>0</v>
      </c>
      <c r="E380" s="449">
        <f t="shared" si="73"/>
        <v>0</v>
      </c>
      <c r="F380" s="295"/>
      <c r="G380" s="295"/>
      <c r="H380" s="294"/>
      <c r="I380" s="296"/>
    </row>
    <row r="381" spans="1:9" x14ac:dyDescent="0.3">
      <c r="A381" s="282" t="str">
        <f>IF(ISBLANK($A$21),"",$A$21)</f>
        <v/>
      </c>
      <c r="B381" s="294"/>
      <c r="C381" s="294"/>
      <c r="D381" s="449">
        <f t="shared" si="72"/>
        <v>0</v>
      </c>
      <c r="E381" s="449">
        <f t="shared" si="73"/>
        <v>0</v>
      </c>
      <c r="F381" s="295"/>
      <c r="G381" s="295"/>
      <c r="H381" s="294"/>
      <c r="I381" s="296"/>
    </row>
    <row r="382" spans="1:9" x14ac:dyDescent="0.3">
      <c r="A382" s="282" t="str">
        <f>IF(ISBLANK($A$22),"",$A$22)</f>
        <v/>
      </c>
      <c r="B382" s="294"/>
      <c r="C382" s="294"/>
      <c r="D382" s="449">
        <f t="shared" si="72"/>
        <v>0</v>
      </c>
      <c r="E382" s="449">
        <f t="shared" si="73"/>
        <v>0</v>
      </c>
      <c r="F382" s="295"/>
      <c r="G382" s="295"/>
      <c r="H382" s="294"/>
      <c r="I382" s="296"/>
    </row>
    <row r="383" spans="1:9" x14ac:dyDescent="0.3">
      <c r="A383" s="282" t="str">
        <f>IF(ISBLANK($A$23),"",$A$23)</f>
        <v/>
      </c>
      <c r="B383" s="294"/>
      <c r="C383" s="294"/>
      <c r="D383" s="449">
        <f t="shared" si="72"/>
        <v>0</v>
      </c>
      <c r="E383" s="449">
        <f t="shared" si="73"/>
        <v>0</v>
      </c>
      <c r="F383" s="295"/>
      <c r="G383" s="295"/>
      <c r="H383" s="294"/>
      <c r="I383" s="296"/>
    </row>
    <row r="384" spans="1:9" x14ac:dyDescent="0.3">
      <c r="A384" s="282" t="str">
        <f>IF(ISBLANK($A$24),"",$A$24)</f>
        <v/>
      </c>
      <c r="B384" s="294"/>
      <c r="C384" s="294"/>
      <c r="D384" s="449">
        <f t="shared" si="72"/>
        <v>0</v>
      </c>
      <c r="E384" s="449">
        <f t="shared" si="73"/>
        <v>0</v>
      </c>
      <c r="F384" s="295"/>
      <c r="G384" s="295"/>
      <c r="H384" s="294"/>
      <c r="I384" s="296"/>
    </row>
    <row r="385" spans="1:9" x14ac:dyDescent="0.3">
      <c r="A385" s="282" t="str">
        <f>IF(ISBLANK($A$25),"",$A$25)</f>
        <v/>
      </c>
      <c r="B385" s="294"/>
      <c r="C385" s="294"/>
      <c r="D385" s="449">
        <f t="shared" si="72"/>
        <v>0</v>
      </c>
      <c r="E385" s="449">
        <f t="shared" si="73"/>
        <v>0</v>
      </c>
      <c r="F385" s="295"/>
      <c r="G385" s="295"/>
      <c r="H385" s="294"/>
      <c r="I385" s="296"/>
    </row>
    <row r="386" spans="1:9" x14ac:dyDescent="0.3">
      <c r="A386" s="282" t="str">
        <f>IF(ISBLANK($A$26),"",$A$26)</f>
        <v/>
      </c>
      <c r="B386" s="294"/>
      <c r="C386" s="294"/>
      <c r="D386" s="449">
        <f t="shared" si="72"/>
        <v>0</v>
      </c>
      <c r="E386" s="449">
        <f t="shared" si="73"/>
        <v>0</v>
      </c>
      <c r="F386" s="295"/>
      <c r="G386" s="295"/>
      <c r="H386" s="294"/>
      <c r="I386" s="296"/>
    </row>
    <row r="387" spans="1:9" x14ac:dyDescent="0.3">
      <c r="A387" s="282" t="str">
        <f>IF(ISBLANK($A$27),"",$A$27)</f>
        <v/>
      </c>
      <c r="B387" s="294"/>
      <c r="C387" s="294"/>
      <c r="D387" s="449">
        <f t="shared" si="72"/>
        <v>0</v>
      </c>
      <c r="E387" s="449">
        <f t="shared" si="73"/>
        <v>0</v>
      </c>
      <c r="F387" s="295"/>
      <c r="G387" s="295"/>
      <c r="H387" s="294"/>
      <c r="I387" s="296"/>
    </row>
    <row r="388" spans="1:9" x14ac:dyDescent="0.3">
      <c r="A388" s="282" t="str">
        <f>IF(ISBLANK($A$28),"",$A$28)</f>
        <v/>
      </c>
      <c r="B388" s="294"/>
      <c r="C388" s="294"/>
      <c r="D388" s="449">
        <f t="shared" si="72"/>
        <v>0</v>
      </c>
      <c r="E388" s="449">
        <f t="shared" si="73"/>
        <v>0</v>
      </c>
      <c r="F388" s="295"/>
      <c r="G388" s="295"/>
      <c r="H388" s="294"/>
      <c r="I388" s="296"/>
    </row>
    <row r="389" spans="1:9" x14ac:dyDescent="0.3">
      <c r="A389" s="282" t="str">
        <f>IF(ISBLANK($A$29),"",$A$29)</f>
        <v/>
      </c>
      <c r="B389" s="305"/>
      <c r="C389" s="305"/>
      <c r="D389" s="449">
        <f t="shared" si="72"/>
        <v>0</v>
      </c>
      <c r="E389" s="449">
        <f t="shared" si="73"/>
        <v>0</v>
      </c>
      <c r="F389" s="306"/>
      <c r="G389" s="306"/>
      <c r="H389" s="294"/>
      <c r="I389" s="296"/>
    </row>
    <row r="390" spans="1:9" x14ac:dyDescent="0.3">
      <c r="A390" s="282" t="s">
        <v>2065</v>
      </c>
      <c r="B390" s="450">
        <f t="shared" ref="B390:G390" si="75">SUM(B367:B389)</f>
        <v>0</v>
      </c>
      <c r="C390" s="450">
        <f t="shared" si="75"/>
        <v>0</v>
      </c>
      <c r="D390" s="449">
        <f t="shared" si="75"/>
        <v>0</v>
      </c>
      <c r="E390" s="449">
        <f t="shared" si="75"/>
        <v>0</v>
      </c>
      <c r="F390" s="459">
        <f t="shared" si="75"/>
        <v>0</v>
      </c>
      <c r="G390" s="459">
        <f t="shared" si="75"/>
        <v>0</v>
      </c>
      <c r="H390" s="294"/>
      <c r="I390" s="307"/>
    </row>
    <row r="391" spans="1:9" ht="18" x14ac:dyDescent="0.3">
      <c r="A391" s="542" t="s">
        <v>2066</v>
      </c>
      <c r="B391" s="543"/>
      <c r="C391" s="1144" t="s">
        <v>1655</v>
      </c>
      <c r="D391" s="1144"/>
      <c r="E391" s="1144"/>
      <c r="F391" s="1144"/>
      <c r="G391" s="1145"/>
    </row>
    <row r="392" spans="1:9" ht="46.8" hidden="1" x14ac:dyDescent="0.3">
      <c r="A392" s="310" t="s">
        <v>2172</v>
      </c>
      <c r="B392" s="311"/>
      <c r="C392" s="1146"/>
      <c r="D392" s="1146"/>
      <c r="E392" s="1146"/>
      <c r="F392" s="1146"/>
      <c r="G392" s="1146"/>
    </row>
    <row r="393" spans="1:9" ht="15.6" hidden="1" x14ac:dyDescent="0.3">
      <c r="A393" s="313" t="s">
        <v>2068</v>
      </c>
      <c r="B393" s="311"/>
      <c r="C393" s="1146"/>
      <c r="D393" s="1146"/>
      <c r="E393" s="1146"/>
      <c r="F393" s="1146"/>
      <c r="G393" s="1146"/>
    </row>
    <row r="394" spans="1:9" ht="15.6" hidden="1" x14ac:dyDescent="0.3">
      <c r="A394" s="313" t="s">
        <v>2069</v>
      </c>
      <c r="B394" s="311"/>
      <c r="C394" s="1146"/>
      <c r="D394" s="1146"/>
      <c r="E394" s="1146"/>
      <c r="F394" s="1146"/>
      <c r="G394" s="1146"/>
    </row>
    <row r="395" spans="1:9" ht="15.6" hidden="1" x14ac:dyDescent="0.3">
      <c r="A395" s="313" t="s">
        <v>2070</v>
      </c>
      <c r="B395" s="311"/>
      <c r="C395" s="1146"/>
      <c r="D395" s="1146"/>
      <c r="E395" s="1146"/>
      <c r="F395" s="1146"/>
      <c r="G395" s="1146"/>
    </row>
    <row r="396" spans="1:9" ht="15.6" hidden="1" x14ac:dyDescent="0.3">
      <c r="A396" s="313" t="s">
        <v>2071</v>
      </c>
      <c r="B396" s="311"/>
      <c r="C396" s="1146"/>
      <c r="D396" s="1146"/>
      <c r="E396" s="1146"/>
      <c r="F396" s="1146"/>
      <c r="G396" s="1146"/>
    </row>
    <row r="397" spans="1:9" ht="15.6" hidden="1" x14ac:dyDescent="0.3">
      <c r="A397" s="313" t="s">
        <v>2072</v>
      </c>
      <c r="B397" s="311"/>
      <c r="C397" s="1146"/>
      <c r="D397" s="1146"/>
      <c r="E397" s="1146"/>
      <c r="F397" s="1146"/>
      <c r="G397" s="1146"/>
    </row>
    <row r="398" spans="1:9" ht="15.6" collapsed="1" x14ac:dyDescent="0.3">
      <c r="A398" s="314" t="s">
        <v>1496</v>
      </c>
      <c r="B398" s="455">
        <v>40</v>
      </c>
      <c r="C398" s="1150" t="s">
        <v>2073</v>
      </c>
      <c r="D398" s="1150"/>
      <c r="E398" s="1150"/>
      <c r="F398" s="1150"/>
      <c r="G398" s="1150"/>
    </row>
    <row r="399" spans="1:9" ht="15.6" hidden="1" x14ac:dyDescent="0.3">
      <c r="A399" s="314" t="s">
        <v>2074</v>
      </c>
      <c r="B399" s="315" t="s">
        <v>1003</v>
      </c>
      <c r="C399" s="1146"/>
      <c r="D399" s="1146"/>
      <c r="E399" s="1146"/>
      <c r="F399" s="1146"/>
      <c r="G399" s="1146"/>
    </row>
    <row r="401" spans="1:9" ht="18" x14ac:dyDescent="0.35">
      <c r="A401" s="1147" t="s">
        <v>1874</v>
      </c>
      <c r="B401" s="1148"/>
      <c r="C401" s="1148"/>
      <c r="D401" s="1148"/>
      <c r="E401" s="1148"/>
      <c r="F401" s="1148"/>
      <c r="G401" s="1148"/>
      <c r="H401" s="1148"/>
      <c r="I401" s="1149"/>
    </row>
    <row r="402" spans="1:9" ht="42" x14ac:dyDescent="0.3">
      <c r="A402" s="275" t="s">
        <v>2040</v>
      </c>
      <c r="B402" s="275" t="s">
        <v>2041</v>
      </c>
      <c r="C402" s="276" t="s">
        <v>2042</v>
      </c>
      <c r="D402" s="280" t="str">
        <f>"Productive FTEs ("&amp;B434*52&amp;")"</f>
        <v>Productive FTEs (2080)</v>
      </c>
      <c r="E402" s="280" t="str">
        <f>"Non-productive FTEs ("&amp;B434*52&amp;")"</f>
        <v>Non-productive FTEs (2080)</v>
      </c>
      <c r="F402" s="276" t="s">
        <v>2043</v>
      </c>
      <c r="G402" s="276" t="s">
        <v>2044</v>
      </c>
      <c r="H402" s="277" t="s">
        <v>2045</v>
      </c>
      <c r="I402" s="276" t="s">
        <v>1655</v>
      </c>
    </row>
    <row r="403" spans="1:9" x14ac:dyDescent="0.3">
      <c r="A403" s="282" t="str">
        <f>IF(ISBLANK($A$7),"",$A$7)</f>
        <v>Hourly Staff</v>
      </c>
      <c r="B403" s="283"/>
      <c r="C403" s="283"/>
      <c r="D403" s="290">
        <f t="shared" ref="D403:E403" si="76">IF($B$254="","",B403/($B$254*52))</f>
        <v>0</v>
      </c>
      <c r="E403" s="290">
        <f t="shared" si="76"/>
        <v>0</v>
      </c>
      <c r="F403" s="285"/>
      <c r="G403" s="285"/>
      <c r="H403" s="283"/>
      <c r="I403" s="286"/>
    </row>
    <row r="404" spans="1:9" x14ac:dyDescent="0.3">
      <c r="A404" s="293" t="str">
        <f>IF(ISBLANK($A$8),"",$A$8)</f>
        <v>Hourly Staff</v>
      </c>
      <c r="B404" s="294"/>
      <c r="C404" s="294"/>
      <c r="D404" s="449">
        <f t="shared" ref="D404:E410" si="77">IF($B$434="","",B404/($B$434*52))</f>
        <v>0</v>
      </c>
      <c r="E404" s="449">
        <f t="shared" si="77"/>
        <v>0</v>
      </c>
      <c r="F404" s="295"/>
      <c r="G404" s="295"/>
      <c r="H404" s="294"/>
      <c r="I404" s="296"/>
    </row>
    <row r="405" spans="1:9" x14ac:dyDescent="0.3">
      <c r="A405" s="293" t="str">
        <f>IF(ISBLANK($A$9),"",$A$9)</f>
        <v>Housekeeper</v>
      </c>
      <c r="B405" s="294"/>
      <c r="C405" s="294"/>
      <c r="D405" s="449">
        <f t="shared" si="77"/>
        <v>0</v>
      </c>
      <c r="E405" s="449">
        <f t="shared" si="77"/>
        <v>0</v>
      </c>
      <c r="F405" s="295"/>
      <c r="G405" s="295"/>
      <c r="H405" s="294"/>
      <c r="I405" s="296"/>
    </row>
    <row r="406" spans="1:9" x14ac:dyDescent="0.3">
      <c r="A406" s="293" t="str">
        <f>IF(ISBLANK($A$10),"",$A$10)</f>
        <v>Floor Technician</v>
      </c>
      <c r="B406" s="294"/>
      <c r="C406" s="294"/>
      <c r="D406" s="449">
        <f t="shared" si="77"/>
        <v>0</v>
      </c>
      <c r="E406" s="449">
        <f t="shared" si="77"/>
        <v>0</v>
      </c>
      <c r="F406" s="295"/>
      <c r="G406" s="295"/>
      <c r="H406" s="294"/>
      <c r="I406" s="296"/>
    </row>
    <row r="407" spans="1:9" x14ac:dyDescent="0.3">
      <c r="A407" s="293" t="str">
        <f>IF(ISBLANK($A$11),"",$A$11)</f>
        <v>Trash Technician</v>
      </c>
      <c r="B407" s="294"/>
      <c r="C407" s="294"/>
      <c r="D407" s="449">
        <f t="shared" si="77"/>
        <v>0</v>
      </c>
      <c r="E407" s="449">
        <f t="shared" si="77"/>
        <v>0</v>
      </c>
      <c r="F407" s="295"/>
      <c r="G407" s="295"/>
      <c r="H407" s="294"/>
      <c r="I407" s="296"/>
    </row>
    <row r="408" spans="1:9" x14ac:dyDescent="0.3">
      <c r="A408" s="293" t="str">
        <f>IF(ISBLANK($A$12),"",$A$12)</f>
        <v>Linen Technician</v>
      </c>
      <c r="B408" s="294"/>
      <c r="C408" s="294"/>
      <c r="D408" s="449">
        <f t="shared" si="77"/>
        <v>0</v>
      </c>
      <c r="E408" s="449">
        <f t="shared" si="77"/>
        <v>0</v>
      </c>
      <c r="F408" s="295"/>
      <c r="G408" s="295"/>
      <c r="H408" s="294"/>
      <c r="I408" s="296"/>
    </row>
    <row r="409" spans="1:9" x14ac:dyDescent="0.3">
      <c r="A409" s="293" t="str">
        <f>IF(ISBLANK($A$13),"",$A$13)</f>
        <v>Administrative Support</v>
      </c>
      <c r="B409" s="294"/>
      <c r="C409" s="294"/>
      <c r="D409" s="449">
        <f t="shared" si="77"/>
        <v>0</v>
      </c>
      <c r="E409" s="449">
        <f t="shared" si="77"/>
        <v>0</v>
      </c>
      <c r="F409" s="295"/>
      <c r="G409" s="295"/>
      <c r="H409" s="294"/>
      <c r="I409" s="296"/>
    </row>
    <row r="410" spans="1:9" x14ac:dyDescent="0.3">
      <c r="A410" s="293" t="str">
        <f>IF(ISBLANK($A$14),"",$A$14)</f>
        <v>Hourly Supervision</v>
      </c>
      <c r="B410" s="294"/>
      <c r="C410" s="294"/>
      <c r="D410" s="449">
        <f t="shared" si="77"/>
        <v>0</v>
      </c>
      <c r="E410" s="449">
        <f t="shared" si="77"/>
        <v>0</v>
      </c>
      <c r="F410" s="295"/>
      <c r="G410" s="295"/>
      <c r="H410" s="294"/>
      <c r="I410" s="296"/>
    </row>
    <row r="411" spans="1:9" x14ac:dyDescent="0.3">
      <c r="A411" s="282" t="str">
        <f>IF(ISBLANK($A$15),"",$A$15)</f>
        <v>Salaried Staff</v>
      </c>
      <c r="B411" s="283"/>
      <c r="C411" s="283"/>
      <c r="D411" s="290"/>
      <c r="E411" s="290"/>
      <c r="F411" s="285"/>
      <c r="G411" s="285"/>
      <c r="H411" s="283"/>
      <c r="I411" s="286"/>
    </row>
    <row r="412" spans="1:9" x14ac:dyDescent="0.3">
      <c r="A412" s="293" t="str">
        <f>IF(ISBLANK($A$16),"",$A$16)</f>
        <v>Salaried Supervision</v>
      </c>
      <c r="B412" s="294"/>
      <c r="C412" s="294"/>
      <c r="D412" s="449">
        <f t="shared" ref="D412:D425" si="78">IF($B$434="","",B412/($B$434*52))</f>
        <v>0</v>
      </c>
      <c r="E412" s="449">
        <f t="shared" ref="E412:E425" si="79">IF($B$434="","",C412/($B$434*52))</f>
        <v>0</v>
      </c>
      <c r="F412" s="295"/>
      <c r="G412" s="295"/>
      <c r="H412" s="294"/>
      <c r="I412" s="296"/>
    </row>
    <row r="413" spans="1:9" x14ac:dyDescent="0.3">
      <c r="A413" s="293" t="str">
        <f>IF(ISBLANK($A$17),"",$A$17)</f>
        <v>Managers</v>
      </c>
      <c r="B413" s="294"/>
      <c r="C413" s="294"/>
      <c r="D413" s="449">
        <f t="shared" si="78"/>
        <v>0</v>
      </c>
      <c r="E413" s="449">
        <f t="shared" si="79"/>
        <v>0</v>
      </c>
      <c r="F413" s="295"/>
      <c r="G413" s="295"/>
      <c r="H413" s="294"/>
      <c r="I413" s="296"/>
    </row>
    <row r="414" spans="1:9" x14ac:dyDescent="0.3">
      <c r="A414" s="293" t="str">
        <f t="shared" ref="A414" si="80">IF(ISBLANK(A378),"",A378)</f>
        <v>Director</v>
      </c>
      <c r="B414" s="294"/>
      <c r="C414" s="294"/>
      <c r="D414" s="449">
        <f t="shared" si="78"/>
        <v>0</v>
      </c>
      <c r="E414" s="449">
        <f t="shared" si="79"/>
        <v>0</v>
      </c>
      <c r="F414" s="295"/>
      <c r="G414" s="295"/>
      <c r="H414" s="294"/>
      <c r="I414" s="296"/>
    </row>
    <row r="415" spans="1:9" x14ac:dyDescent="0.3">
      <c r="A415" s="282" t="str">
        <f>IF(ISBLANK($A$19),"",$A$19)</f>
        <v>Other Labor</v>
      </c>
      <c r="B415" s="283"/>
      <c r="C415" s="283"/>
      <c r="D415" s="290">
        <f t="shared" si="78"/>
        <v>0</v>
      </c>
      <c r="E415" s="290">
        <f t="shared" si="79"/>
        <v>0</v>
      </c>
      <c r="F415" s="285"/>
      <c r="G415" s="285"/>
      <c r="H415" s="283"/>
      <c r="I415" s="286"/>
    </row>
    <row r="416" spans="1:9" x14ac:dyDescent="0.3">
      <c r="A416" s="293" t="str">
        <f>IF(ISBLANK($A$20),"",$A$20)</f>
        <v>Temp/ Agency Labor</v>
      </c>
      <c r="B416" s="294"/>
      <c r="C416" s="294"/>
      <c r="D416" s="449">
        <f t="shared" si="78"/>
        <v>0</v>
      </c>
      <c r="E416" s="449">
        <f t="shared" si="79"/>
        <v>0</v>
      </c>
      <c r="F416" s="295"/>
      <c r="G416" s="295"/>
      <c r="H416" s="294"/>
      <c r="I416" s="296"/>
    </row>
    <row r="417" spans="1:9" x14ac:dyDescent="0.3">
      <c r="A417" s="282" t="str">
        <f>IF(ISBLANK($A$21),"",$A$21)</f>
        <v/>
      </c>
      <c r="B417" s="294"/>
      <c r="C417" s="294"/>
      <c r="D417" s="449">
        <f t="shared" si="78"/>
        <v>0</v>
      </c>
      <c r="E417" s="449">
        <f t="shared" si="79"/>
        <v>0</v>
      </c>
      <c r="F417" s="295"/>
      <c r="G417" s="295"/>
      <c r="H417" s="294"/>
      <c r="I417" s="296"/>
    </row>
    <row r="418" spans="1:9" x14ac:dyDescent="0.3">
      <c r="A418" s="282" t="str">
        <f>IF(ISBLANK($A$22),"",$A$22)</f>
        <v/>
      </c>
      <c r="B418" s="294"/>
      <c r="C418" s="294"/>
      <c r="D418" s="449">
        <f t="shared" si="78"/>
        <v>0</v>
      </c>
      <c r="E418" s="449">
        <f t="shared" si="79"/>
        <v>0</v>
      </c>
      <c r="F418" s="295"/>
      <c r="G418" s="295"/>
      <c r="H418" s="294"/>
      <c r="I418" s="296"/>
    </row>
    <row r="419" spans="1:9" x14ac:dyDescent="0.3">
      <c r="A419" s="282" t="str">
        <f>IF(ISBLANK($A$23),"",$A$23)</f>
        <v/>
      </c>
      <c r="B419" s="294"/>
      <c r="C419" s="294"/>
      <c r="D419" s="449">
        <f t="shared" si="78"/>
        <v>0</v>
      </c>
      <c r="E419" s="449">
        <f t="shared" si="79"/>
        <v>0</v>
      </c>
      <c r="F419" s="295"/>
      <c r="G419" s="295"/>
      <c r="H419" s="294"/>
      <c r="I419" s="296"/>
    </row>
    <row r="420" spans="1:9" x14ac:dyDescent="0.3">
      <c r="A420" s="282" t="str">
        <f>IF(ISBLANK($A$24),"",$A$24)</f>
        <v/>
      </c>
      <c r="B420" s="294"/>
      <c r="C420" s="294"/>
      <c r="D420" s="449">
        <f t="shared" si="78"/>
        <v>0</v>
      </c>
      <c r="E420" s="449">
        <f t="shared" si="79"/>
        <v>0</v>
      </c>
      <c r="F420" s="295"/>
      <c r="G420" s="295"/>
      <c r="H420" s="294"/>
      <c r="I420" s="296"/>
    </row>
    <row r="421" spans="1:9" x14ac:dyDescent="0.3">
      <c r="A421" s="282" t="str">
        <f>IF(ISBLANK($A$25),"",$A$25)</f>
        <v/>
      </c>
      <c r="B421" s="294"/>
      <c r="C421" s="294"/>
      <c r="D421" s="449">
        <f t="shared" si="78"/>
        <v>0</v>
      </c>
      <c r="E421" s="449">
        <f t="shared" si="79"/>
        <v>0</v>
      </c>
      <c r="F421" s="295"/>
      <c r="G421" s="295"/>
      <c r="H421" s="294"/>
      <c r="I421" s="296"/>
    </row>
    <row r="422" spans="1:9" x14ac:dyDescent="0.3">
      <c r="A422" s="282" t="str">
        <f>IF(ISBLANK($A$26),"",$A$26)</f>
        <v/>
      </c>
      <c r="B422" s="294"/>
      <c r="C422" s="294"/>
      <c r="D422" s="449">
        <f t="shared" si="78"/>
        <v>0</v>
      </c>
      <c r="E422" s="449">
        <f t="shared" si="79"/>
        <v>0</v>
      </c>
      <c r="F422" s="295"/>
      <c r="G422" s="295"/>
      <c r="H422" s="294"/>
      <c r="I422" s="296"/>
    </row>
    <row r="423" spans="1:9" x14ac:dyDescent="0.3">
      <c r="A423" s="282" t="str">
        <f>IF(ISBLANK($A$27),"",$A$27)</f>
        <v/>
      </c>
      <c r="B423" s="294"/>
      <c r="C423" s="294"/>
      <c r="D423" s="449">
        <f t="shared" si="78"/>
        <v>0</v>
      </c>
      <c r="E423" s="449">
        <f t="shared" si="79"/>
        <v>0</v>
      </c>
      <c r="F423" s="295"/>
      <c r="G423" s="295"/>
      <c r="H423" s="294"/>
      <c r="I423" s="296"/>
    </row>
    <row r="424" spans="1:9" x14ac:dyDescent="0.3">
      <c r="A424" s="282" t="str">
        <f>IF(ISBLANK($A$28),"",$A$28)</f>
        <v/>
      </c>
      <c r="B424" s="294"/>
      <c r="C424" s="294"/>
      <c r="D424" s="449">
        <f t="shared" si="78"/>
        <v>0</v>
      </c>
      <c r="E424" s="449">
        <f t="shared" si="79"/>
        <v>0</v>
      </c>
      <c r="F424" s="295"/>
      <c r="G424" s="295"/>
      <c r="H424" s="294"/>
      <c r="I424" s="296"/>
    </row>
    <row r="425" spans="1:9" x14ac:dyDescent="0.3">
      <c r="A425" s="282" t="str">
        <f>IF(ISBLANK($A$29),"",$A$29)</f>
        <v/>
      </c>
      <c r="B425" s="305"/>
      <c r="C425" s="305"/>
      <c r="D425" s="449">
        <f t="shared" si="78"/>
        <v>0</v>
      </c>
      <c r="E425" s="449">
        <f t="shared" si="79"/>
        <v>0</v>
      </c>
      <c r="F425" s="306"/>
      <c r="G425" s="306"/>
      <c r="H425" s="294"/>
      <c r="I425" s="296"/>
    </row>
    <row r="426" spans="1:9" x14ac:dyDescent="0.3">
      <c r="A426" s="282" t="s">
        <v>2065</v>
      </c>
      <c r="B426" s="450">
        <f t="shared" ref="B426:G426" si="81">SUM(B403:B425)</f>
        <v>0</v>
      </c>
      <c r="C426" s="450">
        <f t="shared" si="81"/>
        <v>0</v>
      </c>
      <c r="D426" s="449">
        <f t="shared" si="81"/>
        <v>0</v>
      </c>
      <c r="E426" s="449">
        <f t="shared" si="81"/>
        <v>0</v>
      </c>
      <c r="F426" s="459">
        <f t="shared" si="81"/>
        <v>0</v>
      </c>
      <c r="G426" s="459">
        <f t="shared" si="81"/>
        <v>0</v>
      </c>
      <c r="H426" s="294"/>
      <c r="I426" s="307"/>
    </row>
    <row r="427" spans="1:9" ht="18" x14ac:dyDescent="0.3">
      <c r="A427" s="542" t="s">
        <v>2066</v>
      </c>
      <c r="B427" s="543"/>
      <c r="C427" s="1144" t="s">
        <v>1655</v>
      </c>
      <c r="D427" s="1144"/>
      <c r="E427" s="1144"/>
      <c r="F427" s="1144"/>
      <c r="G427" s="1145"/>
    </row>
    <row r="428" spans="1:9" ht="46.8" hidden="1" x14ac:dyDescent="0.3">
      <c r="A428" s="310" t="s">
        <v>2172</v>
      </c>
      <c r="B428" s="311"/>
      <c r="C428" s="1146"/>
      <c r="D428" s="1146"/>
      <c r="E428" s="1146"/>
      <c r="F428" s="1146"/>
      <c r="G428" s="1146"/>
    </row>
    <row r="429" spans="1:9" ht="15.6" hidden="1" x14ac:dyDescent="0.3">
      <c r="A429" s="313" t="s">
        <v>2068</v>
      </c>
      <c r="B429" s="311"/>
      <c r="C429" s="1146"/>
      <c r="D429" s="1146"/>
      <c r="E429" s="1146"/>
      <c r="F429" s="1146"/>
      <c r="G429" s="1146"/>
    </row>
    <row r="430" spans="1:9" ht="15.6" hidden="1" x14ac:dyDescent="0.3">
      <c r="A430" s="313" t="s">
        <v>2069</v>
      </c>
      <c r="B430" s="311"/>
      <c r="C430" s="1146"/>
      <c r="D430" s="1146"/>
      <c r="E430" s="1146"/>
      <c r="F430" s="1146"/>
      <c r="G430" s="1146"/>
    </row>
    <row r="431" spans="1:9" ht="15.6" hidden="1" x14ac:dyDescent="0.3">
      <c r="A431" s="313" t="s">
        <v>2070</v>
      </c>
      <c r="B431" s="311"/>
      <c r="C431" s="1146"/>
      <c r="D431" s="1146"/>
      <c r="E431" s="1146"/>
      <c r="F431" s="1146"/>
      <c r="G431" s="1146"/>
    </row>
    <row r="432" spans="1:9" ht="15.6" hidden="1" x14ac:dyDescent="0.3">
      <c r="A432" s="313" t="s">
        <v>2071</v>
      </c>
      <c r="B432" s="311"/>
      <c r="C432" s="1146"/>
      <c r="D432" s="1146"/>
      <c r="E432" s="1146"/>
      <c r="F432" s="1146"/>
      <c r="G432" s="1146"/>
    </row>
    <row r="433" spans="1:9" ht="15.6" hidden="1" x14ac:dyDescent="0.3">
      <c r="A433" s="313" t="s">
        <v>2072</v>
      </c>
      <c r="B433" s="311"/>
      <c r="C433" s="1146"/>
      <c r="D433" s="1146"/>
      <c r="E433" s="1146"/>
      <c r="F433" s="1146"/>
      <c r="G433" s="1146"/>
    </row>
    <row r="434" spans="1:9" ht="15.6" collapsed="1" x14ac:dyDescent="0.3">
      <c r="A434" s="314" t="s">
        <v>1496</v>
      </c>
      <c r="B434" s="455">
        <v>40</v>
      </c>
      <c r="C434" s="1150" t="s">
        <v>2073</v>
      </c>
      <c r="D434" s="1150"/>
      <c r="E434" s="1150"/>
      <c r="F434" s="1150"/>
      <c r="G434" s="1150"/>
    </row>
    <row r="435" spans="1:9" ht="15.6" hidden="1" x14ac:dyDescent="0.3">
      <c r="A435" s="314" t="s">
        <v>2074</v>
      </c>
      <c r="B435" s="315" t="s">
        <v>1003</v>
      </c>
      <c r="C435" s="1146"/>
      <c r="D435" s="1146"/>
      <c r="E435" s="1146"/>
      <c r="F435" s="1146"/>
      <c r="G435" s="1146"/>
    </row>
    <row r="437" spans="1:9" ht="18" x14ac:dyDescent="0.35">
      <c r="A437" s="1147" t="s">
        <v>1875</v>
      </c>
      <c r="B437" s="1148"/>
      <c r="C437" s="1148"/>
      <c r="D437" s="1148"/>
      <c r="E437" s="1148"/>
      <c r="F437" s="1148"/>
      <c r="G437" s="1148"/>
      <c r="H437" s="1148"/>
      <c r="I437" s="1149"/>
    </row>
    <row r="438" spans="1:9" ht="42" x14ac:dyDescent="0.3">
      <c r="A438" s="275" t="s">
        <v>2040</v>
      </c>
      <c r="B438" s="275" t="s">
        <v>2041</v>
      </c>
      <c r="C438" s="276" t="s">
        <v>2042</v>
      </c>
      <c r="D438" s="280" t="str">
        <f>"Productive FTEs ("&amp;B470*52&amp;")"</f>
        <v>Productive FTEs (2080)</v>
      </c>
      <c r="E438" s="280" t="str">
        <f>"Non-productive FTEs ("&amp;B470*52&amp;")"</f>
        <v>Non-productive FTEs (2080)</v>
      </c>
      <c r="F438" s="276" t="s">
        <v>2043</v>
      </c>
      <c r="G438" s="276" t="s">
        <v>2044</v>
      </c>
      <c r="H438" s="277" t="s">
        <v>2045</v>
      </c>
      <c r="I438" s="276" t="s">
        <v>1655</v>
      </c>
    </row>
    <row r="439" spans="1:9" x14ac:dyDescent="0.3">
      <c r="A439" s="282" t="str">
        <f>IF(ISBLANK($A$7),"",$A$7)</f>
        <v>Hourly Staff</v>
      </c>
      <c r="B439" s="283"/>
      <c r="C439" s="283"/>
      <c r="D439" s="290">
        <f t="shared" ref="D439:E439" si="82">IF($B$254="","",B439/($B$254*52))</f>
        <v>0</v>
      </c>
      <c r="E439" s="290">
        <f t="shared" si="82"/>
        <v>0</v>
      </c>
      <c r="F439" s="285"/>
      <c r="G439" s="285"/>
      <c r="H439" s="283"/>
      <c r="I439" s="286"/>
    </row>
    <row r="440" spans="1:9" x14ac:dyDescent="0.3">
      <c r="A440" s="293" t="str">
        <f>IF(ISBLANK($A$8),"",$A$8)</f>
        <v>Hourly Staff</v>
      </c>
      <c r="B440" s="294"/>
      <c r="C440" s="294"/>
      <c r="D440" s="449">
        <f t="shared" ref="D440:E446" si="83">IF($B$470="","",B440/($B$470*52))</f>
        <v>0</v>
      </c>
      <c r="E440" s="449">
        <f t="shared" si="83"/>
        <v>0</v>
      </c>
      <c r="F440" s="295"/>
      <c r="G440" s="295"/>
      <c r="H440" s="294"/>
      <c r="I440" s="296"/>
    </row>
    <row r="441" spans="1:9" x14ac:dyDescent="0.3">
      <c r="A441" s="293" t="str">
        <f>IF(ISBLANK($A$9),"",$A$9)</f>
        <v>Housekeeper</v>
      </c>
      <c r="B441" s="294"/>
      <c r="C441" s="294"/>
      <c r="D441" s="449">
        <f t="shared" si="83"/>
        <v>0</v>
      </c>
      <c r="E441" s="449">
        <f t="shared" si="83"/>
        <v>0</v>
      </c>
      <c r="F441" s="295"/>
      <c r="G441" s="295"/>
      <c r="H441" s="294"/>
      <c r="I441" s="296"/>
    </row>
    <row r="442" spans="1:9" x14ac:dyDescent="0.3">
      <c r="A442" s="293" t="str">
        <f>IF(ISBLANK($A$10),"",$A$10)</f>
        <v>Floor Technician</v>
      </c>
      <c r="B442" s="294"/>
      <c r="C442" s="294"/>
      <c r="D442" s="449">
        <f t="shared" si="83"/>
        <v>0</v>
      </c>
      <c r="E442" s="449">
        <f t="shared" si="83"/>
        <v>0</v>
      </c>
      <c r="F442" s="295"/>
      <c r="G442" s="295"/>
      <c r="H442" s="294"/>
      <c r="I442" s="296"/>
    </row>
    <row r="443" spans="1:9" x14ac:dyDescent="0.3">
      <c r="A443" s="293" t="str">
        <f>IF(ISBLANK($A$11),"",$A$11)</f>
        <v>Trash Technician</v>
      </c>
      <c r="B443" s="294"/>
      <c r="C443" s="294"/>
      <c r="D443" s="449">
        <f t="shared" si="83"/>
        <v>0</v>
      </c>
      <c r="E443" s="449">
        <f t="shared" si="83"/>
        <v>0</v>
      </c>
      <c r="F443" s="295"/>
      <c r="G443" s="295"/>
      <c r="H443" s="294"/>
      <c r="I443" s="296"/>
    </row>
    <row r="444" spans="1:9" x14ac:dyDescent="0.3">
      <c r="A444" s="293" t="str">
        <f>IF(ISBLANK($A$12),"",$A$12)</f>
        <v>Linen Technician</v>
      </c>
      <c r="B444" s="294"/>
      <c r="C444" s="294"/>
      <c r="D444" s="449">
        <f t="shared" si="83"/>
        <v>0</v>
      </c>
      <c r="E444" s="449">
        <f t="shared" si="83"/>
        <v>0</v>
      </c>
      <c r="F444" s="295"/>
      <c r="G444" s="295"/>
      <c r="H444" s="294"/>
      <c r="I444" s="296"/>
    </row>
    <row r="445" spans="1:9" x14ac:dyDescent="0.3">
      <c r="A445" s="293" t="str">
        <f>IF(ISBLANK($A$13),"",$A$13)</f>
        <v>Administrative Support</v>
      </c>
      <c r="B445" s="294"/>
      <c r="C445" s="294"/>
      <c r="D445" s="449">
        <f t="shared" si="83"/>
        <v>0</v>
      </c>
      <c r="E445" s="449">
        <f t="shared" si="83"/>
        <v>0</v>
      </c>
      <c r="F445" s="295"/>
      <c r="G445" s="295"/>
      <c r="H445" s="294"/>
      <c r="I445" s="296"/>
    </row>
    <row r="446" spans="1:9" x14ac:dyDescent="0.3">
      <c r="A446" s="293" t="str">
        <f>IF(ISBLANK($A$14),"",$A$14)</f>
        <v>Hourly Supervision</v>
      </c>
      <c r="B446" s="294"/>
      <c r="C446" s="294"/>
      <c r="D446" s="449">
        <f t="shared" si="83"/>
        <v>0</v>
      </c>
      <c r="E446" s="449">
        <f t="shared" si="83"/>
        <v>0</v>
      </c>
      <c r="F446" s="295"/>
      <c r="G446" s="295"/>
      <c r="H446" s="294"/>
      <c r="I446" s="296"/>
    </row>
    <row r="447" spans="1:9" x14ac:dyDescent="0.3">
      <c r="A447" s="282" t="str">
        <f>IF(ISBLANK($A$15),"",$A$15)</f>
        <v>Salaried Staff</v>
      </c>
      <c r="B447" s="283"/>
      <c r="C447" s="283"/>
      <c r="D447" s="290"/>
      <c r="E447" s="290"/>
      <c r="F447" s="285"/>
      <c r="G447" s="285"/>
      <c r="H447" s="283"/>
      <c r="I447" s="286"/>
    </row>
    <row r="448" spans="1:9" x14ac:dyDescent="0.3">
      <c r="A448" s="293" t="str">
        <f>IF(ISBLANK($A$16),"",$A$16)</f>
        <v>Salaried Supervision</v>
      </c>
      <c r="B448" s="294"/>
      <c r="C448" s="294"/>
      <c r="D448" s="449">
        <f t="shared" ref="D448:D461" si="84">IF($B$470="","",B448/($B$470*52))</f>
        <v>0</v>
      </c>
      <c r="E448" s="449">
        <f t="shared" ref="E448:E461" si="85">IF($B$470="","",C448/($B$470*52))</f>
        <v>0</v>
      </c>
      <c r="F448" s="295"/>
      <c r="G448" s="295"/>
      <c r="H448" s="294"/>
      <c r="I448" s="296"/>
    </row>
    <row r="449" spans="1:9" x14ac:dyDescent="0.3">
      <c r="A449" s="293" t="str">
        <f>IF(ISBLANK($A$17),"",$A$17)</f>
        <v>Managers</v>
      </c>
      <c r="B449" s="294"/>
      <c r="C449" s="294"/>
      <c r="D449" s="449">
        <f t="shared" si="84"/>
        <v>0</v>
      </c>
      <c r="E449" s="449">
        <f t="shared" si="85"/>
        <v>0</v>
      </c>
      <c r="F449" s="295"/>
      <c r="G449" s="295"/>
      <c r="H449" s="294"/>
      <c r="I449" s="296"/>
    </row>
    <row r="450" spans="1:9" x14ac:dyDescent="0.3">
      <c r="A450" s="293" t="str">
        <f t="shared" ref="A450" si="86">IF(ISBLANK(A414),"",A414)</f>
        <v>Director</v>
      </c>
      <c r="B450" s="294"/>
      <c r="C450" s="294"/>
      <c r="D450" s="449">
        <f t="shared" si="84"/>
        <v>0</v>
      </c>
      <c r="E450" s="449">
        <f t="shared" si="85"/>
        <v>0</v>
      </c>
      <c r="F450" s="295"/>
      <c r="G450" s="295"/>
      <c r="H450" s="294"/>
      <c r="I450" s="296"/>
    </row>
    <row r="451" spans="1:9" x14ac:dyDescent="0.3">
      <c r="A451" s="282" t="str">
        <f>IF(ISBLANK($A$19),"",$A$19)</f>
        <v>Other Labor</v>
      </c>
      <c r="B451" s="283"/>
      <c r="C451" s="283"/>
      <c r="D451" s="290">
        <f t="shared" si="84"/>
        <v>0</v>
      </c>
      <c r="E451" s="290">
        <f t="shared" si="85"/>
        <v>0</v>
      </c>
      <c r="F451" s="285"/>
      <c r="G451" s="285"/>
      <c r="H451" s="283"/>
      <c r="I451" s="286"/>
    </row>
    <row r="452" spans="1:9" x14ac:dyDescent="0.3">
      <c r="A452" s="293" t="str">
        <f>IF(ISBLANK($A$20),"",$A$20)</f>
        <v>Temp/ Agency Labor</v>
      </c>
      <c r="B452" s="294"/>
      <c r="C452" s="294"/>
      <c r="D452" s="449">
        <f t="shared" si="84"/>
        <v>0</v>
      </c>
      <c r="E452" s="449">
        <f t="shared" si="85"/>
        <v>0</v>
      </c>
      <c r="F452" s="295"/>
      <c r="G452" s="295"/>
      <c r="H452" s="294"/>
      <c r="I452" s="296"/>
    </row>
    <row r="453" spans="1:9" x14ac:dyDescent="0.3">
      <c r="A453" s="282" t="str">
        <f>IF(ISBLANK($A$21),"",$A$21)</f>
        <v/>
      </c>
      <c r="B453" s="294"/>
      <c r="C453" s="294"/>
      <c r="D453" s="449">
        <f t="shared" si="84"/>
        <v>0</v>
      </c>
      <c r="E453" s="449">
        <f t="shared" si="85"/>
        <v>0</v>
      </c>
      <c r="F453" s="295"/>
      <c r="G453" s="295"/>
      <c r="H453" s="294"/>
      <c r="I453" s="296"/>
    </row>
    <row r="454" spans="1:9" x14ac:dyDescent="0.3">
      <c r="A454" s="282" t="str">
        <f>IF(ISBLANK($A$22),"",$A$22)</f>
        <v/>
      </c>
      <c r="B454" s="294"/>
      <c r="C454" s="294"/>
      <c r="D454" s="449">
        <f t="shared" si="84"/>
        <v>0</v>
      </c>
      <c r="E454" s="449">
        <f t="shared" si="85"/>
        <v>0</v>
      </c>
      <c r="F454" s="295"/>
      <c r="G454" s="295"/>
      <c r="H454" s="294"/>
      <c r="I454" s="296"/>
    </row>
    <row r="455" spans="1:9" x14ac:dyDescent="0.3">
      <c r="A455" s="282" t="str">
        <f>IF(ISBLANK($A$23),"",$A$23)</f>
        <v/>
      </c>
      <c r="B455" s="294"/>
      <c r="C455" s="294"/>
      <c r="D455" s="449">
        <f t="shared" si="84"/>
        <v>0</v>
      </c>
      <c r="E455" s="449">
        <f t="shared" si="85"/>
        <v>0</v>
      </c>
      <c r="F455" s="295"/>
      <c r="G455" s="295"/>
      <c r="H455" s="294"/>
      <c r="I455" s="296"/>
    </row>
    <row r="456" spans="1:9" x14ac:dyDescent="0.3">
      <c r="A456" s="282" t="str">
        <f>IF(ISBLANK($A$24),"",$A$24)</f>
        <v/>
      </c>
      <c r="B456" s="294"/>
      <c r="C456" s="294"/>
      <c r="D456" s="449">
        <f t="shared" si="84"/>
        <v>0</v>
      </c>
      <c r="E456" s="449">
        <f t="shared" si="85"/>
        <v>0</v>
      </c>
      <c r="F456" s="295"/>
      <c r="G456" s="295"/>
      <c r="H456" s="294"/>
      <c r="I456" s="296"/>
    </row>
    <row r="457" spans="1:9" x14ac:dyDescent="0.3">
      <c r="A457" s="282" t="str">
        <f>IF(ISBLANK($A$25),"",$A$25)</f>
        <v/>
      </c>
      <c r="B457" s="294"/>
      <c r="C457" s="294"/>
      <c r="D457" s="449">
        <f t="shared" si="84"/>
        <v>0</v>
      </c>
      <c r="E457" s="449">
        <f t="shared" si="85"/>
        <v>0</v>
      </c>
      <c r="F457" s="295"/>
      <c r="G457" s="295"/>
      <c r="H457" s="294"/>
      <c r="I457" s="296"/>
    </row>
    <row r="458" spans="1:9" x14ac:dyDescent="0.3">
      <c r="A458" s="282" t="str">
        <f>IF(ISBLANK($A$26),"",$A$26)</f>
        <v/>
      </c>
      <c r="B458" s="294"/>
      <c r="C458" s="294"/>
      <c r="D458" s="449">
        <f t="shared" si="84"/>
        <v>0</v>
      </c>
      <c r="E458" s="449">
        <f t="shared" si="85"/>
        <v>0</v>
      </c>
      <c r="F458" s="295"/>
      <c r="G458" s="295"/>
      <c r="H458" s="294"/>
      <c r="I458" s="296"/>
    </row>
    <row r="459" spans="1:9" x14ac:dyDescent="0.3">
      <c r="A459" s="282" t="str">
        <f>IF(ISBLANK($A$27),"",$A$27)</f>
        <v/>
      </c>
      <c r="B459" s="294"/>
      <c r="C459" s="294"/>
      <c r="D459" s="449">
        <f t="shared" si="84"/>
        <v>0</v>
      </c>
      <c r="E459" s="449">
        <f t="shared" si="85"/>
        <v>0</v>
      </c>
      <c r="F459" s="295"/>
      <c r="G459" s="295"/>
      <c r="H459" s="294"/>
      <c r="I459" s="296"/>
    </row>
    <row r="460" spans="1:9" x14ac:dyDescent="0.3">
      <c r="A460" s="282" t="str">
        <f>IF(ISBLANK($A$28),"",$A$28)</f>
        <v/>
      </c>
      <c r="B460" s="294"/>
      <c r="C460" s="294"/>
      <c r="D460" s="449">
        <f t="shared" si="84"/>
        <v>0</v>
      </c>
      <c r="E460" s="449">
        <f t="shared" si="85"/>
        <v>0</v>
      </c>
      <c r="F460" s="295"/>
      <c r="G460" s="295"/>
      <c r="H460" s="294"/>
      <c r="I460" s="296"/>
    </row>
    <row r="461" spans="1:9" x14ac:dyDescent="0.3">
      <c r="A461" s="282" t="str">
        <f>IF(ISBLANK($A$29),"",$A$29)</f>
        <v/>
      </c>
      <c r="B461" s="305"/>
      <c r="C461" s="305"/>
      <c r="D461" s="449">
        <f t="shared" si="84"/>
        <v>0</v>
      </c>
      <c r="E461" s="449">
        <f t="shared" si="85"/>
        <v>0</v>
      </c>
      <c r="F461" s="306"/>
      <c r="G461" s="306"/>
      <c r="H461" s="294"/>
      <c r="I461" s="296"/>
    </row>
    <row r="462" spans="1:9" x14ac:dyDescent="0.3">
      <c r="A462" s="282" t="s">
        <v>2065</v>
      </c>
      <c r="B462" s="450">
        <f t="shared" ref="B462:G462" si="87">SUM(B439:B461)</f>
        <v>0</v>
      </c>
      <c r="C462" s="450">
        <f t="shared" si="87"/>
        <v>0</v>
      </c>
      <c r="D462" s="449">
        <f t="shared" si="87"/>
        <v>0</v>
      </c>
      <c r="E462" s="449">
        <f t="shared" si="87"/>
        <v>0</v>
      </c>
      <c r="F462" s="459">
        <f t="shared" si="87"/>
        <v>0</v>
      </c>
      <c r="G462" s="459">
        <f t="shared" si="87"/>
        <v>0</v>
      </c>
      <c r="H462" s="294"/>
      <c r="I462" s="307"/>
    </row>
    <row r="463" spans="1:9" ht="18" x14ac:dyDescent="0.3">
      <c r="A463" s="542" t="s">
        <v>2066</v>
      </c>
      <c r="B463" s="543"/>
      <c r="C463" s="1144" t="s">
        <v>1655</v>
      </c>
      <c r="D463" s="1144"/>
      <c r="E463" s="1144"/>
      <c r="F463" s="1144"/>
      <c r="G463" s="1145"/>
    </row>
    <row r="464" spans="1:9" ht="46.8" hidden="1" x14ac:dyDescent="0.3">
      <c r="A464" s="310" t="s">
        <v>2172</v>
      </c>
      <c r="B464" s="311"/>
      <c r="C464" s="1146"/>
      <c r="D464" s="1146"/>
      <c r="E464" s="1146"/>
      <c r="F464" s="1146"/>
      <c r="G464" s="1146"/>
    </row>
    <row r="465" spans="1:9" ht="15.6" hidden="1" x14ac:dyDescent="0.3">
      <c r="A465" s="313" t="s">
        <v>2068</v>
      </c>
      <c r="B465" s="311"/>
      <c r="C465" s="1146"/>
      <c r="D465" s="1146"/>
      <c r="E465" s="1146"/>
      <c r="F465" s="1146"/>
      <c r="G465" s="1146"/>
    </row>
    <row r="466" spans="1:9" ht="15.6" hidden="1" x14ac:dyDescent="0.3">
      <c r="A466" s="313" t="s">
        <v>2069</v>
      </c>
      <c r="B466" s="311"/>
      <c r="C466" s="1146"/>
      <c r="D466" s="1146"/>
      <c r="E466" s="1146"/>
      <c r="F466" s="1146"/>
      <c r="G466" s="1146"/>
    </row>
    <row r="467" spans="1:9" ht="15.6" hidden="1" x14ac:dyDescent="0.3">
      <c r="A467" s="313" t="s">
        <v>2070</v>
      </c>
      <c r="B467" s="311"/>
      <c r="C467" s="1146"/>
      <c r="D467" s="1146"/>
      <c r="E467" s="1146"/>
      <c r="F467" s="1146"/>
      <c r="G467" s="1146"/>
    </row>
    <row r="468" spans="1:9" ht="15.6" hidden="1" x14ac:dyDescent="0.3">
      <c r="A468" s="313" t="s">
        <v>2071</v>
      </c>
      <c r="B468" s="311"/>
      <c r="C468" s="1146"/>
      <c r="D468" s="1146"/>
      <c r="E468" s="1146"/>
      <c r="F468" s="1146"/>
      <c r="G468" s="1146"/>
    </row>
    <row r="469" spans="1:9" ht="15.6" hidden="1" x14ac:dyDescent="0.3">
      <c r="A469" s="313" t="s">
        <v>2072</v>
      </c>
      <c r="B469" s="311"/>
      <c r="C469" s="1146"/>
      <c r="D469" s="1146"/>
      <c r="E469" s="1146"/>
      <c r="F469" s="1146"/>
      <c r="G469" s="1146"/>
    </row>
    <row r="470" spans="1:9" ht="15.6" collapsed="1" x14ac:dyDescent="0.3">
      <c r="A470" s="314" t="s">
        <v>1496</v>
      </c>
      <c r="B470" s="455">
        <v>40</v>
      </c>
      <c r="C470" s="1150" t="s">
        <v>2073</v>
      </c>
      <c r="D470" s="1150"/>
      <c r="E470" s="1150"/>
      <c r="F470" s="1150"/>
      <c r="G470" s="1150"/>
    </row>
    <row r="471" spans="1:9" ht="15.6" hidden="1" x14ac:dyDescent="0.3">
      <c r="A471" s="314" t="s">
        <v>2074</v>
      </c>
      <c r="B471" s="315" t="s">
        <v>1003</v>
      </c>
      <c r="C471" s="1146"/>
      <c r="D471" s="1146"/>
      <c r="E471" s="1146"/>
      <c r="F471" s="1146"/>
      <c r="G471" s="1146"/>
    </row>
    <row r="473" spans="1:9" ht="18" customHeight="1" x14ac:dyDescent="0.35">
      <c r="A473" s="1147" t="s">
        <v>1876</v>
      </c>
      <c r="B473" s="1148"/>
      <c r="C473" s="1148"/>
      <c r="D473" s="1148"/>
      <c r="E473" s="1148"/>
      <c r="F473" s="1148"/>
      <c r="G473" s="1148"/>
      <c r="H473" s="1148"/>
      <c r="I473" s="1149"/>
    </row>
    <row r="474" spans="1:9" ht="42" x14ac:dyDescent="0.3">
      <c r="A474" s="275" t="s">
        <v>2040</v>
      </c>
      <c r="B474" s="275" t="s">
        <v>2041</v>
      </c>
      <c r="C474" s="276" t="s">
        <v>2042</v>
      </c>
      <c r="D474" s="280" t="str">
        <f>"Productive FTEs ("&amp;B506*52&amp;")"</f>
        <v>Productive FTEs (2080)</v>
      </c>
      <c r="E474" s="280" t="str">
        <f>"Non-productive FTEs ("&amp;B506*52&amp;")"</f>
        <v>Non-productive FTEs (2080)</v>
      </c>
      <c r="F474" s="276" t="s">
        <v>2043</v>
      </c>
      <c r="G474" s="276" t="s">
        <v>2044</v>
      </c>
      <c r="H474" s="277" t="s">
        <v>2045</v>
      </c>
      <c r="I474" s="276" t="s">
        <v>1655</v>
      </c>
    </row>
    <row r="475" spans="1:9" x14ac:dyDescent="0.3">
      <c r="A475" s="282" t="str">
        <f>IF(ISBLANK($A$7),"",$A$7)</f>
        <v>Hourly Staff</v>
      </c>
      <c r="B475" s="283"/>
      <c r="C475" s="283"/>
      <c r="D475" s="290">
        <f t="shared" ref="D475:E475" si="88">IF($B$254="","",B475/($B$254*52))</f>
        <v>0</v>
      </c>
      <c r="E475" s="290">
        <f t="shared" si="88"/>
        <v>0</v>
      </c>
      <c r="F475" s="285"/>
      <c r="G475" s="285"/>
      <c r="H475" s="283"/>
      <c r="I475" s="286"/>
    </row>
    <row r="476" spans="1:9" x14ac:dyDescent="0.3">
      <c r="A476" s="293" t="str">
        <f>IF(ISBLANK($A$8),"",$A$8)</f>
        <v>Hourly Staff</v>
      </c>
      <c r="B476" s="294"/>
      <c r="C476" s="294"/>
      <c r="D476" s="449">
        <f t="shared" ref="D476:E482" si="89">IF($B$506="","",B476/($B$506*52))</f>
        <v>0</v>
      </c>
      <c r="E476" s="449">
        <f t="shared" si="89"/>
        <v>0</v>
      </c>
      <c r="F476" s="295"/>
      <c r="G476" s="295"/>
      <c r="H476" s="294"/>
      <c r="I476" s="296"/>
    </row>
    <row r="477" spans="1:9" x14ac:dyDescent="0.3">
      <c r="A477" s="293" t="str">
        <f>IF(ISBLANK($A$9),"",$A$9)</f>
        <v>Housekeeper</v>
      </c>
      <c r="B477" s="294"/>
      <c r="C477" s="294"/>
      <c r="D477" s="449">
        <f t="shared" si="89"/>
        <v>0</v>
      </c>
      <c r="E477" s="449">
        <f t="shared" si="89"/>
        <v>0</v>
      </c>
      <c r="F477" s="295"/>
      <c r="G477" s="295"/>
      <c r="H477" s="294"/>
      <c r="I477" s="296"/>
    </row>
    <row r="478" spans="1:9" x14ac:dyDescent="0.3">
      <c r="A478" s="293" t="str">
        <f>IF(ISBLANK($A$10),"",$A$10)</f>
        <v>Floor Technician</v>
      </c>
      <c r="B478" s="294"/>
      <c r="C478" s="294"/>
      <c r="D478" s="449">
        <f t="shared" si="89"/>
        <v>0</v>
      </c>
      <c r="E478" s="449">
        <f t="shared" si="89"/>
        <v>0</v>
      </c>
      <c r="F478" s="295"/>
      <c r="G478" s="295"/>
      <c r="H478" s="294"/>
      <c r="I478" s="296"/>
    </row>
    <row r="479" spans="1:9" x14ac:dyDescent="0.3">
      <c r="A479" s="293" t="str">
        <f>IF(ISBLANK($A$11),"",$A$11)</f>
        <v>Trash Technician</v>
      </c>
      <c r="B479" s="294"/>
      <c r="C479" s="294"/>
      <c r="D479" s="449">
        <f t="shared" si="89"/>
        <v>0</v>
      </c>
      <c r="E479" s="449">
        <f t="shared" si="89"/>
        <v>0</v>
      </c>
      <c r="F479" s="295"/>
      <c r="G479" s="295"/>
      <c r="H479" s="294"/>
      <c r="I479" s="296"/>
    </row>
    <row r="480" spans="1:9" x14ac:dyDescent="0.3">
      <c r="A480" s="293" t="str">
        <f>IF(ISBLANK($A$12),"",$A$12)</f>
        <v>Linen Technician</v>
      </c>
      <c r="B480" s="294"/>
      <c r="C480" s="294"/>
      <c r="D480" s="449">
        <f t="shared" si="89"/>
        <v>0</v>
      </c>
      <c r="E480" s="449">
        <f t="shared" si="89"/>
        <v>0</v>
      </c>
      <c r="F480" s="295"/>
      <c r="G480" s="295"/>
      <c r="H480" s="294"/>
      <c r="I480" s="296"/>
    </row>
    <row r="481" spans="1:9" x14ac:dyDescent="0.3">
      <c r="A481" s="293" t="str">
        <f>IF(ISBLANK($A$13),"",$A$13)</f>
        <v>Administrative Support</v>
      </c>
      <c r="B481" s="294"/>
      <c r="C481" s="294"/>
      <c r="D481" s="449">
        <f t="shared" si="89"/>
        <v>0</v>
      </c>
      <c r="E481" s="449">
        <f t="shared" si="89"/>
        <v>0</v>
      </c>
      <c r="F481" s="295"/>
      <c r="G481" s="295"/>
      <c r="H481" s="294"/>
      <c r="I481" s="296"/>
    </row>
    <row r="482" spans="1:9" x14ac:dyDescent="0.3">
      <c r="A482" s="293" t="str">
        <f>IF(ISBLANK($A$14),"",$A$14)</f>
        <v>Hourly Supervision</v>
      </c>
      <c r="B482" s="294"/>
      <c r="C482" s="294"/>
      <c r="D482" s="449">
        <f t="shared" si="89"/>
        <v>0</v>
      </c>
      <c r="E482" s="449">
        <f t="shared" si="89"/>
        <v>0</v>
      </c>
      <c r="F482" s="295"/>
      <c r="G482" s="295"/>
      <c r="H482" s="294"/>
      <c r="I482" s="296"/>
    </row>
    <row r="483" spans="1:9" x14ac:dyDescent="0.3">
      <c r="A483" s="282" t="str">
        <f>IF(ISBLANK($A$15),"",$A$15)</f>
        <v>Salaried Staff</v>
      </c>
      <c r="B483" s="283"/>
      <c r="C483" s="283"/>
      <c r="D483" s="290"/>
      <c r="E483" s="290"/>
      <c r="F483" s="285"/>
      <c r="G483" s="285"/>
      <c r="H483" s="283"/>
      <c r="I483" s="286"/>
    </row>
    <row r="484" spans="1:9" x14ac:dyDescent="0.3">
      <c r="A484" s="293" t="str">
        <f>IF(ISBLANK($A$16),"",$A$16)</f>
        <v>Salaried Supervision</v>
      </c>
      <c r="B484" s="294"/>
      <c r="C484" s="294"/>
      <c r="D484" s="449">
        <f t="shared" ref="D484:D497" si="90">IF($B$506="","",B484/($B$506*52))</f>
        <v>0</v>
      </c>
      <c r="E484" s="449">
        <f t="shared" ref="E484:E497" si="91">IF($B$506="","",C484/($B$506*52))</f>
        <v>0</v>
      </c>
      <c r="F484" s="295"/>
      <c r="G484" s="295"/>
      <c r="H484" s="294"/>
      <c r="I484" s="296"/>
    </row>
    <row r="485" spans="1:9" x14ac:dyDescent="0.3">
      <c r="A485" s="293" t="str">
        <f>IF(ISBLANK($A$17),"",$A$17)</f>
        <v>Managers</v>
      </c>
      <c r="B485" s="294"/>
      <c r="C485" s="294"/>
      <c r="D485" s="449">
        <f t="shared" si="90"/>
        <v>0</v>
      </c>
      <c r="E485" s="449">
        <f t="shared" si="91"/>
        <v>0</v>
      </c>
      <c r="F485" s="295"/>
      <c r="G485" s="295"/>
      <c r="H485" s="294"/>
      <c r="I485" s="296"/>
    </row>
    <row r="486" spans="1:9" x14ac:dyDescent="0.3">
      <c r="A486" s="293" t="str">
        <f t="shared" ref="A486" si="92">IF(ISBLANK(A450),"",A450)</f>
        <v>Director</v>
      </c>
      <c r="B486" s="294"/>
      <c r="C486" s="294"/>
      <c r="D486" s="449">
        <f t="shared" si="90"/>
        <v>0</v>
      </c>
      <c r="E486" s="449">
        <f t="shared" si="91"/>
        <v>0</v>
      </c>
      <c r="F486" s="295"/>
      <c r="G486" s="295"/>
      <c r="H486" s="294"/>
      <c r="I486" s="296"/>
    </row>
    <row r="487" spans="1:9" x14ac:dyDescent="0.3">
      <c r="A487" s="282" t="str">
        <f>IF(ISBLANK($A$19),"",$A$19)</f>
        <v>Other Labor</v>
      </c>
      <c r="B487" s="283"/>
      <c r="C487" s="283"/>
      <c r="D487" s="290">
        <f t="shared" si="90"/>
        <v>0</v>
      </c>
      <c r="E487" s="290">
        <f t="shared" si="91"/>
        <v>0</v>
      </c>
      <c r="F487" s="285"/>
      <c r="G487" s="285"/>
      <c r="H487" s="283"/>
      <c r="I487" s="286"/>
    </row>
    <row r="488" spans="1:9" x14ac:dyDescent="0.3">
      <c r="A488" s="293" t="str">
        <f>IF(ISBLANK($A$20),"",$A$20)</f>
        <v>Temp/ Agency Labor</v>
      </c>
      <c r="B488" s="294"/>
      <c r="C488" s="294"/>
      <c r="D488" s="449">
        <f t="shared" si="90"/>
        <v>0</v>
      </c>
      <c r="E488" s="449">
        <f t="shared" si="91"/>
        <v>0</v>
      </c>
      <c r="F488" s="295"/>
      <c r="G488" s="295"/>
      <c r="H488" s="294"/>
      <c r="I488" s="296"/>
    </row>
    <row r="489" spans="1:9" x14ac:dyDescent="0.3">
      <c r="A489" s="282" t="str">
        <f>IF(ISBLANK($A$21),"",$A$21)</f>
        <v/>
      </c>
      <c r="B489" s="294"/>
      <c r="C489" s="294"/>
      <c r="D489" s="449">
        <f t="shared" si="90"/>
        <v>0</v>
      </c>
      <c r="E489" s="449">
        <f t="shared" si="91"/>
        <v>0</v>
      </c>
      <c r="F489" s="295"/>
      <c r="G489" s="295"/>
      <c r="H489" s="294"/>
      <c r="I489" s="296"/>
    </row>
    <row r="490" spans="1:9" x14ac:dyDescent="0.3">
      <c r="A490" s="282" t="str">
        <f>IF(ISBLANK($A$22),"",$A$22)</f>
        <v/>
      </c>
      <c r="B490" s="294"/>
      <c r="C490" s="294"/>
      <c r="D490" s="449">
        <f t="shared" si="90"/>
        <v>0</v>
      </c>
      <c r="E490" s="449">
        <f t="shared" si="91"/>
        <v>0</v>
      </c>
      <c r="F490" s="295"/>
      <c r="G490" s="295"/>
      <c r="H490" s="294"/>
      <c r="I490" s="296"/>
    </row>
    <row r="491" spans="1:9" x14ac:dyDescent="0.3">
      <c r="A491" s="282" t="str">
        <f>IF(ISBLANK($A$23),"",$A$23)</f>
        <v/>
      </c>
      <c r="B491" s="294"/>
      <c r="C491" s="294"/>
      <c r="D491" s="449">
        <f t="shared" si="90"/>
        <v>0</v>
      </c>
      <c r="E491" s="449">
        <f t="shared" si="91"/>
        <v>0</v>
      </c>
      <c r="F491" s="295"/>
      <c r="G491" s="295"/>
      <c r="H491" s="294"/>
      <c r="I491" s="296"/>
    </row>
    <row r="492" spans="1:9" x14ac:dyDescent="0.3">
      <c r="A492" s="282" t="str">
        <f>IF(ISBLANK($A$24),"",$A$24)</f>
        <v/>
      </c>
      <c r="B492" s="294"/>
      <c r="C492" s="294"/>
      <c r="D492" s="449">
        <f t="shared" si="90"/>
        <v>0</v>
      </c>
      <c r="E492" s="449">
        <f t="shared" si="91"/>
        <v>0</v>
      </c>
      <c r="F492" s="295"/>
      <c r="G492" s="295"/>
      <c r="H492" s="294"/>
      <c r="I492" s="296"/>
    </row>
    <row r="493" spans="1:9" x14ac:dyDescent="0.3">
      <c r="A493" s="282" t="str">
        <f>IF(ISBLANK($A$25),"",$A$25)</f>
        <v/>
      </c>
      <c r="B493" s="294"/>
      <c r="C493" s="294"/>
      <c r="D493" s="449">
        <f t="shared" si="90"/>
        <v>0</v>
      </c>
      <c r="E493" s="449">
        <f t="shared" si="91"/>
        <v>0</v>
      </c>
      <c r="F493" s="295"/>
      <c r="G493" s="295"/>
      <c r="H493" s="294"/>
      <c r="I493" s="296"/>
    </row>
    <row r="494" spans="1:9" x14ac:dyDescent="0.3">
      <c r="A494" s="282" t="str">
        <f>IF(ISBLANK($A$26),"",$A$26)</f>
        <v/>
      </c>
      <c r="B494" s="294"/>
      <c r="C494" s="294"/>
      <c r="D494" s="449">
        <f t="shared" si="90"/>
        <v>0</v>
      </c>
      <c r="E494" s="449">
        <f t="shared" si="91"/>
        <v>0</v>
      </c>
      <c r="F494" s="295"/>
      <c r="G494" s="295"/>
      <c r="H494" s="294"/>
      <c r="I494" s="296"/>
    </row>
    <row r="495" spans="1:9" x14ac:dyDescent="0.3">
      <c r="A495" s="282" t="str">
        <f>IF(ISBLANK($A$27),"",$A$27)</f>
        <v/>
      </c>
      <c r="B495" s="294"/>
      <c r="C495" s="294"/>
      <c r="D495" s="449">
        <f t="shared" si="90"/>
        <v>0</v>
      </c>
      <c r="E495" s="449">
        <f t="shared" si="91"/>
        <v>0</v>
      </c>
      <c r="F495" s="295"/>
      <c r="G495" s="295"/>
      <c r="H495" s="294"/>
      <c r="I495" s="296"/>
    </row>
    <row r="496" spans="1:9" x14ac:dyDescent="0.3">
      <c r="A496" s="282" t="str">
        <f>IF(ISBLANK($A$28),"",$A$28)</f>
        <v/>
      </c>
      <c r="B496" s="294"/>
      <c r="C496" s="294"/>
      <c r="D496" s="449">
        <f t="shared" si="90"/>
        <v>0</v>
      </c>
      <c r="E496" s="449">
        <f t="shared" si="91"/>
        <v>0</v>
      </c>
      <c r="F496" s="295"/>
      <c r="G496" s="295"/>
      <c r="H496" s="294"/>
      <c r="I496" s="296"/>
    </row>
    <row r="497" spans="1:9" x14ac:dyDescent="0.3">
      <c r="A497" s="282" t="str">
        <f>IF(ISBLANK($A$29),"",$A$29)</f>
        <v/>
      </c>
      <c r="B497" s="305"/>
      <c r="C497" s="305"/>
      <c r="D497" s="449">
        <f t="shared" si="90"/>
        <v>0</v>
      </c>
      <c r="E497" s="449">
        <f t="shared" si="91"/>
        <v>0</v>
      </c>
      <c r="F497" s="306"/>
      <c r="G497" s="306"/>
      <c r="H497" s="294"/>
      <c r="I497" s="296"/>
    </row>
    <row r="498" spans="1:9" x14ac:dyDescent="0.3">
      <c r="A498" s="282" t="s">
        <v>2065</v>
      </c>
      <c r="B498" s="450">
        <f t="shared" ref="B498:G498" si="93">SUM(B475:B497)</f>
        <v>0</v>
      </c>
      <c r="C498" s="450">
        <f t="shared" si="93"/>
        <v>0</v>
      </c>
      <c r="D498" s="449">
        <f t="shared" si="93"/>
        <v>0</v>
      </c>
      <c r="E498" s="449">
        <f t="shared" si="93"/>
        <v>0</v>
      </c>
      <c r="F498" s="459">
        <f t="shared" si="93"/>
        <v>0</v>
      </c>
      <c r="G498" s="459">
        <f t="shared" si="93"/>
        <v>0</v>
      </c>
      <c r="H498" s="294"/>
      <c r="I498" s="307"/>
    </row>
    <row r="499" spans="1:9" ht="18" x14ac:dyDescent="0.3">
      <c r="A499" s="542" t="s">
        <v>2066</v>
      </c>
      <c r="B499" s="543"/>
      <c r="C499" s="1144" t="s">
        <v>1655</v>
      </c>
      <c r="D499" s="1144"/>
      <c r="E499" s="1144"/>
      <c r="F499" s="1144"/>
      <c r="G499" s="1145"/>
    </row>
    <row r="500" spans="1:9" ht="46.8" hidden="1" x14ac:dyDescent="0.3">
      <c r="A500" s="310" t="s">
        <v>2172</v>
      </c>
      <c r="B500" s="311"/>
      <c r="C500" s="1146"/>
      <c r="D500" s="1146"/>
      <c r="E500" s="1146"/>
      <c r="F500" s="1146"/>
      <c r="G500" s="1146"/>
    </row>
    <row r="501" spans="1:9" ht="15.6" hidden="1" x14ac:dyDescent="0.3">
      <c r="A501" s="313" t="s">
        <v>2068</v>
      </c>
      <c r="B501" s="311"/>
      <c r="C501" s="1146"/>
      <c r="D501" s="1146"/>
      <c r="E501" s="1146"/>
      <c r="F501" s="1146"/>
      <c r="G501" s="1146"/>
    </row>
    <row r="502" spans="1:9" ht="15.6" hidden="1" x14ac:dyDescent="0.3">
      <c r="A502" s="313" t="s">
        <v>2069</v>
      </c>
      <c r="B502" s="311"/>
      <c r="C502" s="1146"/>
      <c r="D502" s="1146"/>
      <c r="E502" s="1146"/>
      <c r="F502" s="1146"/>
      <c r="G502" s="1146"/>
    </row>
    <row r="503" spans="1:9" ht="15.6" hidden="1" x14ac:dyDescent="0.3">
      <c r="A503" s="313" t="s">
        <v>2070</v>
      </c>
      <c r="B503" s="311"/>
      <c r="C503" s="1146"/>
      <c r="D503" s="1146"/>
      <c r="E503" s="1146"/>
      <c r="F503" s="1146"/>
      <c r="G503" s="1146"/>
    </row>
    <row r="504" spans="1:9" ht="15.6" hidden="1" x14ac:dyDescent="0.3">
      <c r="A504" s="313" t="s">
        <v>2071</v>
      </c>
      <c r="B504" s="311"/>
      <c r="C504" s="1146"/>
      <c r="D504" s="1146"/>
      <c r="E504" s="1146"/>
      <c r="F504" s="1146"/>
      <c r="G504" s="1146"/>
    </row>
    <row r="505" spans="1:9" ht="15.6" hidden="1" x14ac:dyDescent="0.3">
      <c r="A505" s="313" t="s">
        <v>2072</v>
      </c>
      <c r="B505" s="311"/>
      <c r="C505" s="1146"/>
      <c r="D505" s="1146"/>
      <c r="E505" s="1146"/>
      <c r="F505" s="1146"/>
      <c r="G505" s="1146"/>
    </row>
    <row r="506" spans="1:9" ht="15.6" collapsed="1" x14ac:dyDescent="0.3">
      <c r="A506" s="314" t="s">
        <v>1496</v>
      </c>
      <c r="B506" s="455">
        <v>40</v>
      </c>
      <c r="C506" s="1150" t="s">
        <v>2073</v>
      </c>
      <c r="D506" s="1150"/>
      <c r="E506" s="1150"/>
      <c r="F506" s="1150"/>
      <c r="G506" s="1150"/>
    </row>
    <row r="507" spans="1:9" ht="15.6" hidden="1" x14ac:dyDescent="0.3">
      <c r="A507" s="314" t="s">
        <v>2074</v>
      </c>
      <c r="B507" s="315" t="s">
        <v>1003</v>
      </c>
      <c r="C507" s="1146"/>
      <c r="D507" s="1146"/>
      <c r="E507" s="1146"/>
      <c r="F507" s="1146"/>
      <c r="G507" s="1146"/>
    </row>
    <row r="508" spans="1:9" ht="15.6" x14ac:dyDescent="0.3">
      <c r="A508" s="316"/>
      <c r="C508" s="317"/>
      <c r="D508" s="317"/>
      <c r="E508" s="317"/>
      <c r="F508" s="317"/>
      <c r="G508" s="317"/>
    </row>
    <row r="509" spans="1:9" ht="18" customHeight="1" x14ac:dyDescent="0.35">
      <c r="A509" s="1147" t="s">
        <v>1877</v>
      </c>
      <c r="B509" s="1148"/>
      <c r="C509" s="1148"/>
      <c r="D509" s="1148"/>
      <c r="E509" s="1148"/>
      <c r="F509" s="1148"/>
      <c r="G509" s="1148"/>
      <c r="H509" s="1148"/>
      <c r="I509" s="1149"/>
    </row>
    <row r="510" spans="1:9" ht="42" x14ac:dyDescent="0.3">
      <c r="A510" s="275" t="s">
        <v>2040</v>
      </c>
      <c r="B510" s="275" t="s">
        <v>2041</v>
      </c>
      <c r="C510" s="276" t="s">
        <v>2042</v>
      </c>
      <c r="D510" s="280" t="str">
        <f>"Productive FTEs ("&amp;B542*52&amp;")"</f>
        <v>Productive FTEs (2080)</v>
      </c>
      <c r="E510" s="280" t="str">
        <f>"Non-productive FTEs ("&amp;B542*52&amp;")"</f>
        <v>Non-productive FTEs (2080)</v>
      </c>
      <c r="F510" s="276" t="s">
        <v>2043</v>
      </c>
      <c r="G510" s="276" t="s">
        <v>2044</v>
      </c>
      <c r="H510" s="277" t="s">
        <v>2045</v>
      </c>
      <c r="I510" s="276" t="s">
        <v>1655</v>
      </c>
    </row>
    <row r="511" spans="1:9" x14ac:dyDescent="0.3">
      <c r="A511" s="282" t="str">
        <f>IF(ISBLANK($A$7),"",$A$7)</f>
        <v>Hourly Staff</v>
      </c>
      <c r="B511" s="283"/>
      <c r="C511" s="283"/>
      <c r="D511" s="290">
        <f t="shared" ref="D511:E511" si="94">IF($B$254="","",B511/($B$254*52))</f>
        <v>0</v>
      </c>
      <c r="E511" s="290">
        <f t="shared" si="94"/>
        <v>0</v>
      </c>
      <c r="F511" s="285"/>
      <c r="G511" s="285"/>
      <c r="H511" s="283"/>
      <c r="I511" s="286"/>
    </row>
    <row r="512" spans="1:9" x14ac:dyDescent="0.3">
      <c r="A512" s="293" t="str">
        <f>IF(ISBLANK($A$8),"",$A$8)</f>
        <v>Hourly Staff</v>
      </c>
      <c r="B512" s="294"/>
      <c r="C512" s="294"/>
      <c r="D512" s="449">
        <f t="shared" ref="D512:E518" si="95">IF($B$542="","",B512/($B$542*52))</f>
        <v>0</v>
      </c>
      <c r="E512" s="449">
        <f t="shared" si="95"/>
        <v>0</v>
      </c>
      <c r="F512" s="295"/>
      <c r="G512" s="295"/>
      <c r="H512" s="294"/>
      <c r="I512" s="296"/>
    </row>
    <row r="513" spans="1:9" x14ac:dyDescent="0.3">
      <c r="A513" s="293" t="str">
        <f>IF(ISBLANK($A$9),"",$A$9)</f>
        <v>Housekeeper</v>
      </c>
      <c r="B513" s="294"/>
      <c r="C513" s="294"/>
      <c r="D513" s="449">
        <f t="shared" si="95"/>
        <v>0</v>
      </c>
      <c r="E513" s="449">
        <f t="shared" si="95"/>
        <v>0</v>
      </c>
      <c r="F513" s="295"/>
      <c r="G513" s="295"/>
      <c r="H513" s="294"/>
      <c r="I513" s="296"/>
    </row>
    <row r="514" spans="1:9" s="312" customFormat="1" x14ac:dyDescent="0.3">
      <c r="A514" s="293" t="str">
        <f>IF(ISBLANK($A$10),"",$A$10)</f>
        <v>Floor Technician</v>
      </c>
      <c r="B514" s="294"/>
      <c r="C514" s="294"/>
      <c r="D514" s="449">
        <f t="shared" si="95"/>
        <v>0</v>
      </c>
      <c r="E514" s="449">
        <f t="shared" si="95"/>
        <v>0</v>
      </c>
      <c r="F514" s="295"/>
      <c r="G514" s="295"/>
      <c r="H514" s="294"/>
      <c r="I514" s="296"/>
    </row>
    <row r="515" spans="1:9" s="312" customFormat="1" x14ac:dyDescent="0.3">
      <c r="A515" s="293" t="str">
        <f>IF(ISBLANK($A$11),"",$A$11)</f>
        <v>Trash Technician</v>
      </c>
      <c r="B515" s="294"/>
      <c r="C515" s="294"/>
      <c r="D515" s="449">
        <f t="shared" si="95"/>
        <v>0</v>
      </c>
      <c r="E515" s="449">
        <f t="shared" si="95"/>
        <v>0</v>
      </c>
      <c r="F515" s="295"/>
      <c r="G515" s="295"/>
      <c r="H515" s="294"/>
      <c r="I515" s="296"/>
    </row>
    <row r="516" spans="1:9" s="312" customFormat="1" x14ac:dyDescent="0.3">
      <c r="A516" s="293" t="str">
        <f>IF(ISBLANK($A$12),"",$A$12)</f>
        <v>Linen Technician</v>
      </c>
      <c r="B516" s="294"/>
      <c r="C516" s="294"/>
      <c r="D516" s="449">
        <f t="shared" si="95"/>
        <v>0</v>
      </c>
      <c r="E516" s="449">
        <f t="shared" si="95"/>
        <v>0</v>
      </c>
      <c r="F516" s="295"/>
      <c r="G516" s="295"/>
      <c r="H516" s="294"/>
      <c r="I516" s="296"/>
    </row>
    <row r="517" spans="1:9" s="312" customFormat="1" x14ac:dyDescent="0.3">
      <c r="A517" s="293" t="str">
        <f>IF(ISBLANK($A$13),"",$A$13)</f>
        <v>Administrative Support</v>
      </c>
      <c r="B517" s="294"/>
      <c r="C517" s="294"/>
      <c r="D517" s="449">
        <f t="shared" si="95"/>
        <v>0</v>
      </c>
      <c r="E517" s="449">
        <f t="shared" si="95"/>
        <v>0</v>
      </c>
      <c r="F517" s="295"/>
      <c r="G517" s="295"/>
      <c r="H517" s="294"/>
      <c r="I517" s="296"/>
    </row>
    <row r="518" spans="1:9" s="312" customFormat="1" x14ac:dyDescent="0.3">
      <c r="A518" s="293" t="str">
        <f>IF(ISBLANK($A$14),"",$A$14)</f>
        <v>Hourly Supervision</v>
      </c>
      <c r="B518" s="294"/>
      <c r="C518" s="294"/>
      <c r="D518" s="449">
        <f t="shared" si="95"/>
        <v>0</v>
      </c>
      <c r="E518" s="449">
        <f t="shared" si="95"/>
        <v>0</v>
      </c>
      <c r="F518" s="295"/>
      <c r="G518" s="295"/>
      <c r="H518" s="294"/>
      <c r="I518" s="296"/>
    </row>
    <row r="519" spans="1:9" s="312" customFormat="1" x14ac:dyDescent="0.3">
      <c r="A519" s="282" t="str">
        <f>IF(ISBLANK($A$15),"",$A$15)</f>
        <v>Salaried Staff</v>
      </c>
      <c r="B519" s="283"/>
      <c r="C519" s="283"/>
      <c r="D519" s="290"/>
      <c r="E519" s="290"/>
      <c r="F519" s="285"/>
      <c r="G519" s="285"/>
      <c r="H519" s="283"/>
      <c r="I519" s="286"/>
    </row>
    <row r="520" spans="1:9" s="312" customFormat="1" x14ac:dyDescent="0.3">
      <c r="A520" s="293" t="str">
        <f>IF(ISBLANK($A$16),"",$A$16)</f>
        <v>Salaried Supervision</v>
      </c>
      <c r="B520" s="294"/>
      <c r="C520" s="294"/>
      <c r="D520" s="449">
        <f t="shared" ref="D520:D533" si="96">IF($B$542="","",B520/($B$542*52))</f>
        <v>0</v>
      </c>
      <c r="E520" s="449">
        <f t="shared" ref="E520:E533" si="97">IF($B$542="","",C520/($B$542*52))</f>
        <v>0</v>
      </c>
      <c r="F520" s="295"/>
      <c r="G520" s="295"/>
      <c r="H520" s="294"/>
      <c r="I520" s="296"/>
    </row>
    <row r="521" spans="1:9" s="312" customFormat="1" x14ac:dyDescent="0.3">
      <c r="A521" s="293" t="str">
        <f>IF(ISBLANK($A$17),"",$A$17)</f>
        <v>Managers</v>
      </c>
      <c r="B521" s="294"/>
      <c r="C521" s="294"/>
      <c r="D521" s="449">
        <f t="shared" si="96"/>
        <v>0</v>
      </c>
      <c r="E521" s="449">
        <f t="shared" si="97"/>
        <v>0</v>
      </c>
      <c r="F521" s="295"/>
      <c r="G521" s="295"/>
      <c r="H521" s="294"/>
      <c r="I521" s="296"/>
    </row>
    <row r="522" spans="1:9" s="312" customFormat="1" x14ac:dyDescent="0.3">
      <c r="A522" s="293" t="str">
        <f t="shared" ref="A522" si="98">IF(ISBLANK(A486),"",A486)</f>
        <v>Director</v>
      </c>
      <c r="B522" s="294"/>
      <c r="C522" s="294"/>
      <c r="D522" s="449">
        <f t="shared" si="96"/>
        <v>0</v>
      </c>
      <c r="E522" s="449">
        <f t="shared" si="97"/>
        <v>0</v>
      </c>
      <c r="F522" s="295"/>
      <c r="G522" s="295"/>
      <c r="H522" s="294"/>
      <c r="I522" s="296"/>
    </row>
    <row r="523" spans="1:9" s="312" customFormat="1" x14ac:dyDescent="0.3">
      <c r="A523" s="282" t="str">
        <f>IF(ISBLANK($A$19),"",$A$19)</f>
        <v>Other Labor</v>
      </c>
      <c r="B523" s="283"/>
      <c r="C523" s="283"/>
      <c r="D523" s="290">
        <f t="shared" si="96"/>
        <v>0</v>
      </c>
      <c r="E523" s="290">
        <f t="shared" si="97"/>
        <v>0</v>
      </c>
      <c r="F523" s="285"/>
      <c r="G523" s="285"/>
      <c r="H523" s="283"/>
      <c r="I523" s="286"/>
    </row>
    <row r="524" spans="1:9" s="312" customFormat="1" x14ac:dyDescent="0.3">
      <c r="A524" s="293" t="str">
        <f>IF(ISBLANK($A$20),"",$A$20)</f>
        <v>Temp/ Agency Labor</v>
      </c>
      <c r="B524" s="294"/>
      <c r="C524" s="294"/>
      <c r="D524" s="449">
        <f t="shared" si="96"/>
        <v>0</v>
      </c>
      <c r="E524" s="449">
        <f t="shared" si="97"/>
        <v>0</v>
      </c>
      <c r="F524" s="295"/>
      <c r="G524" s="295"/>
      <c r="H524" s="294"/>
      <c r="I524" s="296"/>
    </row>
    <row r="525" spans="1:9" s="312" customFormat="1" x14ac:dyDescent="0.3">
      <c r="A525" s="282" t="str">
        <f>IF(ISBLANK($A$21),"",$A$21)</f>
        <v/>
      </c>
      <c r="B525" s="294"/>
      <c r="C525" s="294"/>
      <c r="D525" s="449">
        <f t="shared" si="96"/>
        <v>0</v>
      </c>
      <c r="E525" s="449">
        <f t="shared" si="97"/>
        <v>0</v>
      </c>
      <c r="F525" s="295"/>
      <c r="G525" s="295"/>
      <c r="H525" s="294"/>
      <c r="I525" s="296"/>
    </row>
    <row r="526" spans="1:9" s="312" customFormat="1" x14ac:dyDescent="0.3">
      <c r="A526" s="282" t="str">
        <f>IF(ISBLANK($A$22),"",$A$22)</f>
        <v/>
      </c>
      <c r="B526" s="294"/>
      <c r="C526" s="294"/>
      <c r="D526" s="449">
        <f t="shared" si="96"/>
        <v>0</v>
      </c>
      <c r="E526" s="449">
        <f t="shared" si="97"/>
        <v>0</v>
      </c>
      <c r="F526" s="295"/>
      <c r="G526" s="295"/>
      <c r="H526" s="294"/>
      <c r="I526" s="296"/>
    </row>
    <row r="527" spans="1:9" s="312" customFormat="1" x14ac:dyDescent="0.3">
      <c r="A527" s="282" t="str">
        <f>IF(ISBLANK($A$23),"",$A$23)</f>
        <v/>
      </c>
      <c r="B527" s="294"/>
      <c r="C527" s="294"/>
      <c r="D527" s="449">
        <f t="shared" si="96"/>
        <v>0</v>
      </c>
      <c r="E527" s="449">
        <f t="shared" si="97"/>
        <v>0</v>
      </c>
      <c r="F527" s="295"/>
      <c r="G527" s="295"/>
      <c r="H527" s="294"/>
      <c r="I527" s="296"/>
    </row>
    <row r="528" spans="1:9" s="312" customFormat="1" x14ac:dyDescent="0.3">
      <c r="A528" s="282" t="str">
        <f>IF(ISBLANK($A$24),"",$A$24)</f>
        <v/>
      </c>
      <c r="B528" s="294"/>
      <c r="C528" s="294"/>
      <c r="D528" s="449">
        <f t="shared" si="96"/>
        <v>0</v>
      </c>
      <c r="E528" s="449">
        <f t="shared" si="97"/>
        <v>0</v>
      </c>
      <c r="F528" s="295"/>
      <c r="G528" s="295"/>
      <c r="H528" s="294"/>
      <c r="I528" s="296"/>
    </row>
    <row r="529" spans="1:26" s="312" customFormat="1" x14ac:dyDescent="0.3">
      <c r="A529" s="282" t="str">
        <f>IF(ISBLANK($A$25),"",$A$25)</f>
        <v/>
      </c>
      <c r="B529" s="294"/>
      <c r="C529" s="294"/>
      <c r="D529" s="449">
        <f t="shared" si="96"/>
        <v>0</v>
      </c>
      <c r="E529" s="449">
        <f t="shared" si="97"/>
        <v>0</v>
      </c>
      <c r="F529" s="295"/>
      <c r="G529" s="295"/>
      <c r="H529" s="294"/>
      <c r="I529" s="296"/>
    </row>
    <row r="530" spans="1:26" s="312" customFormat="1" x14ac:dyDescent="0.3">
      <c r="A530" s="282" t="str">
        <f>IF(ISBLANK($A$26),"",$A$26)</f>
        <v/>
      </c>
      <c r="B530" s="294"/>
      <c r="C530" s="294"/>
      <c r="D530" s="449">
        <f t="shared" si="96"/>
        <v>0</v>
      </c>
      <c r="E530" s="449">
        <f t="shared" si="97"/>
        <v>0</v>
      </c>
      <c r="F530" s="295"/>
      <c r="G530" s="295"/>
      <c r="H530" s="294"/>
      <c r="I530" s="296"/>
      <c r="J530" s="272"/>
      <c r="K530" s="272"/>
      <c r="L530" s="272"/>
      <c r="M530" s="272"/>
      <c r="N530" s="272"/>
      <c r="O530" s="272"/>
      <c r="P530" s="272"/>
      <c r="Q530" s="272"/>
      <c r="R530" s="272"/>
      <c r="S530" s="272"/>
      <c r="T530" s="272"/>
      <c r="U530" s="272"/>
      <c r="V530" s="272"/>
      <c r="W530" s="272"/>
      <c r="X530" s="272"/>
      <c r="Y530" s="272"/>
      <c r="Z530" s="272"/>
    </row>
    <row r="531" spans="1:26" s="312" customFormat="1" x14ac:dyDescent="0.3">
      <c r="A531" s="282" t="str">
        <f>IF(ISBLANK($A$27),"",$A$27)</f>
        <v/>
      </c>
      <c r="B531" s="294"/>
      <c r="C531" s="294"/>
      <c r="D531" s="449">
        <f t="shared" si="96"/>
        <v>0</v>
      </c>
      <c r="E531" s="449">
        <f t="shared" si="97"/>
        <v>0</v>
      </c>
      <c r="F531" s="295"/>
      <c r="G531" s="295"/>
      <c r="H531" s="294"/>
      <c r="I531" s="296"/>
      <c r="J531" s="272"/>
      <c r="K531" s="272"/>
      <c r="L531" s="272"/>
      <c r="M531" s="272"/>
      <c r="N531" s="272"/>
      <c r="O531" s="272"/>
      <c r="P531" s="272"/>
      <c r="Q531" s="272"/>
      <c r="R531" s="272"/>
      <c r="S531" s="272"/>
      <c r="T531" s="272"/>
      <c r="U531" s="272"/>
      <c r="V531" s="272"/>
      <c r="W531" s="272"/>
      <c r="X531" s="272"/>
      <c r="Y531" s="272"/>
      <c r="Z531" s="272"/>
    </row>
    <row r="532" spans="1:26" s="312" customFormat="1" x14ac:dyDescent="0.3">
      <c r="A532" s="282" t="str">
        <f>IF(ISBLANK($A$28),"",$A$28)</f>
        <v/>
      </c>
      <c r="B532" s="294"/>
      <c r="C532" s="294"/>
      <c r="D532" s="449">
        <f t="shared" si="96"/>
        <v>0</v>
      </c>
      <c r="E532" s="449">
        <f t="shared" si="97"/>
        <v>0</v>
      </c>
      <c r="F532" s="295"/>
      <c r="G532" s="295"/>
      <c r="H532" s="294"/>
      <c r="I532" s="296"/>
      <c r="J532" s="272"/>
      <c r="K532" s="272"/>
      <c r="L532" s="272"/>
      <c r="M532" s="272"/>
      <c r="N532" s="272"/>
      <c r="O532" s="272"/>
      <c r="P532" s="272"/>
      <c r="Q532" s="272"/>
      <c r="R532" s="272"/>
      <c r="S532" s="272"/>
      <c r="T532" s="272"/>
      <c r="U532" s="272"/>
      <c r="V532" s="272"/>
      <c r="W532" s="272"/>
      <c r="X532" s="272"/>
      <c r="Y532" s="272"/>
      <c r="Z532" s="272"/>
    </row>
    <row r="533" spans="1:26" s="312" customFormat="1" x14ac:dyDescent="0.3">
      <c r="A533" s="282" t="str">
        <f>IF(ISBLANK($A$29),"",$A$29)</f>
        <v/>
      </c>
      <c r="B533" s="305"/>
      <c r="C533" s="305"/>
      <c r="D533" s="449">
        <f t="shared" si="96"/>
        <v>0</v>
      </c>
      <c r="E533" s="449">
        <f t="shared" si="97"/>
        <v>0</v>
      </c>
      <c r="F533" s="306"/>
      <c r="G533" s="306"/>
      <c r="H533" s="294"/>
      <c r="I533" s="296"/>
      <c r="J533" s="272"/>
      <c r="K533" s="272"/>
      <c r="L533" s="272"/>
      <c r="M533" s="272"/>
      <c r="N533" s="272"/>
      <c r="O533" s="272"/>
      <c r="P533" s="272"/>
      <c r="Q533" s="272"/>
      <c r="R533" s="272"/>
      <c r="S533" s="272"/>
      <c r="T533" s="272"/>
      <c r="U533" s="272"/>
      <c r="V533" s="272"/>
      <c r="W533" s="272"/>
      <c r="X533" s="272"/>
      <c r="Y533" s="272"/>
      <c r="Z533" s="272"/>
    </row>
    <row r="534" spans="1:26" s="312" customFormat="1" x14ac:dyDescent="0.3">
      <c r="A534" s="282" t="s">
        <v>2065</v>
      </c>
      <c r="B534" s="450">
        <f t="shared" ref="B534:G534" si="99">SUM(B511:B533)</f>
        <v>0</v>
      </c>
      <c r="C534" s="450">
        <f t="shared" si="99"/>
        <v>0</v>
      </c>
      <c r="D534" s="449">
        <f t="shared" si="99"/>
        <v>0</v>
      </c>
      <c r="E534" s="449">
        <f t="shared" si="99"/>
        <v>0</v>
      </c>
      <c r="F534" s="459">
        <f t="shared" si="99"/>
        <v>0</v>
      </c>
      <c r="G534" s="459">
        <f t="shared" si="99"/>
        <v>0</v>
      </c>
      <c r="H534" s="294"/>
      <c r="I534" s="307"/>
      <c r="J534" s="272"/>
      <c r="K534" s="272"/>
      <c r="L534" s="272"/>
      <c r="M534" s="272"/>
      <c r="N534" s="272"/>
      <c r="O534" s="272"/>
      <c r="P534" s="272"/>
      <c r="Q534" s="272"/>
      <c r="R534" s="272"/>
      <c r="S534" s="272"/>
      <c r="T534" s="272"/>
      <c r="U534" s="272"/>
      <c r="V534" s="272"/>
      <c r="W534" s="272"/>
      <c r="X534" s="272"/>
      <c r="Y534" s="272"/>
      <c r="Z534" s="272"/>
    </row>
    <row r="535" spans="1:26" s="312" customFormat="1" ht="18" x14ac:dyDescent="0.3">
      <c r="A535" s="542" t="s">
        <v>2066</v>
      </c>
      <c r="B535" s="543"/>
      <c r="C535" s="1144" t="s">
        <v>1655</v>
      </c>
      <c r="D535" s="1144"/>
      <c r="E535" s="1144"/>
      <c r="F535" s="1144"/>
      <c r="G535" s="1145"/>
      <c r="J535" s="272"/>
      <c r="K535" s="272"/>
      <c r="L535" s="272"/>
      <c r="M535" s="272"/>
      <c r="N535" s="272"/>
      <c r="O535" s="272"/>
      <c r="P535" s="272"/>
      <c r="Q535" s="272"/>
      <c r="R535" s="272"/>
      <c r="S535" s="272"/>
      <c r="T535" s="272"/>
      <c r="U535" s="272"/>
      <c r="V535" s="272"/>
      <c r="W535" s="272"/>
      <c r="X535" s="272"/>
      <c r="Y535" s="272"/>
      <c r="Z535" s="272"/>
    </row>
    <row r="536" spans="1:26" s="312" customFormat="1" ht="46.8" hidden="1" x14ac:dyDescent="0.3">
      <c r="A536" s="310" t="s">
        <v>2172</v>
      </c>
      <c r="B536" s="311"/>
      <c r="C536" s="1146"/>
      <c r="D536" s="1146"/>
      <c r="E536" s="1146"/>
      <c r="F536" s="1146"/>
      <c r="G536" s="1146"/>
      <c r="J536" s="272"/>
      <c r="K536" s="272"/>
      <c r="L536" s="272"/>
      <c r="M536" s="272"/>
      <c r="N536" s="272"/>
      <c r="O536" s="272"/>
      <c r="P536" s="272"/>
      <c r="Q536" s="272"/>
      <c r="R536" s="272"/>
      <c r="S536" s="272"/>
      <c r="T536" s="272"/>
      <c r="U536" s="272"/>
      <c r="V536" s="272"/>
      <c r="W536" s="272"/>
      <c r="X536" s="272"/>
      <c r="Y536" s="272"/>
      <c r="Z536" s="272"/>
    </row>
    <row r="537" spans="1:26" s="312" customFormat="1" ht="15.6" hidden="1" x14ac:dyDescent="0.3">
      <c r="A537" s="313" t="s">
        <v>2068</v>
      </c>
      <c r="B537" s="311"/>
      <c r="C537" s="1146"/>
      <c r="D537" s="1146"/>
      <c r="E537" s="1146"/>
      <c r="F537" s="1146"/>
      <c r="G537" s="1146"/>
      <c r="J537" s="272"/>
      <c r="K537" s="272"/>
      <c r="L537" s="272"/>
      <c r="M537" s="272"/>
      <c r="N537" s="272"/>
      <c r="O537" s="272"/>
      <c r="P537" s="272"/>
      <c r="Q537" s="272"/>
      <c r="R537" s="272"/>
      <c r="S537" s="272"/>
      <c r="T537" s="272"/>
      <c r="U537" s="272"/>
      <c r="V537" s="272"/>
      <c r="W537" s="272"/>
      <c r="X537" s="272"/>
      <c r="Y537" s="272"/>
      <c r="Z537" s="272"/>
    </row>
    <row r="538" spans="1:26" s="312" customFormat="1" ht="15.6" hidden="1" x14ac:dyDescent="0.3">
      <c r="A538" s="313" t="s">
        <v>2069</v>
      </c>
      <c r="B538" s="311"/>
      <c r="C538" s="1146"/>
      <c r="D538" s="1146"/>
      <c r="E538" s="1146"/>
      <c r="F538" s="1146"/>
      <c r="G538" s="1146"/>
      <c r="J538" s="272"/>
      <c r="K538" s="272"/>
      <c r="L538" s="272"/>
      <c r="M538" s="272"/>
      <c r="N538" s="272"/>
      <c r="O538" s="272"/>
      <c r="P538" s="272"/>
      <c r="Q538" s="272"/>
      <c r="R538" s="272"/>
      <c r="S538" s="272"/>
      <c r="T538" s="272"/>
      <c r="U538" s="272"/>
      <c r="V538" s="272"/>
      <c r="W538" s="272"/>
      <c r="X538" s="272"/>
      <c r="Y538" s="272"/>
      <c r="Z538" s="272"/>
    </row>
    <row r="539" spans="1:26" s="312" customFormat="1" ht="15.6" hidden="1" x14ac:dyDescent="0.3">
      <c r="A539" s="313" t="s">
        <v>2070</v>
      </c>
      <c r="B539" s="311"/>
      <c r="C539" s="1146"/>
      <c r="D539" s="1146"/>
      <c r="E539" s="1146"/>
      <c r="F539" s="1146"/>
      <c r="G539" s="1146"/>
      <c r="J539" s="272"/>
      <c r="K539" s="272"/>
      <c r="L539" s="272"/>
      <c r="M539" s="272"/>
      <c r="N539" s="272"/>
      <c r="O539" s="272"/>
      <c r="P539" s="272"/>
      <c r="Q539" s="272"/>
      <c r="R539" s="272"/>
      <c r="S539" s="272"/>
      <c r="T539" s="272"/>
      <c r="U539" s="272"/>
      <c r="V539" s="272"/>
      <c r="W539" s="272"/>
      <c r="X539" s="272"/>
      <c r="Y539" s="272"/>
      <c r="Z539" s="272"/>
    </row>
    <row r="540" spans="1:26" s="312" customFormat="1" ht="15.6" hidden="1" x14ac:dyDescent="0.3">
      <c r="A540" s="313" t="s">
        <v>2071</v>
      </c>
      <c r="B540" s="311"/>
      <c r="C540" s="1146"/>
      <c r="D540" s="1146"/>
      <c r="E540" s="1146"/>
      <c r="F540" s="1146"/>
      <c r="G540" s="1146"/>
      <c r="J540" s="272"/>
      <c r="K540" s="272"/>
      <c r="L540" s="272"/>
      <c r="M540" s="272"/>
      <c r="N540" s="272"/>
      <c r="O540" s="272"/>
      <c r="P540" s="272"/>
      <c r="Q540" s="272"/>
      <c r="R540" s="272"/>
      <c r="S540" s="272"/>
      <c r="T540" s="272"/>
      <c r="U540" s="272"/>
      <c r="V540" s="272"/>
      <c r="W540" s="272"/>
      <c r="X540" s="272"/>
      <c r="Y540" s="272"/>
      <c r="Z540" s="272"/>
    </row>
    <row r="541" spans="1:26" s="312" customFormat="1" ht="15.6" hidden="1" x14ac:dyDescent="0.3">
      <c r="A541" s="313" t="s">
        <v>2072</v>
      </c>
      <c r="B541" s="311"/>
      <c r="C541" s="1146"/>
      <c r="D541" s="1146"/>
      <c r="E541" s="1146"/>
      <c r="F541" s="1146"/>
      <c r="G541" s="1146"/>
      <c r="J541" s="272"/>
      <c r="K541" s="272"/>
      <c r="L541" s="272"/>
      <c r="M541" s="272"/>
      <c r="N541" s="272"/>
      <c r="O541" s="272"/>
      <c r="P541" s="272"/>
      <c r="Q541" s="272"/>
      <c r="R541" s="272"/>
      <c r="S541" s="272"/>
      <c r="T541" s="272"/>
      <c r="U541" s="272"/>
      <c r="V541" s="272"/>
      <c r="W541" s="272"/>
      <c r="X541" s="272"/>
      <c r="Y541" s="272"/>
      <c r="Z541" s="272"/>
    </row>
    <row r="542" spans="1:26" s="312" customFormat="1" ht="15.6" collapsed="1" x14ac:dyDescent="0.3">
      <c r="A542" s="314" t="s">
        <v>1496</v>
      </c>
      <c r="B542" s="455">
        <v>40</v>
      </c>
      <c r="C542" s="1150" t="s">
        <v>2073</v>
      </c>
      <c r="D542" s="1150"/>
      <c r="E542" s="1150"/>
      <c r="F542" s="1150"/>
      <c r="G542" s="1150"/>
      <c r="J542" s="272"/>
      <c r="K542" s="272"/>
      <c r="L542" s="272"/>
      <c r="M542" s="272"/>
      <c r="N542" s="272"/>
      <c r="O542" s="272"/>
      <c r="P542" s="272"/>
      <c r="Q542" s="272"/>
      <c r="R542" s="272"/>
      <c r="S542" s="272"/>
      <c r="T542" s="272"/>
      <c r="U542" s="272"/>
      <c r="V542" s="272"/>
      <c r="W542" s="272"/>
      <c r="X542" s="272"/>
      <c r="Y542" s="272"/>
      <c r="Z542" s="272"/>
    </row>
    <row r="543" spans="1:26" s="312" customFormat="1" x14ac:dyDescent="0.3">
      <c r="J543" s="272"/>
      <c r="K543" s="272"/>
      <c r="L543" s="272"/>
      <c r="M543" s="272"/>
      <c r="N543" s="272"/>
      <c r="O543" s="272"/>
      <c r="P543" s="272"/>
      <c r="Q543" s="272"/>
      <c r="R543" s="272"/>
      <c r="S543" s="272"/>
      <c r="T543" s="272"/>
      <c r="U543" s="272"/>
      <c r="V543" s="272"/>
      <c r="W543" s="272"/>
      <c r="X543" s="272"/>
      <c r="Y543" s="272"/>
      <c r="Z543" s="272"/>
    </row>
    <row r="544" spans="1:26" ht="18" x14ac:dyDescent="0.35">
      <c r="A544" s="1147" t="s">
        <v>1878</v>
      </c>
      <c r="B544" s="1148"/>
      <c r="C544" s="1148"/>
      <c r="D544" s="1148"/>
      <c r="E544" s="1148"/>
      <c r="F544" s="1148"/>
      <c r="G544" s="1148"/>
      <c r="H544" s="1148"/>
      <c r="I544" s="1149"/>
    </row>
    <row r="545" spans="1:9" ht="42" x14ac:dyDescent="0.3">
      <c r="A545" s="275" t="s">
        <v>2040</v>
      </c>
      <c r="B545" s="275" t="s">
        <v>2041</v>
      </c>
      <c r="C545" s="276" t="s">
        <v>2042</v>
      </c>
      <c r="D545" s="280" t="str">
        <f>"Productive FTEs ("&amp;B577*52&amp;")"</f>
        <v>Productive FTEs (2080)</v>
      </c>
      <c r="E545" s="280" t="str">
        <f>"Non-productive FTEs ("&amp;B577*52&amp;")"</f>
        <v>Non-productive FTEs (2080)</v>
      </c>
      <c r="F545" s="276" t="s">
        <v>2043</v>
      </c>
      <c r="G545" s="276" t="s">
        <v>2044</v>
      </c>
      <c r="H545" s="277" t="s">
        <v>2045</v>
      </c>
      <c r="I545" s="276" t="s">
        <v>1655</v>
      </c>
    </row>
    <row r="546" spans="1:9" x14ac:dyDescent="0.3">
      <c r="A546" s="282" t="str">
        <f>IF(ISBLANK($A$7),"",$A$7)</f>
        <v>Hourly Staff</v>
      </c>
      <c r="B546" s="283"/>
      <c r="C546" s="283"/>
      <c r="D546" s="290">
        <f t="shared" ref="D546:E546" si="100">IF($B$254="","",B546/($B$254*52))</f>
        <v>0</v>
      </c>
      <c r="E546" s="290">
        <f t="shared" si="100"/>
        <v>0</v>
      </c>
      <c r="F546" s="285"/>
      <c r="G546" s="285"/>
      <c r="H546" s="283"/>
      <c r="I546" s="286"/>
    </row>
    <row r="547" spans="1:9" x14ac:dyDescent="0.3">
      <c r="A547" s="293" t="str">
        <f>IF(ISBLANK($A$8),"",$A$8)</f>
        <v>Hourly Staff</v>
      </c>
      <c r="B547" s="294"/>
      <c r="C547" s="294"/>
      <c r="D547" s="449">
        <f t="shared" ref="D547:E553" si="101">IF($B$577="","",B547/($B$577*52))</f>
        <v>0</v>
      </c>
      <c r="E547" s="449">
        <f t="shared" si="101"/>
        <v>0</v>
      </c>
      <c r="F547" s="295"/>
      <c r="G547" s="295"/>
      <c r="H547" s="294"/>
      <c r="I547" s="296"/>
    </row>
    <row r="548" spans="1:9" x14ac:dyDescent="0.3">
      <c r="A548" s="293" t="str">
        <f>IF(ISBLANK($A$9),"",$A$9)</f>
        <v>Housekeeper</v>
      </c>
      <c r="B548" s="294"/>
      <c r="C548" s="294"/>
      <c r="D548" s="449">
        <f t="shared" si="101"/>
        <v>0</v>
      </c>
      <c r="E548" s="449">
        <f t="shared" si="101"/>
        <v>0</v>
      </c>
      <c r="F548" s="295"/>
      <c r="G548" s="295"/>
      <c r="H548" s="294"/>
      <c r="I548" s="296"/>
    </row>
    <row r="549" spans="1:9" s="312" customFormat="1" x14ac:dyDescent="0.3">
      <c r="A549" s="293" t="str">
        <f>IF(ISBLANK($A$10),"",$A$10)</f>
        <v>Floor Technician</v>
      </c>
      <c r="B549" s="294"/>
      <c r="C549" s="294"/>
      <c r="D549" s="449">
        <f t="shared" si="101"/>
        <v>0</v>
      </c>
      <c r="E549" s="449">
        <f t="shared" si="101"/>
        <v>0</v>
      </c>
      <c r="F549" s="295"/>
      <c r="G549" s="295"/>
      <c r="H549" s="294"/>
      <c r="I549" s="296"/>
    </row>
    <row r="550" spans="1:9" s="312" customFormat="1" x14ac:dyDescent="0.3">
      <c r="A550" s="293" t="str">
        <f>IF(ISBLANK($A$11),"",$A$11)</f>
        <v>Trash Technician</v>
      </c>
      <c r="B550" s="294"/>
      <c r="C550" s="294"/>
      <c r="D550" s="449">
        <f t="shared" si="101"/>
        <v>0</v>
      </c>
      <c r="E550" s="449">
        <f t="shared" si="101"/>
        <v>0</v>
      </c>
      <c r="F550" s="295"/>
      <c r="G550" s="295"/>
      <c r="H550" s="294"/>
      <c r="I550" s="296"/>
    </row>
    <row r="551" spans="1:9" s="312" customFormat="1" x14ac:dyDescent="0.3">
      <c r="A551" s="293" t="str">
        <f>IF(ISBLANK($A$12),"",$A$12)</f>
        <v>Linen Technician</v>
      </c>
      <c r="B551" s="294"/>
      <c r="C551" s="294"/>
      <c r="D551" s="449">
        <f t="shared" si="101"/>
        <v>0</v>
      </c>
      <c r="E551" s="449">
        <f t="shared" si="101"/>
        <v>0</v>
      </c>
      <c r="F551" s="295"/>
      <c r="G551" s="295"/>
      <c r="H551" s="294"/>
      <c r="I551" s="296"/>
    </row>
    <row r="552" spans="1:9" s="312" customFormat="1" x14ac:dyDescent="0.3">
      <c r="A552" s="293" t="str">
        <f>IF(ISBLANK($A$13),"",$A$13)</f>
        <v>Administrative Support</v>
      </c>
      <c r="B552" s="294"/>
      <c r="C552" s="294"/>
      <c r="D552" s="449">
        <f t="shared" si="101"/>
        <v>0</v>
      </c>
      <c r="E552" s="449">
        <f t="shared" si="101"/>
        <v>0</v>
      </c>
      <c r="F552" s="295"/>
      <c r="G552" s="295"/>
      <c r="H552" s="294"/>
      <c r="I552" s="296"/>
    </row>
    <row r="553" spans="1:9" s="312" customFormat="1" x14ac:dyDescent="0.3">
      <c r="A553" s="293" t="str">
        <f>IF(ISBLANK($A$14),"",$A$14)</f>
        <v>Hourly Supervision</v>
      </c>
      <c r="B553" s="294"/>
      <c r="C553" s="294"/>
      <c r="D553" s="449">
        <f t="shared" si="101"/>
        <v>0</v>
      </c>
      <c r="E553" s="449">
        <f t="shared" si="101"/>
        <v>0</v>
      </c>
      <c r="F553" s="295"/>
      <c r="G553" s="295"/>
      <c r="H553" s="294"/>
      <c r="I553" s="296"/>
    </row>
    <row r="554" spans="1:9" s="312" customFormat="1" x14ac:dyDescent="0.3">
      <c r="A554" s="282" t="str">
        <f>IF(ISBLANK($A$15),"",$A$15)</f>
        <v>Salaried Staff</v>
      </c>
      <c r="B554" s="283"/>
      <c r="C554" s="283"/>
      <c r="D554" s="290"/>
      <c r="E554" s="290"/>
      <c r="F554" s="285"/>
      <c r="G554" s="285"/>
      <c r="H554" s="283"/>
      <c r="I554" s="286"/>
    </row>
    <row r="555" spans="1:9" s="312" customFormat="1" x14ac:dyDescent="0.3">
      <c r="A555" s="293" t="str">
        <f>IF(ISBLANK($A$16),"",$A$16)</f>
        <v>Salaried Supervision</v>
      </c>
      <c r="B555" s="294"/>
      <c r="C555" s="294"/>
      <c r="D555" s="449">
        <f t="shared" ref="D555:D568" si="102">IF($B$577="","",B555/($B$577*52))</f>
        <v>0</v>
      </c>
      <c r="E555" s="449">
        <f t="shared" ref="E555:E568" si="103">IF($B$577="","",C555/($B$577*52))</f>
        <v>0</v>
      </c>
      <c r="F555" s="295"/>
      <c r="G555" s="295"/>
      <c r="H555" s="294"/>
      <c r="I555" s="296"/>
    </row>
    <row r="556" spans="1:9" s="312" customFormat="1" x14ac:dyDescent="0.3">
      <c r="A556" s="293" t="str">
        <f>IF(ISBLANK($A$17),"",$A$17)</f>
        <v>Managers</v>
      </c>
      <c r="B556" s="294"/>
      <c r="C556" s="294"/>
      <c r="D556" s="449">
        <f t="shared" si="102"/>
        <v>0</v>
      </c>
      <c r="E556" s="449">
        <f t="shared" si="103"/>
        <v>0</v>
      </c>
      <c r="F556" s="295"/>
      <c r="G556" s="295"/>
      <c r="H556" s="294"/>
      <c r="I556" s="296"/>
    </row>
    <row r="557" spans="1:9" s="312" customFormat="1" x14ac:dyDescent="0.3">
      <c r="A557" s="293" t="str">
        <f t="shared" ref="A557" si="104">IF(ISBLANK(A521),"",A521)</f>
        <v>Managers</v>
      </c>
      <c r="B557" s="294"/>
      <c r="C557" s="294"/>
      <c r="D557" s="449">
        <f t="shared" si="102"/>
        <v>0</v>
      </c>
      <c r="E557" s="449">
        <f t="shared" si="103"/>
        <v>0</v>
      </c>
      <c r="F557" s="295"/>
      <c r="G557" s="295"/>
      <c r="H557" s="294"/>
      <c r="I557" s="296"/>
    </row>
    <row r="558" spans="1:9" s="312" customFormat="1" x14ac:dyDescent="0.3">
      <c r="A558" s="282" t="str">
        <f>IF(ISBLANK($A$19),"",$A$19)</f>
        <v>Other Labor</v>
      </c>
      <c r="B558" s="283"/>
      <c r="C558" s="283"/>
      <c r="D558" s="290">
        <f t="shared" si="102"/>
        <v>0</v>
      </c>
      <c r="E558" s="290">
        <f t="shared" si="103"/>
        <v>0</v>
      </c>
      <c r="F558" s="285"/>
      <c r="G558" s="285"/>
      <c r="H558" s="283"/>
      <c r="I558" s="286"/>
    </row>
    <row r="559" spans="1:9" s="312" customFormat="1" x14ac:dyDescent="0.3">
      <c r="A559" s="293" t="str">
        <f>IF(ISBLANK($A$20),"",$A$20)</f>
        <v>Temp/ Agency Labor</v>
      </c>
      <c r="B559" s="294"/>
      <c r="C559" s="294"/>
      <c r="D559" s="449">
        <f t="shared" si="102"/>
        <v>0</v>
      </c>
      <c r="E559" s="449">
        <f t="shared" si="103"/>
        <v>0</v>
      </c>
      <c r="F559" s="295"/>
      <c r="G559" s="295"/>
      <c r="H559" s="294"/>
      <c r="I559" s="296"/>
    </row>
    <row r="560" spans="1:9" s="312" customFormat="1" x14ac:dyDescent="0.3">
      <c r="A560" s="282" t="str">
        <f>IF(ISBLANK($A$21),"",$A$21)</f>
        <v/>
      </c>
      <c r="B560" s="294"/>
      <c r="C560" s="294"/>
      <c r="D560" s="449">
        <f t="shared" si="102"/>
        <v>0</v>
      </c>
      <c r="E560" s="449">
        <f t="shared" si="103"/>
        <v>0</v>
      </c>
      <c r="F560" s="295"/>
      <c r="G560" s="295"/>
      <c r="H560" s="294"/>
      <c r="I560" s="296"/>
    </row>
    <row r="561" spans="1:26" s="312" customFormat="1" x14ac:dyDescent="0.3">
      <c r="A561" s="282" t="str">
        <f>IF(ISBLANK($A$22),"",$A$22)</f>
        <v/>
      </c>
      <c r="B561" s="294"/>
      <c r="C561" s="294"/>
      <c r="D561" s="449">
        <f t="shared" si="102"/>
        <v>0</v>
      </c>
      <c r="E561" s="449">
        <f t="shared" si="103"/>
        <v>0</v>
      </c>
      <c r="F561" s="295"/>
      <c r="G561" s="295"/>
      <c r="H561" s="294"/>
      <c r="I561" s="296"/>
    </row>
    <row r="562" spans="1:26" s="312" customFormat="1" x14ac:dyDescent="0.3">
      <c r="A562" s="282" t="str">
        <f>IF(ISBLANK($A$23),"",$A$23)</f>
        <v/>
      </c>
      <c r="B562" s="294"/>
      <c r="C562" s="294"/>
      <c r="D562" s="449">
        <f t="shared" si="102"/>
        <v>0</v>
      </c>
      <c r="E562" s="449">
        <f t="shared" si="103"/>
        <v>0</v>
      </c>
      <c r="F562" s="295"/>
      <c r="G562" s="295"/>
      <c r="H562" s="294"/>
      <c r="I562" s="296"/>
    </row>
    <row r="563" spans="1:26" s="312" customFormat="1" x14ac:dyDescent="0.3">
      <c r="A563" s="282" t="str">
        <f>IF(ISBLANK($A$24),"",$A$24)</f>
        <v/>
      </c>
      <c r="B563" s="294"/>
      <c r="C563" s="294"/>
      <c r="D563" s="449">
        <f t="shared" si="102"/>
        <v>0</v>
      </c>
      <c r="E563" s="449">
        <f t="shared" si="103"/>
        <v>0</v>
      </c>
      <c r="F563" s="295"/>
      <c r="G563" s="295"/>
      <c r="H563" s="294"/>
      <c r="I563" s="296"/>
    </row>
    <row r="564" spans="1:26" s="312" customFormat="1" x14ac:dyDescent="0.3">
      <c r="A564" s="282" t="str">
        <f>IF(ISBLANK($A$25),"",$A$25)</f>
        <v/>
      </c>
      <c r="B564" s="294"/>
      <c r="C564" s="294"/>
      <c r="D564" s="449">
        <f t="shared" si="102"/>
        <v>0</v>
      </c>
      <c r="E564" s="449">
        <f t="shared" si="103"/>
        <v>0</v>
      </c>
      <c r="F564" s="295"/>
      <c r="G564" s="295"/>
      <c r="H564" s="294"/>
      <c r="I564" s="296"/>
    </row>
    <row r="565" spans="1:26" s="312" customFormat="1" x14ac:dyDescent="0.3">
      <c r="A565" s="282" t="str">
        <f>IF(ISBLANK($A$26),"",$A$26)</f>
        <v/>
      </c>
      <c r="B565" s="294"/>
      <c r="C565" s="294"/>
      <c r="D565" s="449">
        <f t="shared" si="102"/>
        <v>0</v>
      </c>
      <c r="E565" s="449">
        <f t="shared" si="103"/>
        <v>0</v>
      </c>
      <c r="F565" s="295"/>
      <c r="G565" s="295"/>
      <c r="H565" s="294"/>
      <c r="I565" s="296"/>
      <c r="J565" s="272"/>
      <c r="K565" s="272"/>
      <c r="L565" s="272"/>
      <c r="M565" s="272"/>
      <c r="N565" s="272"/>
      <c r="O565" s="272"/>
      <c r="P565" s="272"/>
      <c r="Q565" s="272"/>
      <c r="R565" s="272"/>
      <c r="S565" s="272"/>
      <c r="T565" s="272"/>
      <c r="U565" s="272"/>
      <c r="V565" s="272"/>
      <c r="W565" s="272"/>
      <c r="X565" s="272"/>
      <c r="Y565" s="272"/>
      <c r="Z565" s="272"/>
    </row>
    <row r="566" spans="1:26" s="312" customFormat="1" x14ac:dyDescent="0.3">
      <c r="A566" s="282" t="str">
        <f>IF(ISBLANK($A$27),"",$A$27)</f>
        <v/>
      </c>
      <c r="B566" s="294"/>
      <c r="C566" s="294"/>
      <c r="D566" s="449">
        <f t="shared" si="102"/>
        <v>0</v>
      </c>
      <c r="E566" s="449">
        <f t="shared" si="103"/>
        <v>0</v>
      </c>
      <c r="F566" s="295"/>
      <c r="G566" s="295"/>
      <c r="H566" s="294"/>
      <c r="I566" s="296"/>
      <c r="J566" s="272"/>
      <c r="K566" s="272"/>
      <c r="L566" s="272"/>
      <c r="M566" s="272"/>
      <c r="N566" s="272"/>
      <c r="O566" s="272"/>
      <c r="P566" s="272"/>
      <c r="Q566" s="272"/>
      <c r="R566" s="272"/>
      <c r="S566" s="272"/>
      <c r="T566" s="272"/>
      <c r="U566" s="272"/>
      <c r="V566" s="272"/>
      <c r="W566" s="272"/>
      <c r="X566" s="272"/>
      <c r="Y566" s="272"/>
      <c r="Z566" s="272"/>
    </row>
    <row r="567" spans="1:26" s="312" customFormat="1" x14ac:dyDescent="0.3">
      <c r="A567" s="282" t="str">
        <f>IF(ISBLANK($A$28),"",$A$28)</f>
        <v/>
      </c>
      <c r="B567" s="294"/>
      <c r="C567" s="294"/>
      <c r="D567" s="449">
        <f t="shared" si="102"/>
        <v>0</v>
      </c>
      <c r="E567" s="449">
        <f t="shared" si="103"/>
        <v>0</v>
      </c>
      <c r="F567" s="295"/>
      <c r="G567" s="295"/>
      <c r="H567" s="294"/>
      <c r="I567" s="296"/>
      <c r="J567" s="272"/>
      <c r="K567" s="272"/>
      <c r="L567" s="272"/>
      <c r="M567" s="272"/>
      <c r="N567" s="272"/>
      <c r="O567" s="272"/>
      <c r="P567" s="272"/>
      <c r="Q567" s="272"/>
      <c r="R567" s="272"/>
      <c r="S567" s="272"/>
      <c r="T567" s="272"/>
      <c r="U567" s="272"/>
      <c r="V567" s="272"/>
      <c r="W567" s="272"/>
      <c r="X567" s="272"/>
      <c r="Y567" s="272"/>
      <c r="Z567" s="272"/>
    </row>
    <row r="568" spans="1:26" s="312" customFormat="1" x14ac:dyDescent="0.3">
      <c r="A568" s="282" t="str">
        <f>IF(ISBLANK($A$29),"",$A$29)</f>
        <v/>
      </c>
      <c r="B568" s="305"/>
      <c r="C568" s="305"/>
      <c r="D568" s="449">
        <f t="shared" si="102"/>
        <v>0</v>
      </c>
      <c r="E568" s="449">
        <f t="shared" si="103"/>
        <v>0</v>
      </c>
      <c r="F568" s="306"/>
      <c r="G568" s="306"/>
      <c r="H568" s="294"/>
      <c r="I568" s="296"/>
      <c r="J568" s="272"/>
      <c r="K568" s="272"/>
      <c r="L568" s="272"/>
      <c r="M568" s="272"/>
      <c r="N568" s="272"/>
      <c r="O568" s="272"/>
      <c r="P568" s="272"/>
      <c r="Q568" s="272"/>
      <c r="R568" s="272"/>
      <c r="S568" s="272"/>
      <c r="T568" s="272"/>
      <c r="U568" s="272"/>
      <c r="V568" s="272"/>
      <c r="W568" s="272"/>
      <c r="X568" s="272"/>
      <c r="Y568" s="272"/>
      <c r="Z568" s="272"/>
    </row>
    <row r="569" spans="1:26" s="312" customFormat="1" x14ac:dyDescent="0.3">
      <c r="A569" s="282" t="s">
        <v>2065</v>
      </c>
      <c r="B569" s="450">
        <f t="shared" ref="B569:G569" si="105">SUM(B546:B568)</f>
        <v>0</v>
      </c>
      <c r="C569" s="450">
        <f t="shared" si="105"/>
        <v>0</v>
      </c>
      <c r="D569" s="449">
        <f t="shared" si="105"/>
        <v>0</v>
      </c>
      <c r="E569" s="449">
        <f t="shared" si="105"/>
        <v>0</v>
      </c>
      <c r="F569" s="459">
        <f t="shared" si="105"/>
        <v>0</v>
      </c>
      <c r="G569" s="459">
        <f t="shared" si="105"/>
        <v>0</v>
      </c>
      <c r="H569" s="294"/>
      <c r="I569" s="307"/>
      <c r="J569" s="272"/>
      <c r="K569" s="272"/>
      <c r="L569" s="272"/>
      <c r="M569" s="272"/>
      <c r="N569" s="272"/>
      <c r="O569" s="272"/>
      <c r="P569" s="272"/>
      <c r="Q569" s="272"/>
      <c r="R569" s="272"/>
      <c r="S569" s="272"/>
      <c r="T569" s="272"/>
      <c r="U569" s="272"/>
      <c r="V569" s="272"/>
      <c r="W569" s="272"/>
      <c r="X569" s="272"/>
      <c r="Y569" s="272"/>
      <c r="Z569" s="272"/>
    </row>
    <row r="570" spans="1:26" s="312" customFormat="1" ht="18" x14ac:dyDescent="0.3">
      <c r="A570" s="542" t="s">
        <v>2066</v>
      </c>
      <c r="B570" s="543"/>
      <c r="C570" s="1144" t="s">
        <v>1655</v>
      </c>
      <c r="D570" s="1144"/>
      <c r="E570" s="1144"/>
      <c r="F570" s="1144"/>
      <c r="G570" s="1145"/>
      <c r="J570" s="272"/>
      <c r="K570" s="272"/>
      <c r="L570" s="272"/>
      <c r="M570" s="272"/>
      <c r="N570" s="272"/>
      <c r="O570" s="272"/>
      <c r="P570" s="272"/>
      <c r="Q570" s="272"/>
      <c r="R570" s="272"/>
      <c r="S570" s="272"/>
      <c r="T570" s="272"/>
      <c r="U570" s="272"/>
      <c r="V570" s="272"/>
      <c r="W570" s="272"/>
      <c r="X570" s="272"/>
      <c r="Y570" s="272"/>
      <c r="Z570" s="272"/>
    </row>
    <row r="571" spans="1:26" s="312" customFormat="1" ht="46.8" hidden="1" x14ac:dyDescent="0.3">
      <c r="A571" s="310" t="s">
        <v>2172</v>
      </c>
      <c r="B571" s="311"/>
      <c r="C571" s="1146"/>
      <c r="D571" s="1146"/>
      <c r="E571" s="1146"/>
      <c r="F571" s="1146"/>
      <c r="G571" s="1146"/>
      <c r="J571" s="272"/>
      <c r="K571" s="272"/>
      <c r="L571" s="272"/>
      <c r="M571" s="272"/>
      <c r="N571" s="272"/>
      <c r="O571" s="272"/>
      <c r="P571" s="272"/>
      <c r="Q571" s="272"/>
      <c r="R571" s="272"/>
      <c r="S571" s="272"/>
      <c r="T571" s="272"/>
      <c r="U571" s="272"/>
      <c r="V571" s="272"/>
      <c r="W571" s="272"/>
      <c r="X571" s="272"/>
      <c r="Y571" s="272"/>
      <c r="Z571" s="272"/>
    </row>
    <row r="572" spans="1:26" s="312" customFormat="1" ht="15.6" hidden="1" x14ac:dyDescent="0.3">
      <c r="A572" s="313" t="s">
        <v>2068</v>
      </c>
      <c r="B572" s="311"/>
      <c r="C572" s="1146"/>
      <c r="D572" s="1146"/>
      <c r="E572" s="1146"/>
      <c r="F572" s="1146"/>
      <c r="G572" s="1146"/>
      <c r="J572" s="272"/>
      <c r="K572" s="272"/>
      <c r="L572" s="272"/>
      <c r="M572" s="272"/>
      <c r="N572" s="272"/>
      <c r="O572" s="272"/>
      <c r="P572" s="272"/>
      <c r="Q572" s="272"/>
      <c r="R572" s="272"/>
      <c r="S572" s="272"/>
      <c r="T572" s="272"/>
      <c r="U572" s="272"/>
      <c r="V572" s="272"/>
      <c r="W572" s="272"/>
      <c r="X572" s="272"/>
      <c r="Y572" s="272"/>
      <c r="Z572" s="272"/>
    </row>
    <row r="573" spans="1:26" s="312" customFormat="1" ht="15.6" hidden="1" x14ac:dyDescent="0.3">
      <c r="A573" s="313" t="s">
        <v>2069</v>
      </c>
      <c r="B573" s="311"/>
      <c r="C573" s="1146"/>
      <c r="D573" s="1146"/>
      <c r="E573" s="1146"/>
      <c r="F573" s="1146"/>
      <c r="G573" s="1146"/>
      <c r="J573" s="272"/>
      <c r="K573" s="272"/>
      <c r="L573" s="272"/>
      <c r="M573" s="272"/>
      <c r="N573" s="272"/>
      <c r="O573" s="272"/>
      <c r="P573" s="272"/>
      <c r="Q573" s="272"/>
      <c r="R573" s="272"/>
      <c r="S573" s="272"/>
      <c r="T573" s="272"/>
      <c r="U573" s="272"/>
      <c r="V573" s="272"/>
      <c r="W573" s="272"/>
      <c r="X573" s="272"/>
      <c r="Y573" s="272"/>
      <c r="Z573" s="272"/>
    </row>
    <row r="574" spans="1:26" s="312" customFormat="1" ht="15.6" hidden="1" x14ac:dyDescent="0.3">
      <c r="A574" s="313" t="s">
        <v>2070</v>
      </c>
      <c r="B574" s="311"/>
      <c r="C574" s="1146"/>
      <c r="D574" s="1146"/>
      <c r="E574" s="1146"/>
      <c r="F574" s="1146"/>
      <c r="G574" s="1146"/>
      <c r="J574" s="272"/>
      <c r="K574" s="272"/>
      <c r="L574" s="272"/>
      <c r="M574" s="272"/>
      <c r="N574" s="272"/>
      <c r="O574" s="272"/>
      <c r="P574" s="272"/>
      <c r="Q574" s="272"/>
      <c r="R574" s="272"/>
      <c r="S574" s="272"/>
      <c r="T574" s="272"/>
      <c r="U574" s="272"/>
      <c r="V574" s="272"/>
      <c r="W574" s="272"/>
      <c r="X574" s="272"/>
      <c r="Y574" s="272"/>
      <c r="Z574" s="272"/>
    </row>
    <row r="575" spans="1:26" s="312" customFormat="1" ht="15.6" hidden="1" x14ac:dyDescent="0.3">
      <c r="A575" s="313" t="s">
        <v>2071</v>
      </c>
      <c r="B575" s="311"/>
      <c r="C575" s="1146"/>
      <c r="D575" s="1146"/>
      <c r="E575" s="1146"/>
      <c r="F575" s="1146"/>
      <c r="G575" s="1146"/>
      <c r="J575" s="272"/>
      <c r="K575" s="272"/>
      <c r="L575" s="272"/>
      <c r="M575" s="272"/>
      <c r="N575" s="272"/>
      <c r="O575" s="272"/>
      <c r="P575" s="272"/>
      <c r="Q575" s="272"/>
      <c r="R575" s="272"/>
      <c r="S575" s="272"/>
      <c r="T575" s="272"/>
      <c r="U575" s="272"/>
      <c r="V575" s="272"/>
      <c r="W575" s="272"/>
      <c r="X575" s="272"/>
      <c r="Y575" s="272"/>
      <c r="Z575" s="272"/>
    </row>
    <row r="576" spans="1:26" s="312" customFormat="1" ht="15.6" hidden="1" x14ac:dyDescent="0.3">
      <c r="A576" s="313" t="s">
        <v>2072</v>
      </c>
      <c r="B576" s="311"/>
      <c r="C576" s="1146"/>
      <c r="D576" s="1146"/>
      <c r="E576" s="1146"/>
      <c r="F576" s="1146"/>
      <c r="G576" s="1146"/>
      <c r="J576" s="272"/>
      <c r="K576" s="272"/>
      <c r="L576" s="272"/>
      <c r="M576" s="272"/>
      <c r="N576" s="272"/>
      <c r="O576" s="272"/>
      <c r="P576" s="272"/>
      <c r="Q576" s="272"/>
      <c r="R576" s="272"/>
      <c r="S576" s="272"/>
      <c r="T576" s="272"/>
      <c r="U576" s="272"/>
      <c r="V576" s="272"/>
      <c r="W576" s="272"/>
      <c r="X576" s="272"/>
      <c r="Y576" s="272"/>
      <c r="Z576" s="272"/>
    </row>
    <row r="577" spans="1:26" s="312" customFormat="1" ht="15.6" collapsed="1" x14ac:dyDescent="0.3">
      <c r="A577" s="314" t="s">
        <v>1496</v>
      </c>
      <c r="B577" s="455">
        <v>40</v>
      </c>
      <c r="C577" s="1150" t="s">
        <v>2073</v>
      </c>
      <c r="D577" s="1150"/>
      <c r="E577" s="1150"/>
      <c r="F577" s="1150"/>
      <c r="G577" s="1150"/>
      <c r="J577" s="272"/>
      <c r="K577" s="272"/>
      <c r="L577" s="272"/>
      <c r="M577" s="272"/>
      <c r="N577" s="272"/>
      <c r="O577" s="272"/>
      <c r="P577" s="272"/>
      <c r="Q577" s="272"/>
      <c r="R577" s="272"/>
      <c r="S577" s="272"/>
      <c r="T577" s="272"/>
      <c r="U577" s="272"/>
      <c r="V577" s="272"/>
      <c r="W577" s="272"/>
      <c r="X577" s="272"/>
      <c r="Y577" s="272"/>
      <c r="Z577" s="272"/>
    </row>
    <row r="578" spans="1:26" s="312" customFormat="1" x14ac:dyDescent="0.3">
      <c r="J578" s="272"/>
      <c r="K578" s="272"/>
      <c r="L578" s="272"/>
      <c r="M578" s="272"/>
      <c r="N578" s="272"/>
      <c r="O578" s="272"/>
      <c r="P578" s="272"/>
      <c r="Q578" s="272"/>
      <c r="R578" s="272"/>
      <c r="S578" s="272"/>
      <c r="T578" s="272"/>
      <c r="U578" s="272"/>
      <c r="V578" s="272"/>
      <c r="W578" s="272"/>
      <c r="X578" s="272"/>
      <c r="Y578" s="272"/>
      <c r="Z578" s="272"/>
    </row>
    <row r="579" spans="1:26" ht="18" x14ac:dyDescent="0.35">
      <c r="A579" s="1147" t="s">
        <v>1879</v>
      </c>
      <c r="B579" s="1148"/>
      <c r="C579" s="1148"/>
      <c r="D579" s="1148"/>
      <c r="E579" s="1148"/>
      <c r="F579" s="1148"/>
      <c r="G579" s="1148"/>
      <c r="H579" s="1148"/>
      <c r="I579" s="1149"/>
    </row>
    <row r="580" spans="1:26" ht="42" x14ac:dyDescent="0.3">
      <c r="A580" s="275" t="s">
        <v>2040</v>
      </c>
      <c r="B580" s="275" t="s">
        <v>2041</v>
      </c>
      <c r="C580" s="276" t="s">
        <v>2042</v>
      </c>
      <c r="D580" s="280" t="str">
        <f>"Productive FTEs ("&amp;B612*52&amp;")"</f>
        <v>Productive FTEs (2080)</v>
      </c>
      <c r="E580" s="280" t="str">
        <f>"Non-productive FTEs ("&amp;B612*52&amp;")"</f>
        <v>Non-productive FTEs (2080)</v>
      </c>
      <c r="F580" s="276" t="s">
        <v>2043</v>
      </c>
      <c r="G580" s="276" t="s">
        <v>2044</v>
      </c>
      <c r="H580" s="277" t="s">
        <v>2045</v>
      </c>
      <c r="I580" s="276" t="s">
        <v>1655</v>
      </c>
    </row>
    <row r="581" spans="1:26" x14ac:dyDescent="0.3">
      <c r="A581" s="282" t="str">
        <f>IF(ISBLANK($A$7),"",$A$7)</f>
        <v>Hourly Staff</v>
      </c>
      <c r="B581" s="283"/>
      <c r="C581" s="283"/>
      <c r="D581" s="290">
        <f t="shared" ref="D581:E581" si="106">IF($B$254="","",B581/($B$254*52))</f>
        <v>0</v>
      </c>
      <c r="E581" s="290">
        <f t="shared" si="106"/>
        <v>0</v>
      </c>
      <c r="F581" s="285"/>
      <c r="G581" s="285"/>
      <c r="H581" s="283"/>
      <c r="I581" s="286"/>
    </row>
    <row r="582" spans="1:26" x14ac:dyDescent="0.3">
      <c r="A582" s="293" t="str">
        <f>IF(ISBLANK($A$8),"",$A$8)</f>
        <v>Hourly Staff</v>
      </c>
      <c r="B582" s="294"/>
      <c r="C582" s="294"/>
      <c r="D582" s="449">
        <f t="shared" ref="D582:E588" si="107">IF($B$612="","",B582/($B$612*52))</f>
        <v>0</v>
      </c>
      <c r="E582" s="449">
        <f t="shared" si="107"/>
        <v>0</v>
      </c>
      <c r="F582" s="295"/>
      <c r="G582" s="295"/>
      <c r="H582" s="294"/>
      <c r="I582" s="296"/>
    </row>
    <row r="583" spans="1:26" x14ac:dyDescent="0.3">
      <c r="A583" s="293" t="str">
        <f>IF(ISBLANK($A$9),"",$A$9)</f>
        <v>Housekeeper</v>
      </c>
      <c r="B583" s="294"/>
      <c r="C583" s="294"/>
      <c r="D583" s="449">
        <f t="shared" si="107"/>
        <v>0</v>
      </c>
      <c r="E583" s="449">
        <f t="shared" si="107"/>
        <v>0</v>
      </c>
      <c r="F583" s="295"/>
      <c r="G583" s="295"/>
      <c r="H583" s="294"/>
      <c r="I583" s="296"/>
    </row>
    <row r="584" spans="1:26" s="312" customFormat="1" x14ac:dyDescent="0.3">
      <c r="A584" s="293" t="str">
        <f>IF(ISBLANK($A$10),"",$A$10)</f>
        <v>Floor Technician</v>
      </c>
      <c r="B584" s="294"/>
      <c r="C584" s="294"/>
      <c r="D584" s="449">
        <f t="shared" si="107"/>
        <v>0</v>
      </c>
      <c r="E584" s="449">
        <f t="shared" si="107"/>
        <v>0</v>
      </c>
      <c r="F584" s="295"/>
      <c r="G584" s="295"/>
      <c r="H584" s="294"/>
      <c r="I584" s="296"/>
    </row>
    <row r="585" spans="1:26" s="312" customFormat="1" x14ac:dyDescent="0.3">
      <c r="A585" s="293" t="str">
        <f>IF(ISBLANK($A$11),"",$A$11)</f>
        <v>Trash Technician</v>
      </c>
      <c r="B585" s="294"/>
      <c r="C585" s="294"/>
      <c r="D585" s="449">
        <f t="shared" si="107"/>
        <v>0</v>
      </c>
      <c r="E585" s="449">
        <f t="shared" si="107"/>
        <v>0</v>
      </c>
      <c r="F585" s="295"/>
      <c r="G585" s="295"/>
      <c r="H585" s="294"/>
      <c r="I585" s="296"/>
    </row>
    <row r="586" spans="1:26" s="312" customFormat="1" x14ac:dyDescent="0.3">
      <c r="A586" s="293" t="str">
        <f>IF(ISBLANK($A$12),"",$A$12)</f>
        <v>Linen Technician</v>
      </c>
      <c r="B586" s="294"/>
      <c r="C586" s="294"/>
      <c r="D586" s="449">
        <f t="shared" si="107"/>
        <v>0</v>
      </c>
      <c r="E586" s="449">
        <f t="shared" si="107"/>
        <v>0</v>
      </c>
      <c r="F586" s="295"/>
      <c r="G586" s="295"/>
      <c r="H586" s="294"/>
      <c r="I586" s="296"/>
    </row>
    <row r="587" spans="1:26" s="312" customFormat="1" x14ac:dyDescent="0.3">
      <c r="A587" s="293" t="str">
        <f>IF(ISBLANK($A$13),"",$A$13)</f>
        <v>Administrative Support</v>
      </c>
      <c r="B587" s="294"/>
      <c r="C587" s="294"/>
      <c r="D587" s="449">
        <f t="shared" si="107"/>
        <v>0</v>
      </c>
      <c r="E587" s="449">
        <f t="shared" si="107"/>
        <v>0</v>
      </c>
      <c r="F587" s="295"/>
      <c r="G587" s="295"/>
      <c r="H587" s="294"/>
      <c r="I587" s="296"/>
    </row>
    <row r="588" spans="1:26" s="312" customFormat="1" x14ac:dyDescent="0.3">
      <c r="A588" s="293" t="str">
        <f>IF(ISBLANK($A$14),"",$A$14)</f>
        <v>Hourly Supervision</v>
      </c>
      <c r="B588" s="294"/>
      <c r="C588" s="294"/>
      <c r="D588" s="449">
        <f t="shared" si="107"/>
        <v>0</v>
      </c>
      <c r="E588" s="449">
        <f t="shared" si="107"/>
        <v>0</v>
      </c>
      <c r="F588" s="295"/>
      <c r="G588" s="295"/>
      <c r="H588" s="294"/>
      <c r="I588" s="296"/>
    </row>
    <row r="589" spans="1:26" s="312" customFormat="1" x14ac:dyDescent="0.3">
      <c r="A589" s="282" t="str">
        <f>IF(ISBLANK($A$15),"",$A$15)</f>
        <v>Salaried Staff</v>
      </c>
      <c r="B589" s="283"/>
      <c r="C589" s="283"/>
      <c r="D589" s="290"/>
      <c r="E589" s="290"/>
      <c r="F589" s="285"/>
      <c r="G589" s="285"/>
      <c r="H589" s="283"/>
      <c r="I589" s="286"/>
    </row>
    <row r="590" spans="1:26" s="312" customFormat="1" x14ac:dyDescent="0.3">
      <c r="A590" s="293" t="str">
        <f>IF(ISBLANK($A$16),"",$A$16)</f>
        <v>Salaried Supervision</v>
      </c>
      <c r="B590" s="294"/>
      <c r="C590" s="294"/>
      <c r="D590" s="449">
        <f t="shared" ref="D590:D603" si="108">IF($B$612="","",B590/($B$612*52))</f>
        <v>0</v>
      </c>
      <c r="E590" s="449">
        <f t="shared" ref="E590:E603" si="109">IF($B$612="","",C590/($B$612*52))</f>
        <v>0</v>
      </c>
      <c r="F590" s="295"/>
      <c r="G590" s="295"/>
      <c r="H590" s="294"/>
      <c r="I590" s="296"/>
    </row>
    <row r="591" spans="1:26" s="312" customFormat="1" x14ac:dyDescent="0.3">
      <c r="A591" s="293" t="str">
        <f>IF(ISBLANK($A$17),"",$A$17)</f>
        <v>Managers</v>
      </c>
      <c r="B591" s="294"/>
      <c r="C591" s="294"/>
      <c r="D591" s="449">
        <f t="shared" si="108"/>
        <v>0</v>
      </c>
      <c r="E591" s="449">
        <f t="shared" si="109"/>
        <v>0</v>
      </c>
      <c r="F591" s="295"/>
      <c r="G591" s="295"/>
      <c r="H591" s="294"/>
      <c r="I591" s="296"/>
    </row>
    <row r="592" spans="1:26" s="312" customFormat="1" x14ac:dyDescent="0.3">
      <c r="A592" s="293" t="str">
        <f t="shared" ref="A592" si="110">IF(ISBLANK(A556),"",A556)</f>
        <v>Managers</v>
      </c>
      <c r="B592" s="294"/>
      <c r="C592" s="294"/>
      <c r="D592" s="449">
        <f t="shared" si="108"/>
        <v>0</v>
      </c>
      <c r="E592" s="449">
        <f t="shared" si="109"/>
        <v>0</v>
      </c>
      <c r="F592" s="295"/>
      <c r="G592" s="295"/>
      <c r="H592" s="294"/>
      <c r="I592" s="296"/>
    </row>
    <row r="593" spans="1:26" s="312" customFormat="1" x14ac:dyDescent="0.3">
      <c r="A593" s="282" t="str">
        <f>IF(ISBLANK($A$19),"",$A$19)</f>
        <v>Other Labor</v>
      </c>
      <c r="B593" s="283"/>
      <c r="C593" s="283"/>
      <c r="D593" s="290">
        <f t="shared" si="108"/>
        <v>0</v>
      </c>
      <c r="E593" s="290">
        <f t="shared" si="109"/>
        <v>0</v>
      </c>
      <c r="F593" s="285"/>
      <c r="G593" s="285"/>
      <c r="H593" s="283"/>
      <c r="I593" s="286"/>
    </row>
    <row r="594" spans="1:26" s="312" customFormat="1" x14ac:dyDescent="0.3">
      <c r="A594" s="293" t="str">
        <f>IF(ISBLANK($A$20),"",$A$20)</f>
        <v>Temp/ Agency Labor</v>
      </c>
      <c r="B594" s="294"/>
      <c r="C594" s="294"/>
      <c r="D594" s="449">
        <f t="shared" si="108"/>
        <v>0</v>
      </c>
      <c r="E594" s="449">
        <f t="shared" si="109"/>
        <v>0</v>
      </c>
      <c r="F594" s="295"/>
      <c r="G594" s="295"/>
      <c r="H594" s="294"/>
      <c r="I594" s="296"/>
    </row>
    <row r="595" spans="1:26" s="312" customFormat="1" x14ac:dyDescent="0.3">
      <c r="A595" s="282" t="str">
        <f>IF(ISBLANK($A$21),"",$A$21)</f>
        <v/>
      </c>
      <c r="B595" s="294"/>
      <c r="C595" s="294"/>
      <c r="D595" s="449">
        <f t="shared" si="108"/>
        <v>0</v>
      </c>
      <c r="E595" s="449">
        <f t="shared" si="109"/>
        <v>0</v>
      </c>
      <c r="F595" s="295"/>
      <c r="G595" s="295"/>
      <c r="H595" s="294"/>
      <c r="I595" s="296"/>
    </row>
    <row r="596" spans="1:26" s="312" customFormat="1" x14ac:dyDescent="0.3">
      <c r="A596" s="282" t="str">
        <f>IF(ISBLANK($A$22),"",$A$22)</f>
        <v/>
      </c>
      <c r="B596" s="294"/>
      <c r="C596" s="294"/>
      <c r="D596" s="449">
        <f t="shared" si="108"/>
        <v>0</v>
      </c>
      <c r="E596" s="449">
        <f t="shared" si="109"/>
        <v>0</v>
      </c>
      <c r="F596" s="295"/>
      <c r="G596" s="295"/>
      <c r="H596" s="294"/>
      <c r="I596" s="296"/>
    </row>
    <row r="597" spans="1:26" s="312" customFormat="1" x14ac:dyDescent="0.3">
      <c r="A597" s="282" t="str">
        <f>IF(ISBLANK($A$23),"",$A$23)</f>
        <v/>
      </c>
      <c r="B597" s="294"/>
      <c r="C597" s="294"/>
      <c r="D597" s="449">
        <f t="shared" si="108"/>
        <v>0</v>
      </c>
      <c r="E597" s="449">
        <f t="shared" si="109"/>
        <v>0</v>
      </c>
      <c r="F597" s="295"/>
      <c r="G597" s="295"/>
      <c r="H597" s="294"/>
      <c r="I597" s="296"/>
    </row>
    <row r="598" spans="1:26" s="312" customFormat="1" x14ac:dyDescent="0.3">
      <c r="A598" s="282" t="str">
        <f>IF(ISBLANK($A$24),"",$A$24)</f>
        <v/>
      </c>
      <c r="B598" s="294"/>
      <c r="C598" s="294"/>
      <c r="D598" s="449">
        <f t="shared" si="108"/>
        <v>0</v>
      </c>
      <c r="E598" s="449">
        <f t="shared" si="109"/>
        <v>0</v>
      </c>
      <c r="F598" s="295"/>
      <c r="G598" s="295"/>
      <c r="H598" s="294"/>
      <c r="I598" s="296"/>
    </row>
    <row r="599" spans="1:26" s="312" customFormat="1" x14ac:dyDescent="0.3">
      <c r="A599" s="282" t="str">
        <f>IF(ISBLANK($A$25),"",$A$25)</f>
        <v/>
      </c>
      <c r="B599" s="294"/>
      <c r="C599" s="294"/>
      <c r="D599" s="449">
        <f t="shared" si="108"/>
        <v>0</v>
      </c>
      <c r="E599" s="449">
        <f t="shared" si="109"/>
        <v>0</v>
      </c>
      <c r="F599" s="295"/>
      <c r="G599" s="295"/>
      <c r="H599" s="294"/>
      <c r="I599" s="296"/>
    </row>
    <row r="600" spans="1:26" s="312" customFormat="1" x14ac:dyDescent="0.3">
      <c r="A600" s="282" t="str">
        <f>IF(ISBLANK($A$26),"",$A$26)</f>
        <v/>
      </c>
      <c r="B600" s="294"/>
      <c r="C600" s="294"/>
      <c r="D600" s="449">
        <f t="shared" si="108"/>
        <v>0</v>
      </c>
      <c r="E600" s="449">
        <f t="shared" si="109"/>
        <v>0</v>
      </c>
      <c r="F600" s="295"/>
      <c r="G600" s="295"/>
      <c r="H600" s="294"/>
      <c r="I600" s="296"/>
      <c r="J600" s="272"/>
      <c r="K600" s="272"/>
      <c r="L600" s="272"/>
      <c r="M600" s="272"/>
      <c r="N600" s="272"/>
      <c r="O600" s="272"/>
      <c r="P600" s="272"/>
      <c r="Q600" s="272"/>
      <c r="R600" s="272"/>
      <c r="S600" s="272"/>
      <c r="T600" s="272"/>
      <c r="U600" s="272"/>
      <c r="V600" s="272"/>
      <c r="W600" s="272"/>
      <c r="X600" s="272"/>
      <c r="Y600" s="272"/>
      <c r="Z600" s="272"/>
    </row>
    <row r="601" spans="1:26" s="312" customFormat="1" x14ac:dyDescent="0.3">
      <c r="A601" s="282" t="str">
        <f>IF(ISBLANK($A$27),"",$A$27)</f>
        <v/>
      </c>
      <c r="B601" s="294"/>
      <c r="C601" s="294"/>
      <c r="D601" s="449">
        <f t="shared" si="108"/>
        <v>0</v>
      </c>
      <c r="E601" s="449">
        <f t="shared" si="109"/>
        <v>0</v>
      </c>
      <c r="F601" s="295"/>
      <c r="G601" s="295"/>
      <c r="H601" s="294"/>
      <c r="I601" s="296"/>
      <c r="J601" s="272"/>
      <c r="K601" s="272"/>
      <c r="L601" s="272"/>
      <c r="M601" s="272"/>
      <c r="N601" s="272"/>
      <c r="O601" s="272"/>
      <c r="P601" s="272"/>
      <c r="Q601" s="272"/>
      <c r="R601" s="272"/>
      <c r="S601" s="272"/>
      <c r="T601" s="272"/>
      <c r="U601" s="272"/>
      <c r="V601" s="272"/>
      <c r="W601" s="272"/>
      <c r="X601" s="272"/>
      <c r="Y601" s="272"/>
      <c r="Z601" s="272"/>
    </row>
    <row r="602" spans="1:26" s="312" customFormat="1" x14ac:dyDescent="0.3">
      <c r="A602" s="282" t="str">
        <f>IF(ISBLANK($A$28),"",$A$28)</f>
        <v/>
      </c>
      <c r="B602" s="294"/>
      <c r="C602" s="294"/>
      <c r="D602" s="449">
        <f t="shared" si="108"/>
        <v>0</v>
      </c>
      <c r="E602" s="449">
        <f t="shared" si="109"/>
        <v>0</v>
      </c>
      <c r="F602" s="295"/>
      <c r="G602" s="295"/>
      <c r="H602" s="294"/>
      <c r="I602" s="296"/>
      <c r="J602" s="272"/>
      <c r="K602" s="272"/>
      <c r="L602" s="272"/>
      <c r="M602" s="272"/>
      <c r="N602" s="272"/>
      <c r="O602" s="272"/>
      <c r="P602" s="272"/>
      <c r="Q602" s="272"/>
      <c r="R602" s="272"/>
      <c r="S602" s="272"/>
      <c r="T602" s="272"/>
      <c r="U602" s="272"/>
      <c r="V602" s="272"/>
      <c r="W602" s="272"/>
      <c r="X602" s="272"/>
      <c r="Y602" s="272"/>
      <c r="Z602" s="272"/>
    </row>
    <row r="603" spans="1:26" s="312" customFormat="1" x14ac:dyDescent="0.3">
      <c r="A603" s="282" t="str">
        <f>IF(ISBLANK($A$29),"",$A$29)</f>
        <v/>
      </c>
      <c r="B603" s="305"/>
      <c r="C603" s="305"/>
      <c r="D603" s="449">
        <f t="shared" si="108"/>
        <v>0</v>
      </c>
      <c r="E603" s="449">
        <f t="shared" si="109"/>
        <v>0</v>
      </c>
      <c r="F603" s="306"/>
      <c r="G603" s="306"/>
      <c r="H603" s="294"/>
      <c r="I603" s="296"/>
      <c r="J603" s="272"/>
      <c r="K603" s="272"/>
      <c r="L603" s="272"/>
      <c r="M603" s="272"/>
      <c r="N603" s="272"/>
      <c r="O603" s="272"/>
      <c r="P603" s="272"/>
      <c r="Q603" s="272"/>
      <c r="R603" s="272"/>
      <c r="S603" s="272"/>
      <c r="T603" s="272"/>
      <c r="U603" s="272"/>
      <c r="V603" s="272"/>
      <c r="W603" s="272"/>
      <c r="X603" s="272"/>
      <c r="Y603" s="272"/>
      <c r="Z603" s="272"/>
    </row>
    <row r="604" spans="1:26" s="312" customFormat="1" x14ac:dyDescent="0.3">
      <c r="A604" s="282" t="s">
        <v>2065</v>
      </c>
      <c r="B604" s="450">
        <f t="shared" ref="B604:G604" si="111">SUM(B581:B603)</f>
        <v>0</v>
      </c>
      <c r="C604" s="450">
        <f t="shared" si="111"/>
        <v>0</v>
      </c>
      <c r="D604" s="449">
        <f t="shared" si="111"/>
        <v>0</v>
      </c>
      <c r="E604" s="449">
        <f t="shared" si="111"/>
        <v>0</v>
      </c>
      <c r="F604" s="459">
        <f t="shared" si="111"/>
        <v>0</v>
      </c>
      <c r="G604" s="459">
        <f t="shared" si="111"/>
        <v>0</v>
      </c>
      <c r="H604" s="294"/>
      <c r="I604" s="307"/>
      <c r="J604" s="272"/>
      <c r="K604" s="272"/>
      <c r="L604" s="272"/>
      <c r="M604" s="272"/>
      <c r="N604" s="272"/>
      <c r="O604" s="272"/>
      <c r="P604" s="272"/>
      <c r="Q604" s="272"/>
      <c r="R604" s="272"/>
      <c r="S604" s="272"/>
      <c r="T604" s="272"/>
      <c r="U604" s="272"/>
      <c r="V604" s="272"/>
      <c r="W604" s="272"/>
      <c r="X604" s="272"/>
      <c r="Y604" s="272"/>
      <c r="Z604" s="272"/>
    </row>
    <row r="605" spans="1:26" s="312" customFormat="1" ht="18" x14ac:dyDescent="0.3">
      <c r="A605" s="542" t="s">
        <v>2066</v>
      </c>
      <c r="B605" s="543"/>
      <c r="C605" s="1144" t="s">
        <v>1655</v>
      </c>
      <c r="D605" s="1144"/>
      <c r="E605" s="1144"/>
      <c r="F605" s="1144"/>
      <c r="G605" s="1145"/>
      <c r="J605" s="272"/>
      <c r="K605" s="272"/>
      <c r="L605" s="272"/>
      <c r="M605" s="272"/>
      <c r="N605" s="272"/>
      <c r="O605" s="272"/>
      <c r="P605" s="272"/>
      <c r="Q605" s="272"/>
      <c r="R605" s="272"/>
      <c r="S605" s="272"/>
      <c r="T605" s="272"/>
      <c r="U605" s="272"/>
      <c r="V605" s="272"/>
      <c r="W605" s="272"/>
      <c r="X605" s="272"/>
      <c r="Y605" s="272"/>
      <c r="Z605" s="272"/>
    </row>
    <row r="606" spans="1:26" s="312" customFormat="1" ht="46.8" hidden="1" x14ac:dyDescent="0.3">
      <c r="A606" s="310" t="s">
        <v>2172</v>
      </c>
      <c r="B606" s="311"/>
      <c r="C606" s="1146"/>
      <c r="D606" s="1146"/>
      <c r="E606" s="1146"/>
      <c r="F606" s="1146"/>
      <c r="G606" s="1146"/>
      <c r="J606" s="272"/>
      <c r="K606" s="272"/>
      <c r="L606" s="272"/>
      <c r="M606" s="272"/>
      <c r="N606" s="272"/>
      <c r="O606" s="272"/>
      <c r="P606" s="272"/>
      <c r="Q606" s="272"/>
      <c r="R606" s="272"/>
      <c r="S606" s="272"/>
      <c r="T606" s="272"/>
      <c r="U606" s="272"/>
      <c r="V606" s="272"/>
      <c r="W606" s="272"/>
      <c r="X606" s="272"/>
      <c r="Y606" s="272"/>
      <c r="Z606" s="272"/>
    </row>
    <row r="607" spans="1:26" s="312" customFormat="1" ht="15.6" hidden="1" x14ac:dyDescent="0.3">
      <c r="A607" s="313" t="s">
        <v>2068</v>
      </c>
      <c r="B607" s="311"/>
      <c r="C607" s="1146"/>
      <c r="D607" s="1146"/>
      <c r="E607" s="1146"/>
      <c r="F607" s="1146"/>
      <c r="G607" s="1146"/>
      <c r="J607" s="272"/>
      <c r="K607" s="272"/>
      <c r="L607" s="272"/>
      <c r="M607" s="272"/>
      <c r="N607" s="272"/>
      <c r="O607" s="272"/>
      <c r="P607" s="272"/>
      <c r="Q607" s="272"/>
      <c r="R607" s="272"/>
      <c r="S607" s="272"/>
      <c r="T607" s="272"/>
      <c r="U607" s="272"/>
      <c r="V607" s="272"/>
      <c r="W607" s="272"/>
      <c r="X607" s="272"/>
      <c r="Y607" s="272"/>
      <c r="Z607" s="272"/>
    </row>
    <row r="608" spans="1:26" s="312" customFormat="1" ht="15.6" hidden="1" x14ac:dyDescent="0.3">
      <c r="A608" s="313" t="s">
        <v>2069</v>
      </c>
      <c r="B608" s="311"/>
      <c r="C608" s="1146"/>
      <c r="D608" s="1146"/>
      <c r="E608" s="1146"/>
      <c r="F608" s="1146"/>
      <c r="G608" s="1146"/>
      <c r="J608" s="272"/>
      <c r="K608" s="272"/>
      <c r="L608" s="272"/>
      <c r="M608" s="272"/>
      <c r="N608" s="272"/>
      <c r="O608" s="272"/>
      <c r="P608" s="272"/>
      <c r="Q608" s="272"/>
      <c r="R608" s="272"/>
      <c r="S608" s="272"/>
      <c r="T608" s="272"/>
      <c r="U608" s="272"/>
      <c r="V608" s="272"/>
      <c r="W608" s="272"/>
      <c r="X608" s="272"/>
      <c r="Y608" s="272"/>
      <c r="Z608" s="272"/>
    </row>
    <row r="609" spans="1:26" s="312" customFormat="1" ht="15.6" hidden="1" x14ac:dyDescent="0.3">
      <c r="A609" s="313" t="s">
        <v>2070</v>
      </c>
      <c r="B609" s="311"/>
      <c r="C609" s="1146"/>
      <c r="D609" s="1146"/>
      <c r="E609" s="1146"/>
      <c r="F609" s="1146"/>
      <c r="G609" s="1146"/>
      <c r="J609" s="272"/>
      <c r="K609" s="272"/>
      <c r="L609" s="272"/>
      <c r="M609" s="272"/>
      <c r="N609" s="272"/>
      <c r="O609" s="272"/>
      <c r="P609" s="272"/>
      <c r="Q609" s="272"/>
      <c r="R609" s="272"/>
      <c r="S609" s="272"/>
      <c r="T609" s="272"/>
      <c r="U609" s="272"/>
      <c r="V609" s="272"/>
      <c r="W609" s="272"/>
      <c r="X609" s="272"/>
      <c r="Y609" s="272"/>
      <c r="Z609" s="272"/>
    </row>
    <row r="610" spans="1:26" s="312" customFormat="1" ht="15.6" hidden="1" x14ac:dyDescent="0.3">
      <c r="A610" s="313" t="s">
        <v>2071</v>
      </c>
      <c r="B610" s="311"/>
      <c r="C610" s="1146"/>
      <c r="D610" s="1146"/>
      <c r="E610" s="1146"/>
      <c r="F610" s="1146"/>
      <c r="G610" s="1146"/>
      <c r="J610" s="272"/>
      <c r="K610" s="272"/>
      <c r="L610" s="272"/>
      <c r="M610" s="272"/>
      <c r="N610" s="272"/>
      <c r="O610" s="272"/>
      <c r="P610" s="272"/>
      <c r="Q610" s="272"/>
      <c r="R610" s="272"/>
      <c r="S610" s="272"/>
      <c r="T610" s="272"/>
      <c r="U610" s="272"/>
      <c r="V610" s="272"/>
      <c r="W610" s="272"/>
      <c r="X610" s="272"/>
      <c r="Y610" s="272"/>
      <c r="Z610" s="272"/>
    </row>
    <row r="611" spans="1:26" s="312" customFormat="1" ht="15.6" hidden="1" x14ac:dyDescent="0.3">
      <c r="A611" s="313" t="s">
        <v>2072</v>
      </c>
      <c r="B611" s="311"/>
      <c r="C611" s="1146"/>
      <c r="D611" s="1146"/>
      <c r="E611" s="1146"/>
      <c r="F611" s="1146"/>
      <c r="G611" s="1146"/>
      <c r="J611" s="272"/>
      <c r="K611" s="272"/>
      <c r="L611" s="272"/>
      <c r="M611" s="272"/>
      <c r="N611" s="272"/>
      <c r="O611" s="272"/>
      <c r="P611" s="272"/>
      <c r="Q611" s="272"/>
      <c r="R611" s="272"/>
      <c r="S611" s="272"/>
      <c r="T611" s="272"/>
      <c r="U611" s="272"/>
      <c r="V611" s="272"/>
      <c r="W611" s="272"/>
      <c r="X611" s="272"/>
      <c r="Y611" s="272"/>
      <c r="Z611" s="272"/>
    </row>
    <row r="612" spans="1:26" s="312" customFormat="1" ht="15.6" collapsed="1" x14ac:dyDescent="0.3">
      <c r="A612" s="314" t="s">
        <v>1496</v>
      </c>
      <c r="B612" s="455">
        <v>40</v>
      </c>
      <c r="C612" s="1150" t="s">
        <v>2073</v>
      </c>
      <c r="D612" s="1150"/>
      <c r="E612" s="1150"/>
      <c r="F612" s="1150"/>
      <c r="G612" s="1150"/>
      <c r="J612" s="272"/>
      <c r="K612" s="272"/>
      <c r="L612" s="272"/>
      <c r="M612" s="272"/>
      <c r="N612" s="272"/>
      <c r="O612" s="272"/>
      <c r="P612" s="272"/>
      <c r="Q612" s="272"/>
      <c r="R612" s="272"/>
      <c r="S612" s="272"/>
      <c r="T612" s="272"/>
      <c r="U612" s="272"/>
      <c r="V612" s="272"/>
      <c r="W612" s="272"/>
      <c r="X612" s="272"/>
      <c r="Y612" s="272"/>
      <c r="Z612" s="272"/>
    </row>
    <row r="613" spans="1:26" s="312" customFormat="1" x14ac:dyDescent="0.3">
      <c r="J613" s="272"/>
      <c r="K613" s="272"/>
      <c r="L613" s="272"/>
      <c r="M613" s="272"/>
      <c r="N613" s="272"/>
      <c r="O613" s="272"/>
      <c r="P613" s="272"/>
      <c r="Q613" s="272"/>
      <c r="R613" s="272"/>
      <c r="S613" s="272"/>
      <c r="T613" s="272"/>
      <c r="U613" s="272"/>
      <c r="V613" s="272"/>
      <c r="W613" s="272"/>
      <c r="X613" s="272"/>
      <c r="Y613" s="272"/>
      <c r="Z613" s="272"/>
    </row>
    <row r="614" spans="1:26" ht="18" x14ac:dyDescent="0.35">
      <c r="A614" s="1147" t="s">
        <v>1880</v>
      </c>
      <c r="B614" s="1148"/>
      <c r="C614" s="1148"/>
      <c r="D614" s="1148"/>
      <c r="E614" s="1148"/>
      <c r="F614" s="1148"/>
      <c r="G614" s="1148"/>
      <c r="H614" s="1148"/>
      <c r="I614" s="1149"/>
    </row>
    <row r="615" spans="1:26" ht="42" x14ac:dyDescent="0.3">
      <c r="A615" s="275" t="s">
        <v>2040</v>
      </c>
      <c r="B615" s="275" t="s">
        <v>2041</v>
      </c>
      <c r="C615" s="276" t="s">
        <v>2042</v>
      </c>
      <c r="D615" s="280" t="str">
        <f>"Productive FTEs ("&amp;B647*52&amp;")"</f>
        <v>Productive FTEs (2080)</v>
      </c>
      <c r="E615" s="280" t="str">
        <f>"Non-productive FTEs ("&amp;B647*52&amp;")"</f>
        <v>Non-productive FTEs (2080)</v>
      </c>
      <c r="F615" s="276" t="s">
        <v>2043</v>
      </c>
      <c r="G615" s="276" t="s">
        <v>2044</v>
      </c>
      <c r="H615" s="277" t="s">
        <v>2045</v>
      </c>
      <c r="I615" s="276" t="s">
        <v>1655</v>
      </c>
    </row>
    <row r="616" spans="1:26" x14ac:dyDescent="0.3">
      <c r="A616" s="282" t="str">
        <f>IF(ISBLANK($A$7),"",$A$7)</f>
        <v>Hourly Staff</v>
      </c>
      <c r="B616" s="283"/>
      <c r="C616" s="283"/>
      <c r="D616" s="290">
        <f t="shared" ref="D616:E616" si="112">IF($B$254="","",B616/($B$254*52))</f>
        <v>0</v>
      </c>
      <c r="E616" s="290">
        <f t="shared" si="112"/>
        <v>0</v>
      </c>
      <c r="F616" s="285"/>
      <c r="G616" s="285"/>
      <c r="H616" s="283"/>
      <c r="I616" s="286"/>
    </row>
    <row r="617" spans="1:26" x14ac:dyDescent="0.3">
      <c r="A617" s="293" t="str">
        <f>IF(ISBLANK($A$8),"",$A$8)</f>
        <v>Hourly Staff</v>
      </c>
      <c r="B617" s="294"/>
      <c r="C617" s="294"/>
      <c r="D617" s="449">
        <f t="shared" ref="D617:E623" si="113">IF($B$647="","",B617/($B$647*52))</f>
        <v>0</v>
      </c>
      <c r="E617" s="449">
        <f t="shared" si="113"/>
        <v>0</v>
      </c>
      <c r="F617" s="295"/>
      <c r="G617" s="295"/>
      <c r="H617" s="294"/>
      <c r="I617" s="296"/>
    </row>
    <row r="618" spans="1:26" x14ac:dyDescent="0.3">
      <c r="A618" s="293" t="str">
        <f>IF(ISBLANK($A$9),"",$A$9)</f>
        <v>Housekeeper</v>
      </c>
      <c r="B618" s="294"/>
      <c r="C618" s="294"/>
      <c r="D618" s="449">
        <f t="shared" si="113"/>
        <v>0</v>
      </c>
      <c r="E618" s="449">
        <f t="shared" si="113"/>
        <v>0</v>
      </c>
      <c r="F618" s="295"/>
      <c r="G618" s="295"/>
      <c r="H618" s="294"/>
      <c r="I618" s="296"/>
    </row>
    <row r="619" spans="1:26" s="312" customFormat="1" x14ac:dyDescent="0.3">
      <c r="A619" s="293" t="str">
        <f>IF(ISBLANK($A$10),"",$A$10)</f>
        <v>Floor Technician</v>
      </c>
      <c r="B619" s="294"/>
      <c r="C619" s="294"/>
      <c r="D619" s="449">
        <f t="shared" si="113"/>
        <v>0</v>
      </c>
      <c r="E619" s="449">
        <f t="shared" si="113"/>
        <v>0</v>
      </c>
      <c r="F619" s="295"/>
      <c r="G619" s="295"/>
      <c r="H619" s="294"/>
      <c r="I619" s="296"/>
    </row>
    <row r="620" spans="1:26" s="312" customFormat="1" x14ac:dyDescent="0.3">
      <c r="A620" s="293" t="str">
        <f>IF(ISBLANK($A$11),"",$A$11)</f>
        <v>Trash Technician</v>
      </c>
      <c r="B620" s="294"/>
      <c r="C620" s="294"/>
      <c r="D620" s="449">
        <f t="shared" si="113"/>
        <v>0</v>
      </c>
      <c r="E620" s="449">
        <f t="shared" si="113"/>
        <v>0</v>
      </c>
      <c r="F620" s="295"/>
      <c r="G620" s="295"/>
      <c r="H620" s="294"/>
      <c r="I620" s="296"/>
    </row>
    <row r="621" spans="1:26" s="312" customFormat="1" x14ac:dyDescent="0.3">
      <c r="A621" s="293" t="str">
        <f>IF(ISBLANK($A$12),"",$A$12)</f>
        <v>Linen Technician</v>
      </c>
      <c r="B621" s="294"/>
      <c r="C621" s="294"/>
      <c r="D621" s="449">
        <f t="shared" si="113"/>
        <v>0</v>
      </c>
      <c r="E621" s="449">
        <f t="shared" si="113"/>
        <v>0</v>
      </c>
      <c r="F621" s="295"/>
      <c r="G621" s="295"/>
      <c r="H621" s="294"/>
      <c r="I621" s="296"/>
    </row>
    <row r="622" spans="1:26" s="312" customFormat="1" x14ac:dyDescent="0.3">
      <c r="A622" s="293" t="str">
        <f>IF(ISBLANK($A$13),"",$A$13)</f>
        <v>Administrative Support</v>
      </c>
      <c r="B622" s="294"/>
      <c r="C622" s="294"/>
      <c r="D622" s="449">
        <f t="shared" si="113"/>
        <v>0</v>
      </c>
      <c r="E622" s="449">
        <f t="shared" si="113"/>
        <v>0</v>
      </c>
      <c r="F622" s="295"/>
      <c r="G622" s="295"/>
      <c r="H622" s="294"/>
      <c r="I622" s="296"/>
    </row>
    <row r="623" spans="1:26" s="312" customFormat="1" x14ac:dyDescent="0.3">
      <c r="A623" s="293" t="str">
        <f>IF(ISBLANK($A$14),"",$A$14)</f>
        <v>Hourly Supervision</v>
      </c>
      <c r="B623" s="294"/>
      <c r="C623" s="294"/>
      <c r="D623" s="449">
        <f t="shared" si="113"/>
        <v>0</v>
      </c>
      <c r="E623" s="449">
        <f t="shared" si="113"/>
        <v>0</v>
      </c>
      <c r="F623" s="295"/>
      <c r="G623" s="295"/>
      <c r="H623" s="294"/>
      <c r="I623" s="296"/>
    </row>
    <row r="624" spans="1:26" s="312" customFormat="1" x14ac:dyDescent="0.3">
      <c r="A624" s="282" t="str">
        <f>IF(ISBLANK($A$15),"",$A$15)</f>
        <v>Salaried Staff</v>
      </c>
      <c r="B624" s="283"/>
      <c r="C624" s="283"/>
      <c r="D624" s="290"/>
      <c r="E624" s="290"/>
      <c r="F624" s="285"/>
      <c r="G624" s="285"/>
      <c r="H624" s="283"/>
      <c r="I624" s="286"/>
    </row>
    <row r="625" spans="1:26" s="312" customFormat="1" x14ac:dyDescent="0.3">
      <c r="A625" s="293" t="str">
        <f>IF(ISBLANK($A$16),"",$A$16)</f>
        <v>Salaried Supervision</v>
      </c>
      <c r="B625" s="294"/>
      <c r="C625" s="294"/>
      <c r="D625" s="449">
        <f t="shared" ref="D625:D638" si="114">IF($B$647="","",B625/($B$647*52))</f>
        <v>0</v>
      </c>
      <c r="E625" s="449">
        <f t="shared" ref="E625:E638" si="115">IF($B$647="","",C625/($B$647*52))</f>
        <v>0</v>
      </c>
      <c r="F625" s="295"/>
      <c r="G625" s="295"/>
      <c r="H625" s="294"/>
      <c r="I625" s="296"/>
    </row>
    <row r="626" spans="1:26" s="312" customFormat="1" x14ac:dyDescent="0.3">
      <c r="A626" s="293" t="str">
        <f>IF(ISBLANK($A$17),"",$A$17)</f>
        <v>Managers</v>
      </c>
      <c r="B626" s="294"/>
      <c r="C626" s="294"/>
      <c r="D626" s="449">
        <f t="shared" si="114"/>
        <v>0</v>
      </c>
      <c r="E626" s="449">
        <f t="shared" si="115"/>
        <v>0</v>
      </c>
      <c r="F626" s="295"/>
      <c r="G626" s="295"/>
      <c r="H626" s="294"/>
      <c r="I626" s="296"/>
    </row>
    <row r="627" spans="1:26" s="312" customFormat="1" x14ac:dyDescent="0.3">
      <c r="A627" s="293" t="str">
        <f t="shared" ref="A627" si="116">IF(ISBLANK(A591),"",A591)</f>
        <v>Managers</v>
      </c>
      <c r="B627" s="294"/>
      <c r="C627" s="294"/>
      <c r="D627" s="449">
        <f t="shared" si="114"/>
        <v>0</v>
      </c>
      <c r="E627" s="449">
        <f t="shared" si="115"/>
        <v>0</v>
      </c>
      <c r="F627" s="295"/>
      <c r="G627" s="295"/>
      <c r="H627" s="294"/>
      <c r="I627" s="296"/>
    </row>
    <row r="628" spans="1:26" s="312" customFormat="1" x14ac:dyDescent="0.3">
      <c r="A628" s="282" t="str">
        <f>IF(ISBLANK($A$19),"",$A$19)</f>
        <v>Other Labor</v>
      </c>
      <c r="B628" s="283"/>
      <c r="C628" s="283"/>
      <c r="D628" s="290">
        <f t="shared" si="114"/>
        <v>0</v>
      </c>
      <c r="E628" s="290">
        <f t="shared" si="115"/>
        <v>0</v>
      </c>
      <c r="F628" s="285"/>
      <c r="G628" s="285"/>
      <c r="H628" s="283"/>
      <c r="I628" s="286"/>
    </row>
    <row r="629" spans="1:26" s="312" customFormat="1" x14ac:dyDescent="0.3">
      <c r="A629" s="293" t="str">
        <f>IF(ISBLANK($A$20),"",$A$20)</f>
        <v>Temp/ Agency Labor</v>
      </c>
      <c r="B629" s="294"/>
      <c r="C629" s="294"/>
      <c r="D629" s="449">
        <f t="shared" si="114"/>
        <v>0</v>
      </c>
      <c r="E629" s="449">
        <f t="shared" si="115"/>
        <v>0</v>
      </c>
      <c r="F629" s="295"/>
      <c r="G629" s="295"/>
      <c r="H629" s="294"/>
      <c r="I629" s="296"/>
    </row>
    <row r="630" spans="1:26" s="312" customFormat="1" x14ac:dyDescent="0.3">
      <c r="A630" s="282" t="str">
        <f>IF(ISBLANK($A$21),"",$A$21)</f>
        <v/>
      </c>
      <c r="B630" s="294"/>
      <c r="C630" s="294"/>
      <c r="D630" s="449">
        <f t="shared" si="114"/>
        <v>0</v>
      </c>
      <c r="E630" s="449">
        <f t="shared" si="115"/>
        <v>0</v>
      </c>
      <c r="F630" s="295"/>
      <c r="G630" s="295"/>
      <c r="H630" s="294"/>
      <c r="I630" s="296"/>
    </row>
    <row r="631" spans="1:26" s="312" customFormat="1" x14ac:dyDescent="0.3">
      <c r="A631" s="282" t="str">
        <f>IF(ISBLANK($A$22),"",$A$22)</f>
        <v/>
      </c>
      <c r="B631" s="294"/>
      <c r="C631" s="294"/>
      <c r="D631" s="449">
        <f t="shared" si="114"/>
        <v>0</v>
      </c>
      <c r="E631" s="449">
        <f t="shared" si="115"/>
        <v>0</v>
      </c>
      <c r="F631" s="295"/>
      <c r="G631" s="295"/>
      <c r="H631" s="294"/>
      <c r="I631" s="296"/>
    </row>
    <row r="632" spans="1:26" s="312" customFormat="1" x14ac:dyDescent="0.3">
      <c r="A632" s="282" t="str">
        <f>IF(ISBLANK($A$23),"",$A$23)</f>
        <v/>
      </c>
      <c r="B632" s="294"/>
      <c r="C632" s="294"/>
      <c r="D632" s="449">
        <f t="shared" si="114"/>
        <v>0</v>
      </c>
      <c r="E632" s="449">
        <f t="shared" si="115"/>
        <v>0</v>
      </c>
      <c r="F632" s="295"/>
      <c r="G632" s="295"/>
      <c r="H632" s="294"/>
      <c r="I632" s="296"/>
    </row>
    <row r="633" spans="1:26" s="312" customFormat="1" x14ac:dyDescent="0.3">
      <c r="A633" s="282" t="str">
        <f>IF(ISBLANK($A$24),"",$A$24)</f>
        <v/>
      </c>
      <c r="B633" s="294"/>
      <c r="C633" s="294"/>
      <c r="D633" s="449">
        <f t="shared" si="114"/>
        <v>0</v>
      </c>
      <c r="E633" s="449">
        <f t="shared" si="115"/>
        <v>0</v>
      </c>
      <c r="F633" s="295"/>
      <c r="G633" s="295"/>
      <c r="H633" s="294"/>
      <c r="I633" s="296"/>
    </row>
    <row r="634" spans="1:26" s="312" customFormat="1" x14ac:dyDescent="0.3">
      <c r="A634" s="282" t="str">
        <f>IF(ISBLANK($A$25),"",$A$25)</f>
        <v/>
      </c>
      <c r="B634" s="294"/>
      <c r="C634" s="294"/>
      <c r="D634" s="449">
        <f t="shared" si="114"/>
        <v>0</v>
      </c>
      <c r="E634" s="449">
        <f t="shared" si="115"/>
        <v>0</v>
      </c>
      <c r="F634" s="295"/>
      <c r="G634" s="295"/>
      <c r="H634" s="294"/>
      <c r="I634" s="296"/>
    </row>
    <row r="635" spans="1:26" s="312" customFormat="1" x14ac:dyDescent="0.3">
      <c r="A635" s="282" t="str">
        <f>IF(ISBLANK($A$26),"",$A$26)</f>
        <v/>
      </c>
      <c r="B635" s="294"/>
      <c r="C635" s="294"/>
      <c r="D635" s="449">
        <f t="shared" si="114"/>
        <v>0</v>
      </c>
      <c r="E635" s="449">
        <f t="shared" si="115"/>
        <v>0</v>
      </c>
      <c r="F635" s="295"/>
      <c r="G635" s="295"/>
      <c r="H635" s="294"/>
      <c r="I635" s="296"/>
      <c r="J635" s="272"/>
      <c r="K635" s="272"/>
      <c r="L635" s="272"/>
      <c r="M635" s="272"/>
      <c r="N635" s="272"/>
      <c r="O635" s="272"/>
      <c r="P635" s="272"/>
      <c r="Q635" s="272"/>
      <c r="R635" s="272"/>
      <c r="S635" s="272"/>
      <c r="T635" s="272"/>
      <c r="U635" s="272"/>
      <c r="V635" s="272"/>
      <c r="W635" s="272"/>
      <c r="X635" s="272"/>
      <c r="Y635" s="272"/>
      <c r="Z635" s="272"/>
    </row>
    <row r="636" spans="1:26" s="312" customFormat="1" x14ac:dyDescent="0.3">
      <c r="A636" s="282" t="str">
        <f>IF(ISBLANK($A$27),"",$A$27)</f>
        <v/>
      </c>
      <c r="B636" s="294"/>
      <c r="C636" s="294"/>
      <c r="D636" s="449">
        <f t="shared" si="114"/>
        <v>0</v>
      </c>
      <c r="E636" s="449">
        <f t="shared" si="115"/>
        <v>0</v>
      </c>
      <c r="F636" s="295"/>
      <c r="G636" s="295"/>
      <c r="H636" s="294"/>
      <c r="I636" s="296"/>
      <c r="J636" s="272"/>
      <c r="K636" s="272"/>
      <c r="L636" s="272"/>
      <c r="M636" s="272"/>
      <c r="N636" s="272"/>
      <c r="O636" s="272"/>
      <c r="P636" s="272"/>
      <c r="Q636" s="272"/>
      <c r="R636" s="272"/>
      <c r="S636" s="272"/>
      <c r="T636" s="272"/>
      <c r="U636" s="272"/>
      <c r="V636" s="272"/>
      <c r="W636" s="272"/>
      <c r="X636" s="272"/>
      <c r="Y636" s="272"/>
      <c r="Z636" s="272"/>
    </row>
    <row r="637" spans="1:26" s="312" customFormat="1" x14ac:dyDescent="0.3">
      <c r="A637" s="282" t="str">
        <f>IF(ISBLANK($A$28),"",$A$28)</f>
        <v/>
      </c>
      <c r="B637" s="294"/>
      <c r="C637" s="294"/>
      <c r="D637" s="449">
        <f t="shared" si="114"/>
        <v>0</v>
      </c>
      <c r="E637" s="449">
        <f t="shared" si="115"/>
        <v>0</v>
      </c>
      <c r="F637" s="295"/>
      <c r="G637" s="295"/>
      <c r="H637" s="294"/>
      <c r="I637" s="296"/>
      <c r="J637" s="272"/>
      <c r="K637" s="272"/>
      <c r="L637" s="272"/>
      <c r="M637" s="272"/>
      <c r="N637" s="272"/>
      <c r="O637" s="272"/>
      <c r="P637" s="272"/>
      <c r="Q637" s="272"/>
      <c r="R637" s="272"/>
      <c r="S637" s="272"/>
      <c r="T637" s="272"/>
      <c r="U637" s="272"/>
      <c r="V637" s="272"/>
      <c r="W637" s="272"/>
      <c r="X637" s="272"/>
      <c r="Y637" s="272"/>
      <c r="Z637" s="272"/>
    </row>
    <row r="638" spans="1:26" s="312" customFormat="1" x14ac:dyDescent="0.3">
      <c r="A638" s="282" t="str">
        <f>IF(ISBLANK($A$29),"",$A$29)</f>
        <v/>
      </c>
      <c r="B638" s="305"/>
      <c r="C638" s="305"/>
      <c r="D638" s="449">
        <f t="shared" si="114"/>
        <v>0</v>
      </c>
      <c r="E638" s="449">
        <f t="shared" si="115"/>
        <v>0</v>
      </c>
      <c r="F638" s="306"/>
      <c r="G638" s="306"/>
      <c r="H638" s="294"/>
      <c r="I638" s="296"/>
      <c r="J638" s="272"/>
      <c r="K638" s="272"/>
      <c r="L638" s="272"/>
      <c r="M638" s="272"/>
      <c r="N638" s="272"/>
      <c r="O638" s="272"/>
      <c r="P638" s="272"/>
      <c r="Q638" s="272"/>
      <c r="R638" s="272"/>
      <c r="S638" s="272"/>
      <c r="T638" s="272"/>
      <c r="U638" s="272"/>
      <c r="V638" s="272"/>
      <c r="W638" s="272"/>
      <c r="X638" s="272"/>
      <c r="Y638" s="272"/>
      <c r="Z638" s="272"/>
    </row>
    <row r="639" spans="1:26" s="312" customFormat="1" x14ac:dyDescent="0.3">
      <c r="A639" s="282" t="s">
        <v>2065</v>
      </c>
      <c r="B639" s="450">
        <f t="shared" ref="B639:G639" si="117">SUM(B616:B638)</f>
        <v>0</v>
      </c>
      <c r="C639" s="450">
        <f t="shared" si="117"/>
        <v>0</v>
      </c>
      <c r="D639" s="449">
        <f t="shared" si="117"/>
        <v>0</v>
      </c>
      <c r="E639" s="449">
        <f t="shared" si="117"/>
        <v>0</v>
      </c>
      <c r="F639" s="459">
        <f t="shared" si="117"/>
        <v>0</v>
      </c>
      <c r="G639" s="459">
        <f t="shared" si="117"/>
        <v>0</v>
      </c>
      <c r="H639" s="294"/>
      <c r="I639" s="307"/>
      <c r="J639" s="272"/>
      <c r="K639" s="272"/>
      <c r="L639" s="272"/>
      <c r="M639" s="272"/>
      <c r="N639" s="272"/>
      <c r="O639" s="272"/>
      <c r="P639" s="272"/>
      <c r="Q639" s="272"/>
      <c r="R639" s="272"/>
      <c r="S639" s="272"/>
      <c r="T639" s="272"/>
      <c r="U639" s="272"/>
      <c r="V639" s="272"/>
      <c r="W639" s="272"/>
      <c r="X639" s="272"/>
      <c r="Y639" s="272"/>
      <c r="Z639" s="272"/>
    </row>
    <row r="640" spans="1:26" s="312" customFormat="1" ht="18" x14ac:dyDescent="0.3">
      <c r="A640" s="542" t="s">
        <v>2066</v>
      </c>
      <c r="B640" s="543"/>
      <c r="C640" s="1144" t="s">
        <v>1655</v>
      </c>
      <c r="D640" s="1144"/>
      <c r="E640" s="1144"/>
      <c r="F640" s="1144"/>
      <c r="G640" s="1145"/>
      <c r="J640" s="272"/>
      <c r="K640" s="272"/>
      <c r="L640" s="272"/>
      <c r="M640" s="272"/>
      <c r="N640" s="272"/>
      <c r="O640" s="272"/>
      <c r="P640" s="272"/>
      <c r="Q640" s="272"/>
      <c r="R640" s="272"/>
      <c r="S640" s="272"/>
      <c r="T640" s="272"/>
      <c r="U640" s="272"/>
      <c r="V640" s="272"/>
      <c r="W640" s="272"/>
      <c r="X640" s="272"/>
      <c r="Y640" s="272"/>
      <c r="Z640" s="272"/>
    </row>
    <row r="641" spans="1:26" s="312" customFormat="1" ht="46.8" hidden="1" x14ac:dyDescent="0.3">
      <c r="A641" s="310" t="s">
        <v>2172</v>
      </c>
      <c r="B641" s="311"/>
      <c r="C641" s="1146"/>
      <c r="D641" s="1146"/>
      <c r="E641" s="1146"/>
      <c r="F641" s="1146"/>
      <c r="G641" s="1146"/>
      <c r="J641" s="272"/>
      <c r="K641" s="272"/>
      <c r="L641" s="272"/>
      <c r="M641" s="272"/>
      <c r="N641" s="272"/>
      <c r="O641" s="272"/>
      <c r="P641" s="272"/>
      <c r="Q641" s="272"/>
      <c r="R641" s="272"/>
      <c r="S641" s="272"/>
      <c r="T641" s="272"/>
      <c r="U641" s="272"/>
      <c r="V641" s="272"/>
      <c r="W641" s="272"/>
      <c r="X641" s="272"/>
      <c r="Y641" s="272"/>
      <c r="Z641" s="272"/>
    </row>
    <row r="642" spans="1:26" s="312" customFormat="1" ht="15.6" hidden="1" x14ac:dyDescent="0.3">
      <c r="A642" s="313" t="s">
        <v>2068</v>
      </c>
      <c r="B642" s="311"/>
      <c r="C642" s="1146"/>
      <c r="D642" s="1146"/>
      <c r="E642" s="1146"/>
      <c r="F642" s="1146"/>
      <c r="G642" s="1146"/>
      <c r="J642" s="272"/>
      <c r="K642" s="272"/>
      <c r="L642" s="272"/>
      <c r="M642" s="272"/>
      <c r="N642" s="272"/>
      <c r="O642" s="272"/>
      <c r="P642" s="272"/>
      <c r="Q642" s="272"/>
      <c r="R642" s="272"/>
      <c r="S642" s="272"/>
      <c r="T642" s="272"/>
      <c r="U642" s="272"/>
      <c r="V642" s="272"/>
      <c r="W642" s="272"/>
      <c r="X642" s="272"/>
      <c r="Y642" s="272"/>
      <c r="Z642" s="272"/>
    </row>
    <row r="643" spans="1:26" s="312" customFormat="1" ht="15.6" hidden="1" x14ac:dyDescent="0.3">
      <c r="A643" s="313" t="s">
        <v>2069</v>
      </c>
      <c r="B643" s="311"/>
      <c r="C643" s="1146"/>
      <c r="D643" s="1146"/>
      <c r="E643" s="1146"/>
      <c r="F643" s="1146"/>
      <c r="G643" s="1146"/>
      <c r="J643" s="272"/>
      <c r="K643" s="272"/>
      <c r="L643" s="272"/>
      <c r="M643" s="272"/>
      <c r="N643" s="272"/>
      <c r="O643" s="272"/>
      <c r="P643" s="272"/>
      <c r="Q643" s="272"/>
      <c r="R643" s="272"/>
      <c r="S643" s="272"/>
      <c r="T643" s="272"/>
      <c r="U643" s="272"/>
      <c r="V643" s="272"/>
      <c r="W643" s="272"/>
      <c r="X643" s="272"/>
      <c r="Y643" s="272"/>
      <c r="Z643" s="272"/>
    </row>
    <row r="644" spans="1:26" s="312" customFormat="1" ht="15.6" hidden="1" x14ac:dyDescent="0.3">
      <c r="A644" s="313" t="s">
        <v>2070</v>
      </c>
      <c r="B644" s="311"/>
      <c r="C644" s="1146"/>
      <c r="D644" s="1146"/>
      <c r="E644" s="1146"/>
      <c r="F644" s="1146"/>
      <c r="G644" s="1146"/>
      <c r="J644" s="272"/>
      <c r="K644" s="272"/>
      <c r="L644" s="272"/>
      <c r="M644" s="272"/>
      <c r="N644" s="272"/>
      <c r="O644" s="272"/>
      <c r="P644" s="272"/>
      <c r="Q644" s="272"/>
      <c r="R644" s="272"/>
      <c r="S644" s="272"/>
      <c r="T644" s="272"/>
      <c r="U644" s="272"/>
      <c r="V644" s="272"/>
      <c r="W644" s="272"/>
      <c r="X644" s="272"/>
      <c r="Y644" s="272"/>
      <c r="Z644" s="272"/>
    </row>
    <row r="645" spans="1:26" s="312" customFormat="1" ht="15.6" hidden="1" x14ac:dyDescent="0.3">
      <c r="A645" s="313" t="s">
        <v>2071</v>
      </c>
      <c r="B645" s="311"/>
      <c r="C645" s="1146"/>
      <c r="D645" s="1146"/>
      <c r="E645" s="1146"/>
      <c r="F645" s="1146"/>
      <c r="G645" s="1146"/>
      <c r="J645" s="272"/>
      <c r="K645" s="272"/>
      <c r="L645" s="272"/>
      <c r="M645" s="272"/>
      <c r="N645" s="272"/>
      <c r="O645" s="272"/>
      <c r="P645" s="272"/>
      <c r="Q645" s="272"/>
      <c r="R645" s="272"/>
      <c r="S645" s="272"/>
      <c r="T645" s="272"/>
      <c r="U645" s="272"/>
      <c r="V645" s="272"/>
      <c r="W645" s="272"/>
      <c r="X645" s="272"/>
      <c r="Y645" s="272"/>
      <c r="Z645" s="272"/>
    </row>
    <row r="646" spans="1:26" s="312" customFormat="1" ht="15.6" hidden="1" x14ac:dyDescent="0.3">
      <c r="A646" s="313" t="s">
        <v>2072</v>
      </c>
      <c r="B646" s="311"/>
      <c r="C646" s="1146"/>
      <c r="D646" s="1146"/>
      <c r="E646" s="1146"/>
      <c r="F646" s="1146"/>
      <c r="G646" s="1146"/>
      <c r="J646" s="272"/>
      <c r="K646" s="272"/>
      <c r="L646" s="272"/>
      <c r="M646" s="272"/>
      <c r="N646" s="272"/>
      <c r="O646" s="272"/>
      <c r="P646" s="272"/>
      <c r="Q646" s="272"/>
      <c r="R646" s="272"/>
      <c r="S646" s="272"/>
      <c r="T646" s="272"/>
      <c r="U646" s="272"/>
      <c r="V646" s="272"/>
      <c r="W646" s="272"/>
      <c r="X646" s="272"/>
      <c r="Y646" s="272"/>
      <c r="Z646" s="272"/>
    </row>
    <row r="647" spans="1:26" s="312" customFormat="1" ht="15.6" collapsed="1" x14ac:dyDescent="0.3">
      <c r="A647" s="314" t="s">
        <v>1496</v>
      </c>
      <c r="B647" s="455">
        <v>40</v>
      </c>
      <c r="C647" s="1150" t="s">
        <v>2073</v>
      </c>
      <c r="D647" s="1150"/>
      <c r="E647" s="1150"/>
      <c r="F647" s="1150"/>
      <c r="G647" s="1150"/>
      <c r="J647" s="272"/>
      <c r="K647" s="272"/>
      <c r="L647" s="272"/>
      <c r="M647" s="272"/>
      <c r="N647" s="272"/>
      <c r="O647" s="272"/>
      <c r="P647" s="272"/>
      <c r="Q647" s="272"/>
      <c r="R647" s="272"/>
      <c r="S647" s="272"/>
      <c r="T647" s="272"/>
      <c r="U647" s="272"/>
      <c r="V647" s="272"/>
      <c r="W647" s="272"/>
      <c r="X647" s="272"/>
      <c r="Y647" s="272"/>
      <c r="Z647" s="272"/>
    </row>
    <row r="648" spans="1:26" s="312" customFormat="1" x14ac:dyDescent="0.3">
      <c r="J648" s="272"/>
      <c r="K648" s="272"/>
      <c r="L648" s="272"/>
      <c r="M648" s="272"/>
      <c r="N648" s="272"/>
      <c r="O648" s="272"/>
      <c r="P648" s="272"/>
      <c r="Q648" s="272"/>
      <c r="R648" s="272"/>
      <c r="S648" s="272"/>
      <c r="T648" s="272"/>
      <c r="U648" s="272"/>
      <c r="V648" s="272"/>
      <c r="W648" s="272"/>
      <c r="X648" s="272"/>
      <c r="Y648" s="272"/>
      <c r="Z648" s="272"/>
    </row>
    <row r="649" spans="1:26" ht="18" x14ac:dyDescent="0.35">
      <c r="A649" s="1147" t="s">
        <v>1881</v>
      </c>
      <c r="B649" s="1148"/>
      <c r="C649" s="1148"/>
      <c r="D649" s="1148"/>
      <c r="E649" s="1148"/>
      <c r="F649" s="1148"/>
      <c r="G649" s="1148"/>
      <c r="H649" s="1148"/>
      <c r="I649" s="1149"/>
    </row>
    <row r="650" spans="1:26" ht="42" x14ac:dyDescent="0.3">
      <c r="A650" s="275" t="s">
        <v>2040</v>
      </c>
      <c r="B650" s="275" t="s">
        <v>2041</v>
      </c>
      <c r="C650" s="276" t="s">
        <v>2042</v>
      </c>
      <c r="D650" s="280" t="str">
        <f>"Productive FTEs ("&amp;B682*52&amp;")"</f>
        <v>Productive FTEs (2080)</v>
      </c>
      <c r="E650" s="280" t="str">
        <f>"Non-productive FTEs ("&amp;B682*52&amp;")"</f>
        <v>Non-productive FTEs (2080)</v>
      </c>
      <c r="F650" s="276" t="s">
        <v>2043</v>
      </c>
      <c r="G650" s="276" t="s">
        <v>2044</v>
      </c>
      <c r="H650" s="277" t="s">
        <v>2045</v>
      </c>
      <c r="I650" s="276" t="s">
        <v>1655</v>
      </c>
    </row>
    <row r="651" spans="1:26" x14ac:dyDescent="0.3">
      <c r="A651" s="282" t="str">
        <f>IF(ISBLANK($A$7),"",$A$7)</f>
        <v>Hourly Staff</v>
      </c>
      <c r="B651" s="283"/>
      <c r="C651" s="283"/>
      <c r="D651" s="290">
        <f t="shared" ref="D651:E651" si="118">IF($B$254="","",B651/($B$254*52))</f>
        <v>0</v>
      </c>
      <c r="E651" s="290">
        <f t="shared" si="118"/>
        <v>0</v>
      </c>
      <c r="F651" s="285"/>
      <c r="G651" s="285"/>
      <c r="H651" s="283"/>
      <c r="I651" s="286"/>
    </row>
    <row r="652" spans="1:26" x14ac:dyDescent="0.3">
      <c r="A652" s="293" t="str">
        <f>IF(ISBLANK($A$8),"",$A$8)</f>
        <v>Hourly Staff</v>
      </c>
      <c r="B652" s="294"/>
      <c r="C652" s="294"/>
      <c r="D652" s="449">
        <f t="shared" ref="D652:E658" si="119">IF($B$682="","",B652/($B$682*52))</f>
        <v>0</v>
      </c>
      <c r="E652" s="449">
        <f t="shared" si="119"/>
        <v>0</v>
      </c>
      <c r="F652" s="295"/>
      <c r="G652" s="295"/>
      <c r="H652" s="294"/>
      <c r="I652" s="296"/>
    </row>
    <row r="653" spans="1:26" x14ac:dyDescent="0.3">
      <c r="A653" s="293" t="str">
        <f>IF(ISBLANK($A$9),"",$A$9)</f>
        <v>Housekeeper</v>
      </c>
      <c r="B653" s="294"/>
      <c r="C653" s="294"/>
      <c r="D653" s="449">
        <f t="shared" si="119"/>
        <v>0</v>
      </c>
      <c r="E653" s="449">
        <f t="shared" si="119"/>
        <v>0</v>
      </c>
      <c r="F653" s="295"/>
      <c r="G653" s="295"/>
      <c r="H653" s="294"/>
      <c r="I653" s="296"/>
    </row>
    <row r="654" spans="1:26" s="312" customFormat="1" x14ac:dyDescent="0.3">
      <c r="A654" s="293" t="str">
        <f>IF(ISBLANK($A$10),"",$A$10)</f>
        <v>Floor Technician</v>
      </c>
      <c r="B654" s="294"/>
      <c r="C654" s="294"/>
      <c r="D654" s="449">
        <f t="shared" si="119"/>
        <v>0</v>
      </c>
      <c r="E654" s="449">
        <f t="shared" si="119"/>
        <v>0</v>
      </c>
      <c r="F654" s="295"/>
      <c r="G654" s="295"/>
      <c r="H654" s="294"/>
      <c r="I654" s="296"/>
    </row>
    <row r="655" spans="1:26" s="312" customFormat="1" x14ac:dyDescent="0.3">
      <c r="A655" s="293" t="str">
        <f>IF(ISBLANK($A$11),"",$A$11)</f>
        <v>Trash Technician</v>
      </c>
      <c r="B655" s="294"/>
      <c r="C655" s="294"/>
      <c r="D655" s="449">
        <f t="shared" si="119"/>
        <v>0</v>
      </c>
      <c r="E655" s="449">
        <f t="shared" si="119"/>
        <v>0</v>
      </c>
      <c r="F655" s="295"/>
      <c r="G655" s="295"/>
      <c r="H655" s="294"/>
      <c r="I655" s="296"/>
    </row>
    <row r="656" spans="1:26" s="312" customFormat="1" x14ac:dyDescent="0.3">
      <c r="A656" s="293" t="str">
        <f>IF(ISBLANK($A$12),"",$A$12)</f>
        <v>Linen Technician</v>
      </c>
      <c r="B656" s="294"/>
      <c r="C656" s="294"/>
      <c r="D656" s="449">
        <f t="shared" si="119"/>
        <v>0</v>
      </c>
      <c r="E656" s="449">
        <f t="shared" si="119"/>
        <v>0</v>
      </c>
      <c r="F656" s="295"/>
      <c r="G656" s="295"/>
      <c r="H656" s="294"/>
      <c r="I656" s="296"/>
    </row>
    <row r="657" spans="1:26" s="312" customFormat="1" x14ac:dyDescent="0.3">
      <c r="A657" s="293" t="str">
        <f>IF(ISBLANK($A$13),"",$A$13)</f>
        <v>Administrative Support</v>
      </c>
      <c r="B657" s="294"/>
      <c r="C657" s="294"/>
      <c r="D657" s="449">
        <f t="shared" si="119"/>
        <v>0</v>
      </c>
      <c r="E657" s="449">
        <f t="shared" si="119"/>
        <v>0</v>
      </c>
      <c r="F657" s="295"/>
      <c r="G657" s="295"/>
      <c r="H657" s="294"/>
      <c r="I657" s="296"/>
    </row>
    <row r="658" spans="1:26" s="312" customFormat="1" x14ac:dyDescent="0.3">
      <c r="A658" s="293" t="str">
        <f>IF(ISBLANK($A$14),"",$A$14)</f>
        <v>Hourly Supervision</v>
      </c>
      <c r="B658" s="294"/>
      <c r="C658" s="294"/>
      <c r="D658" s="449">
        <f t="shared" si="119"/>
        <v>0</v>
      </c>
      <c r="E658" s="449">
        <f t="shared" si="119"/>
        <v>0</v>
      </c>
      <c r="F658" s="295"/>
      <c r="G658" s="295"/>
      <c r="H658" s="294"/>
      <c r="I658" s="296"/>
    </row>
    <row r="659" spans="1:26" s="312" customFormat="1" x14ac:dyDescent="0.3">
      <c r="A659" s="282" t="str">
        <f>IF(ISBLANK($A$15),"",$A$15)</f>
        <v>Salaried Staff</v>
      </c>
      <c r="B659" s="283"/>
      <c r="C659" s="283"/>
      <c r="D659" s="290"/>
      <c r="E659" s="290"/>
      <c r="F659" s="285"/>
      <c r="G659" s="285"/>
      <c r="H659" s="283"/>
      <c r="I659" s="286"/>
    </row>
    <row r="660" spans="1:26" s="312" customFormat="1" x14ac:dyDescent="0.3">
      <c r="A660" s="293" t="str">
        <f>IF(ISBLANK($A$16),"",$A$16)</f>
        <v>Salaried Supervision</v>
      </c>
      <c r="B660" s="294"/>
      <c r="C660" s="294"/>
      <c r="D660" s="449">
        <f t="shared" ref="D660:D673" si="120">IF($B$682="","",B660/($B$682*52))</f>
        <v>0</v>
      </c>
      <c r="E660" s="449">
        <f t="shared" ref="E660:E673" si="121">IF($B$682="","",C660/($B$682*52))</f>
        <v>0</v>
      </c>
      <c r="F660" s="295"/>
      <c r="G660" s="295"/>
      <c r="H660" s="294"/>
      <c r="I660" s="296"/>
    </row>
    <row r="661" spans="1:26" s="312" customFormat="1" x14ac:dyDescent="0.3">
      <c r="A661" s="293" t="str">
        <f>IF(ISBLANK($A$17),"",$A$17)</f>
        <v>Managers</v>
      </c>
      <c r="B661" s="294"/>
      <c r="C661" s="294"/>
      <c r="D661" s="449">
        <f t="shared" si="120"/>
        <v>0</v>
      </c>
      <c r="E661" s="449">
        <f t="shared" si="121"/>
        <v>0</v>
      </c>
      <c r="F661" s="295"/>
      <c r="G661" s="295"/>
      <c r="H661" s="294"/>
      <c r="I661" s="296"/>
    </row>
    <row r="662" spans="1:26" s="312" customFormat="1" x14ac:dyDescent="0.3">
      <c r="A662" s="293" t="str">
        <f t="shared" ref="A662" si="122">IF(ISBLANK(A626),"",A626)</f>
        <v>Managers</v>
      </c>
      <c r="B662" s="294"/>
      <c r="C662" s="294"/>
      <c r="D662" s="449">
        <f t="shared" si="120"/>
        <v>0</v>
      </c>
      <c r="E662" s="449">
        <f t="shared" si="121"/>
        <v>0</v>
      </c>
      <c r="F662" s="295"/>
      <c r="G662" s="295"/>
      <c r="H662" s="294"/>
      <c r="I662" s="296"/>
    </row>
    <row r="663" spans="1:26" s="312" customFormat="1" x14ac:dyDescent="0.3">
      <c r="A663" s="282" t="str">
        <f>IF(ISBLANK($A$19),"",$A$19)</f>
        <v>Other Labor</v>
      </c>
      <c r="B663" s="283"/>
      <c r="C663" s="283"/>
      <c r="D663" s="290">
        <f t="shared" si="120"/>
        <v>0</v>
      </c>
      <c r="E663" s="290">
        <f t="shared" si="121"/>
        <v>0</v>
      </c>
      <c r="F663" s="285"/>
      <c r="G663" s="285"/>
      <c r="H663" s="283"/>
      <c r="I663" s="286"/>
    </row>
    <row r="664" spans="1:26" s="312" customFormat="1" x14ac:dyDescent="0.3">
      <c r="A664" s="293" t="str">
        <f>IF(ISBLANK($A$20),"",$A$20)</f>
        <v>Temp/ Agency Labor</v>
      </c>
      <c r="B664" s="294"/>
      <c r="C664" s="294"/>
      <c r="D664" s="449">
        <f t="shared" si="120"/>
        <v>0</v>
      </c>
      <c r="E664" s="449">
        <f t="shared" si="121"/>
        <v>0</v>
      </c>
      <c r="F664" s="295"/>
      <c r="G664" s="295"/>
      <c r="H664" s="294"/>
      <c r="I664" s="296"/>
    </row>
    <row r="665" spans="1:26" s="312" customFormat="1" x14ac:dyDescent="0.3">
      <c r="A665" s="282" t="str">
        <f>IF(ISBLANK($A$21),"",$A$21)</f>
        <v/>
      </c>
      <c r="B665" s="294"/>
      <c r="C665" s="294"/>
      <c r="D665" s="449">
        <f t="shared" si="120"/>
        <v>0</v>
      </c>
      <c r="E665" s="449">
        <f t="shared" si="121"/>
        <v>0</v>
      </c>
      <c r="F665" s="295"/>
      <c r="G665" s="295"/>
      <c r="H665" s="294"/>
      <c r="I665" s="296"/>
    </row>
    <row r="666" spans="1:26" s="312" customFormat="1" x14ac:dyDescent="0.3">
      <c r="A666" s="282" t="str">
        <f>IF(ISBLANK($A$22),"",$A$22)</f>
        <v/>
      </c>
      <c r="B666" s="294"/>
      <c r="C666" s="294"/>
      <c r="D666" s="449">
        <f t="shared" si="120"/>
        <v>0</v>
      </c>
      <c r="E666" s="449">
        <f t="shared" si="121"/>
        <v>0</v>
      </c>
      <c r="F666" s="295"/>
      <c r="G666" s="295"/>
      <c r="H666" s="294"/>
      <c r="I666" s="296"/>
    </row>
    <row r="667" spans="1:26" s="312" customFormat="1" x14ac:dyDescent="0.3">
      <c r="A667" s="282" t="str">
        <f>IF(ISBLANK($A$23),"",$A$23)</f>
        <v/>
      </c>
      <c r="B667" s="294"/>
      <c r="C667" s="294"/>
      <c r="D667" s="449">
        <f t="shared" si="120"/>
        <v>0</v>
      </c>
      <c r="E667" s="449">
        <f t="shared" si="121"/>
        <v>0</v>
      </c>
      <c r="F667" s="295"/>
      <c r="G667" s="295"/>
      <c r="H667" s="294"/>
      <c r="I667" s="296"/>
    </row>
    <row r="668" spans="1:26" s="312" customFormat="1" x14ac:dyDescent="0.3">
      <c r="A668" s="282" t="str">
        <f>IF(ISBLANK($A$24),"",$A$24)</f>
        <v/>
      </c>
      <c r="B668" s="294"/>
      <c r="C668" s="294"/>
      <c r="D668" s="449">
        <f t="shared" si="120"/>
        <v>0</v>
      </c>
      <c r="E668" s="449">
        <f t="shared" si="121"/>
        <v>0</v>
      </c>
      <c r="F668" s="295"/>
      <c r="G668" s="295"/>
      <c r="H668" s="294"/>
      <c r="I668" s="296"/>
    </row>
    <row r="669" spans="1:26" s="312" customFormat="1" x14ac:dyDescent="0.3">
      <c r="A669" s="282" t="str">
        <f>IF(ISBLANK($A$25),"",$A$25)</f>
        <v/>
      </c>
      <c r="B669" s="294"/>
      <c r="C669" s="294"/>
      <c r="D669" s="449">
        <f t="shared" si="120"/>
        <v>0</v>
      </c>
      <c r="E669" s="449">
        <f t="shared" si="121"/>
        <v>0</v>
      </c>
      <c r="F669" s="295"/>
      <c r="G669" s="295"/>
      <c r="H669" s="294"/>
      <c r="I669" s="296"/>
    </row>
    <row r="670" spans="1:26" s="312" customFormat="1" x14ac:dyDescent="0.3">
      <c r="A670" s="282" t="str">
        <f>IF(ISBLANK($A$26),"",$A$26)</f>
        <v/>
      </c>
      <c r="B670" s="294"/>
      <c r="C670" s="294"/>
      <c r="D670" s="449">
        <f t="shared" si="120"/>
        <v>0</v>
      </c>
      <c r="E670" s="449">
        <f t="shared" si="121"/>
        <v>0</v>
      </c>
      <c r="F670" s="295"/>
      <c r="G670" s="295"/>
      <c r="H670" s="294"/>
      <c r="I670" s="296"/>
      <c r="J670" s="272"/>
      <c r="K670" s="272"/>
      <c r="L670" s="272"/>
      <c r="M670" s="272"/>
      <c r="N670" s="272"/>
      <c r="O670" s="272"/>
      <c r="P670" s="272"/>
      <c r="Q670" s="272"/>
      <c r="R670" s="272"/>
      <c r="S670" s="272"/>
      <c r="T670" s="272"/>
      <c r="U670" s="272"/>
      <c r="V670" s="272"/>
      <c r="W670" s="272"/>
      <c r="X670" s="272"/>
      <c r="Y670" s="272"/>
      <c r="Z670" s="272"/>
    </row>
    <row r="671" spans="1:26" s="312" customFormat="1" x14ac:dyDescent="0.3">
      <c r="A671" s="282" t="str">
        <f>IF(ISBLANK($A$27),"",$A$27)</f>
        <v/>
      </c>
      <c r="B671" s="294"/>
      <c r="C671" s="294"/>
      <c r="D671" s="449">
        <f t="shared" si="120"/>
        <v>0</v>
      </c>
      <c r="E671" s="449">
        <f t="shared" si="121"/>
        <v>0</v>
      </c>
      <c r="F671" s="295"/>
      <c r="G671" s="295"/>
      <c r="H671" s="294"/>
      <c r="I671" s="296"/>
      <c r="J671" s="272"/>
      <c r="K671" s="272"/>
      <c r="L671" s="272"/>
      <c r="M671" s="272"/>
      <c r="N671" s="272"/>
      <c r="O671" s="272"/>
      <c r="P671" s="272"/>
      <c r="Q671" s="272"/>
      <c r="R671" s="272"/>
      <c r="S671" s="272"/>
      <c r="T671" s="272"/>
      <c r="U671" s="272"/>
      <c r="V671" s="272"/>
      <c r="W671" s="272"/>
      <c r="X671" s="272"/>
      <c r="Y671" s="272"/>
      <c r="Z671" s="272"/>
    </row>
    <row r="672" spans="1:26" s="312" customFormat="1" x14ac:dyDescent="0.3">
      <c r="A672" s="282" t="str">
        <f>IF(ISBLANK($A$28),"",$A$28)</f>
        <v/>
      </c>
      <c r="B672" s="294"/>
      <c r="C672" s="294"/>
      <c r="D672" s="449">
        <f t="shared" si="120"/>
        <v>0</v>
      </c>
      <c r="E672" s="449">
        <f t="shared" si="121"/>
        <v>0</v>
      </c>
      <c r="F672" s="295"/>
      <c r="G672" s="295"/>
      <c r="H672" s="294"/>
      <c r="I672" s="296"/>
      <c r="J672" s="272"/>
      <c r="K672" s="272"/>
      <c r="L672" s="272"/>
      <c r="M672" s="272"/>
      <c r="N672" s="272"/>
      <c r="O672" s="272"/>
      <c r="P672" s="272"/>
      <c r="Q672" s="272"/>
      <c r="R672" s="272"/>
      <c r="S672" s="272"/>
      <c r="T672" s="272"/>
      <c r="U672" s="272"/>
      <c r="V672" s="272"/>
      <c r="W672" s="272"/>
      <c r="X672" s="272"/>
      <c r="Y672" s="272"/>
      <c r="Z672" s="272"/>
    </row>
    <row r="673" spans="1:26" s="312" customFormat="1" x14ac:dyDescent="0.3">
      <c r="A673" s="282" t="str">
        <f>IF(ISBLANK($A$29),"",$A$29)</f>
        <v/>
      </c>
      <c r="B673" s="305"/>
      <c r="C673" s="305"/>
      <c r="D673" s="449">
        <f t="shared" si="120"/>
        <v>0</v>
      </c>
      <c r="E673" s="449">
        <f t="shared" si="121"/>
        <v>0</v>
      </c>
      <c r="F673" s="306"/>
      <c r="G673" s="306"/>
      <c r="H673" s="294"/>
      <c r="I673" s="296"/>
      <c r="J673" s="272"/>
      <c r="K673" s="272"/>
      <c r="L673" s="272"/>
      <c r="M673" s="272"/>
      <c r="N673" s="272"/>
      <c r="O673" s="272"/>
      <c r="P673" s="272"/>
      <c r="Q673" s="272"/>
      <c r="R673" s="272"/>
      <c r="S673" s="272"/>
      <c r="T673" s="272"/>
      <c r="U673" s="272"/>
      <c r="V673" s="272"/>
      <c r="W673" s="272"/>
      <c r="X673" s="272"/>
      <c r="Y673" s="272"/>
      <c r="Z673" s="272"/>
    </row>
    <row r="674" spans="1:26" s="312" customFormat="1" x14ac:dyDescent="0.3">
      <c r="A674" s="282" t="s">
        <v>2065</v>
      </c>
      <c r="B674" s="450">
        <f t="shared" ref="B674:G674" si="123">SUM(B651:B673)</f>
        <v>0</v>
      </c>
      <c r="C674" s="450">
        <f t="shared" si="123"/>
        <v>0</v>
      </c>
      <c r="D674" s="449">
        <f t="shared" si="123"/>
        <v>0</v>
      </c>
      <c r="E674" s="449">
        <f t="shared" si="123"/>
        <v>0</v>
      </c>
      <c r="F674" s="459">
        <f t="shared" si="123"/>
        <v>0</v>
      </c>
      <c r="G674" s="459">
        <f t="shared" si="123"/>
        <v>0</v>
      </c>
      <c r="H674" s="294"/>
      <c r="I674" s="307"/>
      <c r="J674" s="272"/>
      <c r="K674" s="272"/>
      <c r="L674" s="272"/>
      <c r="M674" s="272"/>
      <c r="N674" s="272"/>
      <c r="O674" s="272"/>
      <c r="P674" s="272"/>
      <c r="Q674" s="272"/>
      <c r="R674" s="272"/>
      <c r="S674" s="272"/>
      <c r="T674" s="272"/>
      <c r="U674" s="272"/>
      <c r="V674" s="272"/>
      <c r="W674" s="272"/>
      <c r="X674" s="272"/>
      <c r="Y674" s="272"/>
      <c r="Z674" s="272"/>
    </row>
    <row r="675" spans="1:26" s="312" customFormat="1" ht="18" x14ac:dyDescent="0.3">
      <c r="A675" s="542" t="s">
        <v>2066</v>
      </c>
      <c r="B675" s="543"/>
      <c r="C675" s="1144" t="s">
        <v>1655</v>
      </c>
      <c r="D675" s="1144"/>
      <c r="E675" s="1144"/>
      <c r="F675" s="1144"/>
      <c r="G675" s="1145"/>
      <c r="J675" s="272"/>
      <c r="K675" s="272"/>
      <c r="L675" s="272"/>
      <c r="M675" s="272"/>
      <c r="N675" s="272"/>
      <c r="O675" s="272"/>
      <c r="P675" s="272"/>
      <c r="Q675" s="272"/>
      <c r="R675" s="272"/>
      <c r="S675" s="272"/>
      <c r="T675" s="272"/>
      <c r="U675" s="272"/>
      <c r="V675" s="272"/>
      <c r="W675" s="272"/>
      <c r="X675" s="272"/>
      <c r="Y675" s="272"/>
      <c r="Z675" s="272"/>
    </row>
    <row r="676" spans="1:26" s="312" customFormat="1" ht="46.8" hidden="1" x14ac:dyDescent="0.3">
      <c r="A676" s="310" t="s">
        <v>2172</v>
      </c>
      <c r="B676" s="311"/>
      <c r="C676" s="1146"/>
      <c r="D676" s="1146"/>
      <c r="E676" s="1146"/>
      <c r="F676" s="1146"/>
      <c r="G676" s="1146"/>
      <c r="J676" s="272"/>
      <c r="K676" s="272"/>
      <c r="L676" s="272"/>
      <c r="M676" s="272"/>
      <c r="N676" s="272"/>
      <c r="O676" s="272"/>
      <c r="P676" s="272"/>
      <c r="Q676" s="272"/>
      <c r="R676" s="272"/>
      <c r="S676" s="272"/>
      <c r="T676" s="272"/>
      <c r="U676" s="272"/>
      <c r="V676" s="272"/>
      <c r="W676" s="272"/>
      <c r="X676" s="272"/>
      <c r="Y676" s="272"/>
      <c r="Z676" s="272"/>
    </row>
    <row r="677" spans="1:26" s="312" customFormat="1" ht="15.6" hidden="1" x14ac:dyDescent="0.3">
      <c r="A677" s="313" t="s">
        <v>2068</v>
      </c>
      <c r="B677" s="311"/>
      <c r="C677" s="1146"/>
      <c r="D677" s="1146"/>
      <c r="E677" s="1146"/>
      <c r="F677" s="1146"/>
      <c r="G677" s="1146"/>
      <c r="J677" s="272"/>
      <c r="K677" s="272"/>
      <c r="L677" s="272"/>
      <c r="M677" s="272"/>
      <c r="N677" s="272"/>
      <c r="O677" s="272"/>
      <c r="P677" s="272"/>
      <c r="Q677" s="272"/>
      <c r="R677" s="272"/>
      <c r="S677" s="272"/>
      <c r="T677" s="272"/>
      <c r="U677" s="272"/>
      <c r="V677" s="272"/>
      <c r="W677" s="272"/>
      <c r="X677" s="272"/>
      <c r="Y677" s="272"/>
      <c r="Z677" s="272"/>
    </row>
    <row r="678" spans="1:26" s="312" customFormat="1" ht="15.6" hidden="1" x14ac:dyDescent="0.3">
      <c r="A678" s="313" t="s">
        <v>2069</v>
      </c>
      <c r="B678" s="311"/>
      <c r="C678" s="1146"/>
      <c r="D678" s="1146"/>
      <c r="E678" s="1146"/>
      <c r="F678" s="1146"/>
      <c r="G678" s="1146"/>
      <c r="J678" s="272"/>
      <c r="K678" s="272"/>
      <c r="L678" s="272"/>
      <c r="M678" s="272"/>
      <c r="N678" s="272"/>
      <c r="O678" s="272"/>
      <c r="P678" s="272"/>
      <c r="Q678" s="272"/>
      <c r="R678" s="272"/>
      <c r="S678" s="272"/>
      <c r="T678" s="272"/>
      <c r="U678" s="272"/>
      <c r="V678" s="272"/>
      <c r="W678" s="272"/>
      <c r="X678" s="272"/>
      <c r="Y678" s="272"/>
      <c r="Z678" s="272"/>
    </row>
    <row r="679" spans="1:26" s="312" customFormat="1" ht="15.6" hidden="1" x14ac:dyDescent="0.3">
      <c r="A679" s="313" t="s">
        <v>2070</v>
      </c>
      <c r="B679" s="311"/>
      <c r="C679" s="1146"/>
      <c r="D679" s="1146"/>
      <c r="E679" s="1146"/>
      <c r="F679" s="1146"/>
      <c r="G679" s="1146"/>
      <c r="J679" s="272"/>
      <c r="K679" s="272"/>
      <c r="L679" s="272"/>
      <c r="M679" s="272"/>
      <c r="N679" s="272"/>
      <c r="O679" s="272"/>
      <c r="P679" s="272"/>
      <c r="Q679" s="272"/>
      <c r="R679" s="272"/>
      <c r="S679" s="272"/>
      <c r="T679" s="272"/>
      <c r="U679" s="272"/>
      <c r="V679" s="272"/>
      <c r="W679" s="272"/>
      <c r="X679" s="272"/>
      <c r="Y679" s="272"/>
      <c r="Z679" s="272"/>
    </row>
    <row r="680" spans="1:26" s="312" customFormat="1" ht="15.6" hidden="1" x14ac:dyDescent="0.3">
      <c r="A680" s="313" t="s">
        <v>2071</v>
      </c>
      <c r="B680" s="311"/>
      <c r="C680" s="1146"/>
      <c r="D680" s="1146"/>
      <c r="E680" s="1146"/>
      <c r="F680" s="1146"/>
      <c r="G680" s="1146"/>
      <c r="J680" s="272"/>
      <c r="K680" s="272"/>
      <c r="L680" s="272"/>
      <c r="M680" s="272"/>
      <c r="N680" s="272"/>
      <c r="O680" s="272"/>
      <c r="P680" s="272"/>
      <c r="Q680" s="272"/>
      <c r="R680" s="272"/>
      <c r="S680" s="272"/>
      <c r="T680" s="272"/>
      <c r="U680" s="272"/>
      <c r="V680" s="272"/>
      <c r="W680" s="272"/>
      <c r="X680" s="272"/>
      <c r="Y680" s="272"/>
      <c r="Z680" s="272"/>
    </row>
    <row r="681" spans="1:26" s="312" customFormat="1" ht="15.6" hidden="1" x14ac:dyDescent="0.3">
      <c r="A681" s="313" t="s">
        <v>2072</v>
      </c>
      <c r="B681" s="311"/>
      <c r="C681" s="1146"/>
      <c r="D681" s="1146"/>
      <c r="E681" s="1146"/>
      <c r="F681" s="1146"/>
      <c r="G681" s="1146"/>
      <c r="J681" s="272"/>
      <c r="K681" s="272"/>
      <c r="L681" s="272"/>
      <c r="M681" s="272"/>
      <c r="N681" s="272"/>
      <c r="O681" s="272"/>
      <c r="P681" s="272"/>
      <c r="Q681" s="272"/>
      <c r="R681" s="272"/>
      <c r="S681" s="272"/>
      <c r="T681" s="272"/>
      <c r="U681" s="272"/>
      <c r="V681" s="272"/>
      <c r="W681" s="272"/>
      <c r="X681" s="272"/>
      <c r="Y681" s="272"/>
      <c r="Z681" s="272"/>
    </row>
    <row r="682" spans="1:26" s="312" customFormat="1" ht="15.6" collapsed="1" x14ac:dyDescent="0.3">
      <c r="A682" s="314" t="s">
        <v>1496</v>
      </c>
      <c r="B682" s="455">
        <v>40</v>
      </c>
      <c r="C682" s="1150" t="s">
        <v>2073</v>
      </c>
      <c r="D682" s="1150"/>
      <c r="E682" s="1150"/>
      <c r="F682" s="1150"/>
      <c r="G682" s="1150"/>
      <c r="J682" s="272"/>
      <c r="K682" s="272"/>
      <c r="L682" s="272"/>
      <c r="M682" s="272"/>
      <c r="N682" s="272"/>
      <c r="O682" s="272"/>
      <c r="P682" s="272"/>
      <c r="Q682" s="272"/>
      <c r="R682" s="272"/>
      <c r="S682" s="272"/>
      <c r="T682" s="272"/>
      <c r="U682" s="272"/>
      <c r="V682" s="272"/>
      <c r="W682" s="272"/>
      <c r="X682" s="272"/>
      <c r="Y682" s="272"/>
      <c r="Z682" s="272"/>
    </row>
    <row r="683" spans="1:26" s="312" customFormat="1" x14ac:dyDescent="0.3">
      <c r="J683" s="272"/>
      <c r="K683" s="272"/>
      <c r="L683" s="272"/>
      <c r="M683" s="272"/>
      <c r="N683" s="272"/>
      <c r="O683" s="272"/>
      <c r="P683" s="272"/>
      <c r="Q683" s="272"/>
      <c r="R683" s="272"/>
      <c r="S683" s="272"/>
      <c r="T683" s="272"/>
      <c r="U683" s="272"/>
      <c r="V683" s="272"/>
      <c r="W683" s="272"/>
      <c r="X683" s="272"/>
      <c r="Y683" s="272"/>
      <c r="Z683" s="272"/>
    </row>
    <row r="684" spans="1:26" ht="18" x14ac:dyDescent="0.35">
      <c r="A684" s="1147" t="s">
        <v>1882</v>
      </c>
      <c r="B684" s="1148"/>
      <c r="C684" s="1148"/>
      <c r="D684" s="1148"/>
      <c r="E684" s="1148"/>
      <c r="F684" s="1148"/>
      <c r="G684" s="1148"/>
      <c r="H684" s="1148"/>
      <c r="I684" s="1149"/>
    </row>
    <row r="685" spans="1:26" ht="42" x14ac:dyDescent="0.3">
      <c r="A685" s="275" t="s">
        <v>2040</v>
      </c>
      <c r="B685" s="275" t="s">
        <v>2041</v>
      </c>
      <c r="C685" s="276" t="s">
        <v>2042</v>
      </c>
      <c r="D685" s="280" t="str">
        <f>"Productive FTEs ("&amp;B717*52&amp;")"</f>
        <v>Productive FTEs (2080)</v>
      </c>
      <c r="E685" s="280" t="str">
        <f>"Non-productive FTEs ("&amp;B717*52&amp;")"</f>
        <v>Non-productive FTEs (2080)</v>
      </c>
      <c r="F685" s="276" t="s">
        <v>2043</v>
      </c>
      <c r="G685" s="276" t="s">
        <v>2044</v>
      </c>
      <c r="H685" s="277" t="s">
        <v>2045</v>
      </c>
      <c r="I685" s="276" t="s">
        <v>1655</v>
      </c>
    </row>
    <row r="686" spans="1:26" x14ac:dyDescent="0.3">
      <c r="A686" s="282" t="str">
        <f>IF(ISBLANK($A$7),"",$A$7)</f>
        <v>Hourly Staff</v>
      </c>
      <c r="B686" s="283"/>
      <c r="C686" s="283"/>
      <c r="D686" s="290">
        <f t="shared" ref="D686:E686" si="124">IF($B$254="","",B686/($B$254*52))</f>
        <v>0</v>
      </c>
      <c r="E686" s="290">
        <f t="shared" si="124"/>
        <v>0</v>
      </c>
      <c r="F686" s="285"/>
      <c r="G686" s="285"/>
      <c r="H686" s="283"/>
      <c r="I686" s="286"/>
    </row>
    <row r="687" spans="1:26" x14ac:dyDescent="0.3">
      <c r="A687" s="293" t="str">
        <f>IF(ISBLANK($A$8),"",$A$8)</f>
        <v>Hourly Staff</v>
      </c>
      <c r="B687" s="294"/>
      <c r="C687" s="294"/>
      <c r="D687" s="449">
        <f t="shared" ref="D687:E693" si="125">IF($B$717="","",B687/($B$717*52))</f>
        <v>0</v>
      </c>
      <c r="E687" s="449">
        <f t="shared" si="125"/>
        <v>0</v>
      </c>
      <c r="F687" s="295"/>
      <c r="G687" s="295"/>
      <c r="H687" s="294"/>
      <c r="I687" s="296"/>
    </row>
    <row r="688" spans="1:26" x14ac:dyDescent="0.3">
      <c r="A688" s="293" t="str">
        <f>IF(ISBLANK($A$9),"",$A$9)</f>
        <v>Housekeeper</v>
      </c>
      <c r="B688" s="294"/>
      <c r="C688" s="294"/>
      <c r="D688" s="449">
        <f t="shared" si="125"/>
        <v>0</v>
      </c>
      <c r="E688" s="449">
        <f t="shared" si="125"/>
        <v>0</v>
      </c>
      <c r="F688" s="295"/>
      <c r="G688" s="295"/>
      <c r="H688" s="294"/>
      <c r="I688" s="296"/>
    </row>
    <row r="689" spans="1:9" s="312" customFormat="1" x14ac:dyDescent="0.3">
      <c r="A689" s="293" t="str">
        <f>IF(ISBLANK($A$10),"",$A$10)</f>
        <v>Floor Technician</v>
      </c>
      <c r="B689" s="294"/>
      <c r="C689" s="294"/>
      <c r="D689" s="449">
        <f t="shared" si="125"/>
        <v>0</v>
      </c>
      <c r="E689" s="449">
        <f t="shared" si="125"/>
        <v>0</v>
      </c>
      <c r="F689" s="295"/>
      <c r="G689" s="295"/>
      <c r="H689" s="294"/>
      <c r="I689" s="296"/>
    </row>
    <row r="690" spans="1:9" s="312" customFormat="1" x14ac:dyDescent="0.3">
      <c r="A690" s="293" t="str">
        <f>IF(ISBLANK($A$11),"",$A$11)</f>
        <v>Trash Technician</v>
      </c>
      <c r="B690" s="294"/>
      <c r="C690" s="294"/>
      <c r="D690" s="449">
        <f t="shared" si="125"/>
        <v>0</v>
      </c>
      <c r="E690" s="449">
        <f t="shared" si="125"/>
        <v>0</v>
      </c>
      <c r="F690" s="295"/>
      <c r="G690" s="295"/>
      <c r="H690" s="294"/>
      <c r="I690" s="296"/>
    </row>
    <row r="691" spans="1:9" s="312" customFormat="1" x14ac:dyDescent="0.3">
      <c r="A691" s="293" t="str">
        <f>IF(ISBLANK($A$12),"",$A$12)</f>
        <v>Linen Technician</v>
      </c>
      <c r="B691" s="294"/>
      <c r="C691" s="294"/>
      <c r="D691" s="449">
        <f t="shared" si="125"/>
        <v>0</v>
      </c>
      <c r="E691" s="449">
        <f t="shared" si="125"/>
        <v>0</v>
      </c>
      <c r="F691" s="295"/>
      <c r="G691" s="295"/>
      <c r="H691" s="294"/>
      <c r="I691" s="296"/>
    </row>
    <row r="692" spans="1:9" s="312" customFormat="1" x14ac:dyDescent="0.3">
      <c r="A692" s="293" t="str">
        <f>IF(ISBLANK($A$13),"",$A$13)</f>
        <v>Administrative Support</v>
      </c>
      <c r="B692" s="294"/>
      <c r="C692" s="294"/>
      <c r="D692" s="449">
        <f t="shared" si="125"/>
        <v>0</v>
      </c>
      <c r="E692" s="449">
        <f t="shared" si="125"/>
        <v>0</v>
      </c>
      <c r="F692" s="295"/>
      <c r="G692" s="295"/>
      <c r="H692" s="294"/>
      <c r="I692" s="296"/>
    </row>
    <row r="693" spans="1:9" s="312" customFormat="1" x14ac:dyDescent="0.3">
      <c r="A693" s="293" t="str">
        <f>IF(ISBLANK($A$14),"",$A$14)</f>
        <v>Hourly Supervision</v>
      </c>
      <c r="B693" s="294"/>
      <c r="C693" s="294"/>
      <c r="D693" s="449">
        <f t="shared" si="125"/>
        <v>0</v>
      </c>
      <c r="E693" s="449">
        <f t="shared" si="125"/>
        <v>0</v>
      </c>
      <c r="F693" s="295"/>
      <c r="G693" s="295"/>
      <c r="H693" s="294"/>
      <c r="I693" s="296"/>
    </row>
    <row r="694" spans="1:9" s="312" customFormat="1" x14ac:dyDescent="0.3">
      <c r="A694" s="282" t="str">
        <f>IF(ISBLANK($A$15),"",$A$15)</f>
        <v>Salaried Staff</v>
      </c>
      <c r="B694" s="283"/>
      <c r="C694" s="283"/>
      <c r="D694" s="290"/>
      <c r="E694" s="290"/>
      <c r="F694" s="285"/>
      <c r="G694" s="285"/>
      <c r="H694" s="283"/>
      <c r="I694" s="286"/>
    </row>
    <row r="695" spans="1:9" s="312" customFormat="1" x14ac:dyDescent="0.3">
      <c r="A695" s="293" t="str">
        <f>IF(ISBLANK($A$16),"",$A$16)</f>
        <v>Salaried Supervision</v>
      </c>
      <c r="B695" s="294"/>
      <c r="C695" s="294"/>
      <c r="D695" s="449">
        <f t="shared" ref="D695:D708" si="126">IF($B$717="","",B695/($B$717*52))</f>
        <v>0</v>
      </c>
      <c r="E695" s="449">
        <f t="shared" ref="E695:E708" si="127">IF($B$717="","",C695/($B$717*52))</f>
        <v>0</v>
      </c>
      <c r="F695" s="295"/>
      <c r="G695" s="295"/>
      <c r="H695" s="294"/>
      <c r="I695" s="296"/>
    </row>
    <row r="696" spans="1:9" s="312" customFormat="1" x14ac:dyDescent="0.3">
      <c r="A696" s="293" t="str">
        <f>IF(ISBLANK($A$17),"",$A$17)</f>
        <v>Managers</v>
      </c>
      <c r="B696" s="294"/>
      <c r="C696" s="294"/>
      <c r="D696" s="449">
        <f t="shared" si="126"/>
        <v>0</v>
      </c>
      <c r="E696" s="449">
        <f t="shared" si="127"/>
        <v>0</v>
      </c>
      <c r="F696" s="295"/>
      <c r="G696" s="295"/>
      <c r="H696" s="294"/>
      <c r="I696" s="296"/>
    </row>
    <row r="697" spans="1:9" s="312" customFormat="1" x14ac:dyDescent="0.3">
      <c r="A697" s="293" t="str">
        <f t="shared" ref="A697" si="128">IF(ISBLANK(A661),"",A661)</f>
        <v>Managers</v>
      </c>
      <c r="B697" s="294"/>
      <c r="C697" s="294"/>
      <c r="D697" s="449">
        <f t="shared" si="126"/>
        <v>0</v>
      </c>
      <c r="E697" s="449">
        <f t="shared" si="127"/>
        <v>0</v>
      </c>
      <c r="F697" s="295"/>
      <c r="G697" s="295"/>
      <c r="H697" s="294"/>
      <c r="I697" s="296"/>
    </row>
    <row r="698" spans="1:9" s="312" customFormat="1" x14ac:dyDescent="0.3">
      <c r="A698" s="282" t="str">
        <f>IF(ISBLANK($A$19),"",$A$19)</f>
        <v>Other Labor</v>
      </c>
      <c r="B698" s="283"/>
      <c r="C698" s="283"/>
      <c r="D698" s="290">
        <f t="shared" si="126"/>
        <v>0</v>
      </c>
      <c r="E698" s="290">
        <f t="shared" si="127"/>
        <v>0</v>
      </c>
      <c r="F698" s="285"/>
      <c r="G698" s="285"/>
      <c r="H698" s="283"/>
      <c r="I698" s="286"/>
    </row>
    <row r="699" spans="1:9" s="312" customFormat="1" x14ac:dyDescent="0.3">
      <c r="A699" s="293" t="str">
        <f>IF(ISBLANK($A$20),"",$A$20)</f>
        <v>Temp/ Agency Labor</v>
      </c>
      <c r="B699" s="294"/>
      <c r="C699" s="294"/>
      <c r="D699" s="449">
        <f t="shared" si="126"/>
        <v>0</v>
      </c>
      <c r="E699" s="449">
        <f t="shared" si="127"/>
        <v>0</v>
      </c>
      <c r="F699" s="295"/>
      <c r="G699" s="295"/>
      <c r="H699" s="294"/>
      <c r="I699" s="296"/>
    </row>
    <row r="700" spans="1:9" s="312" customFormat="1" x14ac:dyDescent="0.3">
      <c r="A700" s="282" t="str">
        <f>IF(ISBLANK($A$21),"",$A$21)</f>
        <v/>
      </c>
      <c r="B700" s="294"/>
      <c r="C700" s="294"/>
      <c r="D700" s="449">
        <f t="shared" si="126"/>
        <v>0</v>
      </c>
      <c r="E700" s="449">
        <f t="shared" si="127"/>
        <v>0</v>
      </c>
      <c r="F700" s="295"/>
      <c r="G700" s="295"/>
      <c r="H700" s="294"/>
      <c r="I700" s="296"/>
    </row>
    <row r="701" spans="1:9" s="312" customFormat="1" x14ac:dyDescent="0.3">
      <c r="A701" s="282" t="str">
        <f>IF(ISBLANK($A$22),"",$A$22)</f>
        <v/>
      </c>
      <c r="B701" s="294"/>
      <c r="C701" s="294"/>
      <c r="D701" s="449">
        <f t="shared" si="126"/>
        <v>0</v>
      </c>
      <c r="E701" s="449">
        <f t="shared" si="127"/>
        <v>0</v>
      </c>
      <c r="F701" s="295"/>
      <c r="G701" s="295"/>
      <c r="H701" s="294"/>
      <c r="I701" s="296"/>
    </row>
    <row r="702" spans="1:9" s="312" customFormat="1" x14ac:dyDescent="0.3">
      <c r="A702" s="282" t="str">
        <f>IF(ISBLANK($A$23),"",$A$23)</f>
        <v/>
      </c>
      <c r="B702" s="294"/>
      <c r="C702" s="294"/>
      <c r="D702" s="449">
        <f t="shared" si="126"/>
        <v>0</v>
      </c>
      <c r="E702" s="449">
        <f t="shared" si="127"/>
        <v>0</v>
      </c>
      <c r="F702" s="295"/>
      <c r="G702" s="295"/>
      <c r="H702" s="294"/>
      <c r="I702" s="296"/>
    </row>
    <row r="703" spans="1:9" s="312" customFormat="1" x14ac:dyDescent="0.3">
      <c r="A703" s="282" t="str">
        <f>IF(ISBLANK($A$24),"",$A$24)</f>
        <v/>
      </c>
      <c r="B703" s="294"/>
      <c r="C703" s="294"/>
      <c r="D703" s="449">
        <f t="shared" si="126"/>
        <v>0</v>
      </c>
      <c r="E703" s="449">
        <f t="shared" si="127"/>
        <v>0</v>
      </c>
      <c r="F703" s="295"/>
      <c r="G703" s="295"/>
      <c r="H703" s="294"/>
      <c r="I703" s="296"/>
    </row>
    <row r="704" spans="1:9" s="312" customFormat="1" x14ac:dyDescent="0.3">
      <c r="A704" s="282" t="str">
        <f>IF(ISBLANK($A$25),"",$A$25)</f>
        <v/>
      </c>
      <c r="B704" s="294"/>
      <c r="C704" s="294"/>
      <c r="D704" s="449">
        <f t="shared" si="126"/>
        <v>0</v>
      </c>
      <c r="E704" s="449">
        <f t="shared" si="127"/>
        <v>0</v>
      </c>
      <c r="F704" s="295"/>
      <c r="G704" s="295"/>
      <c r="H704" s="294"/>
      <c r="I704" s="296"/>
    </row>
    <row r="705" spans="1:26" s="312" customFormat="1" x14ac:dyDescent="0.3">
      <c r="A705" s="282" t="str">
        <f>IF(ISBLANK($A$26),"",$A$26)</f>
        <v/>
      </c>
      <c r="B705" s="294"/>
      <c r="C705" s="294"/>
      <c r="D705" s="449">
        <f t="shared" si="126"/>
        <v>0</v>
      </c>
      <c r="E705" s="449">
        <f t="shared" si="127"/>
        <v>0</v>
      </c>
      <c r="F705" s="295"/>
      <c r="G705" s="295"/>
      <c r="H705" s="294"/>
      <c r="I705" s="296"/>
      <c r="J705" s="272"/>
      <c r="K705" s="272"/>
      <c r="L705" s="272"/>
      <c r="M705" s="272"/>
      <c r="N705" s="272"/>
      <c r="O705" s="272"/>
      <c r="P705" s="272"/>
      <c r="Q705" s="272"/>
      <c r="R705" s="272"/>
      <c r="S705" s="272"/>
      <c r="T705" s="272"/>
      <c r="U705" s="272"/>
      <c r="V705" s="272"/>
      <c r="W705" s="272"/>
      <c r="X705" s="272"/>
      <c r="Y705" s="272"/>
      <c r="Z705" s="272"/>
    </row>
    <row r="706" spans="1:26" s="312" customFormat="1" x14ac:dyDescent="0.3">
      <c r="A706" s="282" t="str">
        <f>IF(ISBLANK($A$27),"",$A$27)</f>
        <v/>
      </c>
      <c r="B706" s="294"/>
      <c r="C706" s="294"/>
      <c r="D706" s="449">
        <f t="shared" si="126"/>
        <v>0</v>
      </c>
      <c r="E706" s="449">
        <f t="shared" si="127"/>
        <v>0</v>
      </c>
      <c r="F706" s="295"/>
      <c r="G706" s="295"/>
      <c r="H706" s="294"/>
      <c r="I706" s="296"/>
      <c r="J706" s="272"/>
      <c r="K706" s="272"/>
      <c r="L706" s="272"/>
      <c r="M706" s="272"/>
      <c r="N706" s="272"/>
      <c r="O706" s="272"/>
      <c r="P706" s="272"/>
      <c r="Q706" s="272"/>
      <c r="R706" s="272"/>
      <c r="S706" s="272"/>
      <c r="T706" s="272"/>
      <c r="U706" s="272"/>
      <c r="V706" s="272"/>
      <c r="W706" s="272"/>
      <c r="X706" s="272"/>
      <c r="Y706" s="272"/>
      <c r="Z706" s="272"/>
    </row>
    <row r="707" spans="1:26" s="312" customFormat="1" x14ac:dyDescent="0.3">
      <c r="A707" s="282" t="str">
        <f>IF(ISBLANK($A$28),"",$A$28)</f>
        <v/>
      </c>
      <c r="B707" s="294"/>
      <c r="C707" s="294"/>
      <c r="D707" s="449">
        <f t="shared" si="126"/>
        <v>0</v>
      </c>
      <c r="E707" s="449">
        <f t="shared" si="127"/>
        <v>0</v>
      </c>
      <c r="F707" s="295"/>
      <c r="G707" s="295"/>
      <c r="H707" s="294"/>
      <c r="I707" s="296"/>
      <c r="J707" s="272"/>
      <c r="K707" s="272"/>
      <c r="L707" s="272"/>
      <c r="M707" s="272"/>
      <c r="N707" s="272"/>
      <c r="O707" s="272"/>
      <c r="P707" s="272"/>
      <c r="Q707" s="272"/>
      <c r="R707" s="272"/>
      <c r="S707" s="272"/>
      <c r="T707" s="272"/>
      <c r="U707" s="272"/>
      <c r="V707" s="272"/>
      <c r="W707" s="272"/>
      <c r="X707" s="272"/>
      <c r="Y707" s="272"/>
      <c r="Z707" s="272"/>
    </row>
    <row r="708" spans="1:26" s="312" customFormat="1" x14ac:dyDescent="0.3">
      <c r="A708" s="282" t="str">
        <f>IF(ISBLANK($A$29),"",$A$29)</f>
        <v/>
      </c>
      <c r="B708" s="305"/>
      <c r="C708" s="305"/>
      <c r="D708" s="449">
        <f t="shared" si="126"/>
        <v>0</v>
      </c>
      <c r="E708" s="449">
        <f t="shared" si="127"/>
        <v>0</v>
      </c>
      <c r="F708" s="306"/>
      <c r="G708" s="306"/>
      <c r="H708" s="294"/>
      <c r="I708" s="296"/>
      <c r="J708" s="272"/>
      <c r="K708" s="272"/>
      <c r="L708" s="272"/>
      <c r="M708" s="272"/>
      <c r="N708" s="272"/>
      <c r="O708" s="272"/>
      <c r="P708" s="272"/>
      <c r="Q708" s="272"/>
      <c r="R708" s="272"/>
      <c r="S708" s="272"/>
      <c r="T708" s="272"/>
      <c r="U708" s="272"/>
      <c r="V708" s="272"/>
      <c r="W708" s="272"/>
      <c r="X708" s="272"/>
      <c r="Y708" s="272"/>
      <c r="Z708" s="272"/>
    </row>
    <row r="709" spans="1:26" s="312" customFormat="1" x14ac:dyDescent="0.3">
      <c r="A709" s="282" t="s">
        <v>2065</v>
      </c>
      <c r="B709" s="450">
        <f t="shared" ref="B709:G709" si="129">SUM(B686:B708)</f>
        <v>0</v>
      </c>
      <c r="C709" s="450">
        <f t="shared" si="129"/>
        <v>0</v>
      </c>
      <c r="D709" s="449">
        <f t="shared" si="129"/>
        <v>0</v>
      </c>
      <c r="E709" s="449">
        <f t="shared" si="129"/>
        <v>0</v>
      </c>
      <c r="F709" s="459">
        <f t="shared" si="129"/>
        <v>0</v>
      </c>
      <c r="G709" s="459">
        <f t="shared" si="129"/>
        <v>0</v>
      </c>
      <c r="H709" s="294"/>
      <c r="I709" s="307"/>
      <c r="J709" s="272"/>
      <c r="K709" s="272"/>
      <c r="L709" s="272"/>
      <c r="M709" s="272"/>
      <c r="N709" s="272"/>
      <c r="O709" s="272"/>
      <c r="P709" s="272"/>
      <c r="Q709" s="272"/>
      <c r="R709" s="272"/>
      <c r="S709" s="272"/>
      <c r="T709" s="272"/>
      <c r="U709" s="272"/>
      <c r="V709" s="272"/>
      <c r="W709" s="272"/>
      <c r="X709" s="272"/>
      <c r="Y709" s="272"/>
      <c r="Z709" s="272"/>
    </row>
    <row r="710" spans="1:26" s="312" customFormat="1" ht="18" x14ac:dyDescent="0.3">
      <c r="A710" s="542" t="s">
        <v>2066</v>
      </c>
      <c r="B710" s="543"/>
      <c r="C710" s="1144" t="s">
        <v>1655</v>
      </c>
      <c r="D710" s="1144"/>
      <c r="E710" s="1144"/>
      <c r="F710" s="1144"/>
      <c r="G710" s="1145"/>
      <c r="J710" s="272"/>
      <c r="K710" s="272"/>
      <c r="L710" s="272"/>
      <c r="M710" s="272"/>
      <c r="N710" s="272"/>
      <c r="O710" s="272"/>
      <c r="P710" s="272"/>
      <c r="Q710" s="272"/>
      <c r="R710" s="272"/>
      <c r="S710" s="272"/>
      <c r="T710" s="272"/>
      <c r="U710" s="272"/>
      <c r="V710" s="272"/>
      <c r="W710" s="272"/>
      <c r="X710" s="272"/>
      <c r="Y710" s="272"/>
      <c r="Z710" s="272"/>
    </row>
    <row r="711" spans="1:26" s="312" customFormat="1" ht="46.8" hidden="1" x14ac:dyDescent="0.3">
      <c r="A711" s="310" t="s">
        <v>2172</v>
      </c>
      <c r="B711" s="311"/>
      <c r="C711" s="1146"/>
      <c r="D711" s="1146"/>
      <c r="E711" s="1146"/>
      <c r="F711" s="1146"/>
      <c r="G711" s="1146"/>
      <c r="J711" s="272"/>
      <c r="K711" s="272"/>
      <c r="L711" s="272"/>
      <c r="M711" s="272"/>
      <c r="N711" s="272"/>
      <c r="O711" s="272"/>
      <c r="P711" s="272"/>
      <c r="Q711" s="272"/>
      <c r="R711" s="272"/>
      <c r="S711" s="272"/>
      <c r="T711" s="272"/>
      <c r="U711" s="272"/>
      <c r="V711" s="272"/>
      <c r="W711" s="272"/>
      <c r="X711" s="272"/>
      <c r="Y711" s="272"/>
      <c r="Z711" s="272"/>
    </row>
    <row r="712" spans="1:26" s="312" customFormat="1" ht="15.6" hidden="1" x14ac:dyDescent="0.3">
      <c r="A712" s="313" t="s">
        <v>2068</v>
      </c>
      <c r="B712" s="311"/>
      <c r="C712" s="1146"/>
      <c r="D712" s="1146"/>
      <c r="E712" s="1146"/>
      <c r="F712" s="1146"/>
      <c r="G712" s="1146"/>
      <c r="J712" s="272"/>
      <c r="K712" s="272"/>
      <c r="L712" s="272"/>
      <c r="M712" s="272"/>
      <c r="N712" s="272"/>
      <c r="O712" s="272"/>
      <c r="P712" s="272"/>
      <c r="Q712" s="272"/>
      <c r="R712" s="272"/>
      <c r="S712" s="272"/>
      <c r="T712" s="272"/>
      <c r="U712" s="272"/>
      <c r="V712" s="272"/>
      <c r="W712" s="272"/>
      <c r="X712" s="272"/>
      <c r="Y712" s="272"/>
      <c r="Z712" s="272"/>
    </row>
    <row r="713" spans="1:26" s="312" customFormat="1" ht="15.6" hidden="1" x14ac:dyDescent="0.3">
      <c r="A713" s="313" t="s">
        <v>2069</v>
      </c>
      <c r="B713" s="311"/>
      <c r="C713" s="1146"/>
      <c r="D713" s="1146"/>
      <c r="E713" s="1146"/>
      <c r="F713" s="1146"/>
      <c r="G713" s="1146"/>
      <c r="J713" s="272"/>
      <c r="K713" s="272"/>
      <c r="L713" s="272"/>
      <c r="M713" s="272"/>
      <c r="N713" s="272"/>
      <c r="O713" s="272"/>
      <c r="P713" s="272"/>
      <c r="Q713" s="272"/>
      <c r="R713" s="272"/>
      <c r="S713" s="272"/>
      <c r="T713" s="272"/>
      <c r="U713" s="272"/>
      <c r="V713" s="272"/>
      <c r="W713" s="272"/>
      <c r="X713" s="272"/>
      <c r="Y713" s="272"/>
      <c r="Z713" s="272"/>
    </row>
    <row r="714" spans="1:26" s="312" customFormat="1" ht="15.6" hidden="1" x14ac:dyDescent="0.3">
      <c r="A714" s="313" t="s">
        <v>2070</v>
      </c>
      <c r="B714" s="311"/>
      <c r="C714" s="1146"/>
      <c r="D714" s="1146"/>
      <c r="E714" s="1146"/>
      <c r="F714" s="1146"/>
      <c r="G714" s="1146"/>
      <c r="J714" s="272"/>
      <c r="K714" s="272"/>
      <c r="L714" s="272"/>
      <c r="M714" s="272"/>
      <c r="N714" s="272"/>
      <c r="O714" s="272"/>
      <c r="P714" s="272"/>
      <c r="Q714" s="272"/>
      <c r="R714" s="272"/>
      <c r="S714" s="272"/>
      <c r="T714" s="272"/>
      <c r="U714" s="272"/>
      <c r="V714" s="272"/>
      <c r="W714" s="272"/>
      <c r="X714" s="272"/>
      <c r="Y714" s="272"/>
      <c r="Z714" s="272"/>
    </row>
    <row r="715" spans="1:26" s="312" customFormat="1" ht="15.6" hidden="1" x14ac:dyDescent="0.3">
      <c r="A715" s="313" t="s">
        <v>2071</v>
      </c>
      <c r="B715" s="311"/>
      <c r="C715" s="1146"/>
      <c r="D715" s="1146"/>
      <c r="E715" s="1146"/>
      <c r="F715" s="1146"/>
      <c r="G715" s="1146"/>
      <c r="J715" s="272"/>
      <c r="K715" s="272"/>
      <c r="L715" s="272"/>
      <c r="M715" s="272"/>
      <c r="N715" s="272"/>
      <c r="O715" s="272"/>
      <c r="P715" s="272"/>
      <c r="Q715" s="272"/>
      <c r="R715" s="272"/>
      <c r="S715" s="272"/>
      <c r="T715" s="272"/>
      <c r="U715" s="272"/>
      <c r="V715" s="272"/>
      <c r="W715" s="272"/>
      <c r="X715" s="272"/>
      <c r="Y715" s="272"/>
      <c r="Z715" s="272"/>
    </row>
    <row r="716" spans="1:26" s="312" customFormat="1" ht="15.6" hidden="1" x14ac:dyDescent="0.3">
      <c r="A716" s="313" t="s">
        <v>2072</v>
      </c>
      <c r="B716" s="311"/>
      <c r="C716" s="1146"/>
      <c r="D716" s="1146"/>
      <c r="E716" s="1146"/>
      <c r="F716" s="1146"/>
      <c r="G716" s="1146"/>
      <c r="J716" s="272"/>
      <c r="K716" s="272"/>
      <c r="L716" s="272"/>
      <c r="M716" s="272"/>
      <c r="N716" s="272"/>
      <c r="O716" s="272"/>
      <c r="P716" s="272"/>
      <c r="Q716" s="272"/>
      <c r="R716" s="272"/>
      <c r="S716" s="272"/>
      <c r="T716" s="272"/>
      <c r="U716" s="272"/>
      <c r="V716" s="272"/>
      <c r="W716" s="272"/>
      <c r="X716" s="272"/>
      <c r="Y716" s="272"/>
      <c r="Z716" s="272"/>
    </row>
    <row r="717" spans="1:26" s="312" customFormat="1" ht="15.6" collapsed="1" x14ac:dyDescent="0.3">
      <c r="A717" s="314" t="s">
        <v>1496</v>
      </c>
      <c r="B717" s="455">
        <v>40</v>
      </c>
      <c r="C717" s="1150" t="s">
        <v>2073</v>
      </c>
      <c r="D717" s="1150"/>
      <c r="E717" s="1150"/>
      <c r="F717" s="1150"/>
      <c r="G717" s="1150"/>
      <c r="J717" s="272"/>
      <c r="K717" s="272"/>
      <c r="L717" s="272"/>
      <c r="M717" s="272"/>
      <c r="N717" s="272"/>
      <c r="O717" s="272"/>
      <c r="P717" s="272"/>
      <c r="Q717" s="272"/>
      <c r="R717" s="272"/>
      <c r="S717" s="272"/>
      <c r="T717" s="272"/>
      <c r="U717" s="272"/>
      <c r="V717" s="272"/>
      <c r="W717" s="272"/>
      <c r="X717" s="272"/>
      <c r="Y717" s="272"/>
      <c r="Z717" s="272"/>
    </row>
    <row r="718" spans="1:26" s="312" customFormat="1" x14ac:dyDescent="0.3">
      <c r="J718" s="272"/>
      <c r="K718" s="272"/>
      <c r="L718" s="272"/>
      <c r="M718" s="272"/>
      <c r="N718" s="272"/>
      <c r="O718" s="272"/>
      <c r="P718" s="272"/>
      <c r="Q718" s="272"/>
      <c r="R718" s="272"/>
      <c r="S718" s="272"/>
      <c r="T718" s="272"/>
      <c r="U718" s="272"/>
      <c r="V718" s="272"/>
      <c r="W718" s="272"/>
      <c r="X718" s="272"/>
      <c r="Y718" s="272"/>
      <c r="Z718" s="272"/>
    </row>
    <row r="719" spans="1:26" ht="18" x14ac:dyDescent="0.35">
      <c r="A719" s="1147" t="s">
        <v>1883</v>
      </c>
      <c r="B719" s="1148"/>
      <c r="C719" s="1148"/>
      <c r="D719" s="1148"/>
      <c r="E719" s="1148"/>
      <c r="F719" s="1148"/>
      <c r="G719" s="1148"/>
      <c r="H719" s="1148"/>
      <c r="I719" s="1149"/>
    </row>
    <row r="720" spans="1:26" ht="42" x14ac:dyDescent="0.3">
      <c r="A720" s="275" t="s">
        <v>2040</v>
      </c>
      <c r="B720" s="275" t="s">
        <v>2041</v>
      </c>
      <c r="C720" s="276" t="s">
        <v>2042</v>
      </c>
      <c r="D720" s="280" t="str">
        <f>"Productive FTEs ("&amp;B752*52&amp;")"</f>
        <v>Productive FTEs (2080)</v>
      </c>
      <c r="E720" s="280" t="str">
        <f>"Non-productive FTEs ("&amp;B752*52&amp;")"</f>
        <v>Non-productive FTEs (2080)</v>
      </c>
      <c r="F720" s="276" t="s">
        <v>2043</v>
      </c>
      <c r="G720" s="276" t="s">
        <v>2044</v>
      </c>
      <c r="H720" s="277" t="s">
        <v>2045</v>
      </c>
      <c r="I720" s="276" t="s">
        <v>1655</v>
      </c>
    </row>
    <row r="721" spans="1:9" x14ac:dyDescent="0.3">
      <c r="A721" s="282" t="str">
        <f>IF(ISBLANK($A$7),"",$A$7)</f>
        <v>Hourly Staff</v>
      </c>
      <c r="B721" s="283"/>
      <c r="C721" s="283"/>
      <c r="D721" s="290">
        <f t="shared" ref="D721:E721" si="130">IF($B$254="","",B721/($B$254*52))</f>
        <v>0</v>
      </c>
      <c r="E721" s="290">
        <f t="shared" si="130"/>
        <v>0</v>
      </c>
      <c r="F721" s="285"/>
      <c r="G721" s="285"/>
      <c r="H721" s="283"/>
      <c r="I721" s="286"/>
    </row>
    <row r="722" spans="1:9" x14ac:dyDescent="0.3">
      <c r="A722" s="293" t="str">
        <f>IF(ISBLANK($A$8),"",$A$8)</f>
        <v>Hourly Staff</v>
      </c>
      <c r="B722" s="294"/>
      <c r="C722" s="294"/>
      <c r="D722" s="449">
        <f t="shared" ref="D722:E728" si="131">IF($B$752="","",B722/($B$752*52))</f>
        <v>0</v>
      </c>
      <c r="E722" s="449">
        <f t="shared" si="131"/>
        <v>0</v>
      </c>
      <c r="F722" s="295"/>
      <c r="G722" s="295"/>
      <c r="H722" s="294"/>
      <c r="I722" s="296"/>
    </row>
    <row r="723" spans="1:9" x14ac:dyDescent="0.3">
      <c r="A723" s="293" t="str">
        <f>IF(ISBLANK($A$9),"",$A$9)</f>
        <v>Housekeeper</v>
      </c>
      <c r="B723" s="294"/>
      <c r="C723" s="294"/>
      <c r="D723" s="449">
        <f t="shared" si="131"/>
        <v>0</v>
      </c>
      <c r="E723" s="449">
        <f t="shared" si="131"/>
        <v>0</v>
      </c>
      <c r="F723" s="295"/>
      <c r="G723" s="295"/>
      <c r="H723" s="294"/>
      <c r="I723" s="296"/>
    </row>
    <row r="724" spans="1:9" s="312" customFormat="1" x14ac:dyDescent="0.3">
      <c r="A724" s="293" t="str">
        <f>IF(ISBLANK($A$10),"",$A$10)</f>
        <v>Floor Technician</v>
      </c>
      <c r="B724" s="294"/>
      <c r="C724" s="294"/>
      <c r="D724" s="449">
        <f t="shared" si="131"/>
        <v>0</v>
      </c>
      <c r="E724" s="449">
        <f t="shared" si="131"/>
        <v>0</v>
      </c>
      <c r="F724" s="295"/>
      <c r="G724" s="295"/>
      <c r="H724" s="294"/>
      <c r="I724" s="296"/>
    </row>
    <row r="725" spans="1:9" s="312" customFormat="1" x14ac:dyDescent="0.3">
      <c r="A725" s="293" t="str">
        <f>IF(ISBLANK($A$11),"",$A$11)</f>
        <v>Trash Technician</v>
      </c>
      <c r="B725" s="294"/>
      <c r="C725" s="294"/>
      <c r="D725" s="449">
        <f t="shared" si="131"/>
        <v>0</v>
      </c>
      <c r="E725" s="449">
        <f t="shared" si="131"/>
        <v>0</v>
      </c>
      <c r="F725" s="295"/>
      <c r="G725" s="295"/>
      <c r="H725" s="294"/>
      <c r="I725" s="296"/>
    </row>
    <row r="726" spans="1:9" s="312" customFormat="1" x14ac:dyDescent="0.3">
      <c r="A726" s="293" t="str">
        <f>IF(ISBLANK($A$12),"",$A$12)</f>
        <v>Linen Technician</v>
      </c>
      <c r="B726" s="294"/>
      <c r="C726" s="294"/>
      <c r="D726" s="449">
        <f t="shared" si="131"/>
        <v>0</v>
      </c>
      <c r="E726" s="449">
        <f t="shared" si="131"/>
        <v>0</v>
      </c>
      <c r="F726" s="295"/>
      <c r="G726" s="295"/>
      <c r="H726" s="294"/>
      <c r="I726" s="296"/>
    </row>
    <row r="727" spans="1:9" s="312" customFormat="1" x14ac:dyDescent="0.3">
      <c r="A727" s="293" t="str">
        <f>IF(ISBLANK($A$13),"",$A$13)</f>
        <v>Administrative Support</v>
      </c>
      <c r="B727" s="294"/>
      <c r="C727" s="294"/>
      <c r="D727" s="449">
        <f t="shared" si="131"/>
        <v>0</v>
      </c>
      <c r="E727" s="449">
        <f t="shared" si="131"/>
        <v>0</v>
      </c>
      <c r="F727" s="295"/>
      <c r="G727" s="295"/>
      <c r="H727" s="294"/>
      <c r="I727" s="296"/>
    </row>
    <row r="728" spans="1:9" s="312" customFormat="1" x14ac:dyDescent="0.3">
      <c r="A728" s="293" t="str">
        <f>IF(ISBLANK($A$14),"",$A$14)</f>
        <v>Hourly Supervision</v>
      </c>
      <c r="B728" s="294"/>
      <c r="C728" s="294"/>
      <c r="D728" s="449">
        <f t="shared" si="131"/>
        <v>0</v>
      </c>
      <c r="E728" s="449">
        <f t="shared" si="131"/>
        <v>0</v>
      </c>
      <c r="F728" s="295"/>
      <c r="G728" s="295"/>
      <c r="H728" s="294"/>
      <c r="I728" s="296"/>
    </row>
    <row r="729" spans="1:9" s="312" customFormat="1" x14ac:dyDescent="0.3">
      <c r="A729" s="282" t="str">
        <f>IF(ISBLANK($A$15),"",$A$15)</f>
        <v>Salaried Staff</v>
      </c>
      <c r="B729" s="283"/>
      <c r="C729" s="283"/>
      <c r="D729" s="290"/>
      <c r="E729" s="290"/>
      <c r="F729" s="285"/>
      <c r="G729" s="285"/>
      <c r="H729" s="283"/>
      <c r="I729" s="286"/>
    </row>
    <row r="730" spans="1:9" s="312" customFormat="1" x14ac:dyDescent="0.3">
      <c r="A730" s="293" t="str">
        <f>IF(ISBLANK($A$16),"",$A$16)</f>
        <v>Salaried Supervision</v>
      </c>
      <c r="B730" s="294"/>
      <c r="C730" s="294"/>
      <c r="D730" s="449">
        <f t="shared" ref="D730:D743" si="132">IF($B$752="","",B730/($B$752*52))</f>
        <v>0</v>
      </c>
      <c r="E730" s="449">
        <f t="shared" ref="E730:E743" si="133">IF($B$752="","",C730/($B$752*52))</f>
        <v>0</v>
      </c>
      <c r="F730" s="295"/>
      <c r="G730" s="295"/>
      <c r="H730" s="294"/>
      <c r="I730" s="296"/>
    </row>
    <row r="731" spans="1:9" s="312" customFormat="1" x14ac:dyDescent="0.3">
      <c r="A731" s="293" t="str">
        <f>IF(ISBLANK($A$17),"",$A$17)</f>
        <v>Managers</v>
      </c>
      <c r="B731" s="294"/>
      <c r="C731" s="294"/>
      <c r="D731" s="449">
        <f t="shared" si="132"/>
        <v>0</v>
      </c>
      <c r="E731" s="449">
        <f t="shared" si="133"/>
        <v>0</v>
      </c>
      <c r="F731" s="295"/>
      <c r="G731" s="295"/>
      <c r="H731" s="294"/>
      <c r="I731" s="296"/>
    </row>
    <row r="732" spans="1:9" s="312" customFormat="1" x14ac:dyDescent="0.3">
      <c r="A732" s="293" t="str">
        <f t="shared" ref="A732" si="134">IF(ISBLANK(A696),"",A696)</f>
        <v>Managers</v>
      </c>
      <c r="B732" s="294"/>
      <c r="C732" s="294"/>
      <c r="D732" s="449">
        <f t="shared" si="132"/>
        <v>0</v>
      </c>
      <c r="E732" s="449">
        <f t="shared" si="133"/>
        <v>0</v>
      </c>
      <c r="F732" s="295"/>
      <c r="G732" s="295"/>
      <c r="H732" s="294"/>
      <c r="I732" s="296"/>
    </row>
    <row r="733" spans="1:9" s="312" customFormat="1" x14ac:dyDescent="0.3">
      <c r="A733" s="282" t="str">
        <f>IF(ISBLANK($A$19),"",$A$19)</f>
        <v>Other Labor</v>
      </c>
      <c r="B733" s="283"/>
      <c r="C733" s="283"/>
      <c r="D733" s="290">
        <f t="shared" si="132"/>
        <v>0</v>
      </c>
      <c r="E733" s="290">
        <f t="shared" si="133"/>
        <v>0</v>
      </c>
      <c r="F733" s="285"/>
      <c r="G733" s="285"/>
      <c r="H733" s="283"/>
      <c r="I733" s="286"/>
    </row>
    <row r="734" spans="1:9" s="312" customFormat="1" x14ac:dyDescent="0.3">
      <c r="A734" s="293" t="str">
        <f>IF(ISBLANK($A$20),"",$A$20)</f>
        <v>Temp/ Agency Labor</v>
      </c>
      <c r="B734" s="294"/>
      <c r="C734" s="294"/>
      <c r="D734" s="449">
        <f t="shared" si="132"/>
        <v>0</v>
      </c>
      <c r="E734" s="449">
        <f t="shared" si="133"/>
        <v>0</v>
      </c>
      <c r="F734" s="295"/>
      <c r="G734" s="295"/>
      <c r="H734" s="294"/>
      <c r="I734" s="296"/>
    </row>
    <row r="735" spans="1:9" s="312" customFormat="1" x14ac:dyDescent="0.3">
      <c r="A735" s="282" t="str">
        <f>IF(ISBLANK($A$21),"",$A$21)</f>
        <v/>
      </c>
      <c r="B735" s="294"/>
      <c r="C735" s="294"/>
      <c r="D735" s="449">
        <f t="shared" si="132"/>
        <v>0</v>
      </c>
      <c r="E735" s="449">
        <f t="shared" si="133"/>
        <v>0</v>
      </c>
      <c r="F735" s="295"/>
      <c r="G735" s="295"/>
      <c r="H735" s="294"/>
      <c r="I735" s="296"/>
    </row>
    <row r="736" spans="1:9" s="312" customFormat="1" x14ac:dyDescent="0.3">
      <c r="A736" s="282" t="str">
        <f>IF(ISBLANK($A$22),"",$A$22)</f>
        <v/>
      </c>
      <c r="B736" s="294"/>
      <c r="C736" s="294"/>
      <c r="D736" s="449">
        <f t="shared" si="132"/>
        <v>0</v>
      </c>
      <c r="E736" s="449">
        <f t="shared" si="133"/>
        <v>0</v>
      </c>
      <c r="F736" s="295"/>
      <c r="G736" s="295"/>
      <c r="H736" s="294"/>
      <c r="I736" s="296"/>
    </row>
    <row r="737" spans="1:26" s="312" customFormat="1" x14ac:dyDescent="0.3">
      <c r="A737" s="282" t="str">
        <f>IF(ISBLANK($A$23),"",$A$23)</f>
        <v/>
      </c>
      <c r="B737" s="294"/>
      <c r="C737" s="294"/>
      <c r="D737" s="449">
        <f t="shared" si="132"/>
        <v>0</v>
      </c>
      <c r="E737" s="449">
        <f t="shared" si="133"/>
        <v>0</v>
      </c>
      <c r="F737" s="295"/>
      <c r="G737" s="295"/>
      <c r="H737" s="294"/>
      <c r="I737" s="296"/>
    </row>
    <row r="738" spans="1:26" s="312" customFormat="1" x14ac:dyDescent="0.3">
      <c r="A738" s="282" t="str">
        <f>IF(ISBLANK($A$24),"",$A$24)</f>
        <v/>
      </c>
      <c r="B738" s="294"/>
      <c r="C738" s="294"/>
      <c r="D738" s="449">
        <f t="shared" si="132"/>
        <v>0</v>
      </c>
      <c r="E738" s="449">
        <f t="shared" si="133"/>
        <v>0</v>
      </c>
      <c r="F738" s="295"/>
      <c r="G738" s="295"/>
      <c r="H738" s="294"/>
      <c r="I738" s="296"/>
    </row>
    <row r="739" spans="1:26" s="312" customFormat="1" x14ac:dyDescent="0.3">
      <c r="A739" s="282" t="str">
        <f>IF(ISBLANK($A$25),"",$A$25)</f>
        <v/>
      </c>
      <c r="B739" s="294"/>
      <c r="C739" s="294"/>
      <c r="D739" s="449">
        <f t="shared" si="132"/>
        <v>0</v>
      </c>
      <c r="E739" s="449">
        <f t="shared" si="133"/>
        <v>0</v>
      </c>
      <c r="F739" s="295"/>
      <c r="G739" s="295"/>
      <c r="H739" s="294"/>
      <c r="I739" s="296"/>
    </row>
    <row r="740" spans="1:26" s="312" customFormat="1" x14ac:dyDescent="0.3">
      <c r="A740" s="282" t="str">
        <f>IF(ISBLANK($A$26),"",$A$26)</f>
        <v/>
      </c>
      <c r="B740" s="294"/>
      <c r="C740" s="294"/>
      <c r="D740" s="449">
        <f t="shared" si="132"/>
        <v>0</v>
      </c>
      <c r="E740" s="449">
        <f t="shared" si="133"/>
        <v>0</v>
      </c>
      <c r="F740" s="295"/>
      <c r="G740" s="295"/>
      <c r="H740" s="294"/>
      <c r="I740" s="296"/>
      <c r="J740" s="272"/>
      <c r="K740" s="272"/>
      <c r="L740" s="272"/>
      <c r="M740" s="272"/>
      <c r="N740" s="272"/>
      <c r="O740" s="272"/>
      <c r="P740" s="272"/>
      <c r="Q740" s="272"/>
      <c r="R740" s="272"/>
      <c r="S740" s="272"/>
      <c r="T740" s="272"/>
      <c r="U740" s="272"/>
      <c r="V740" s="272"/>
      <c r="W740" s="272"/>
      <c r="X740" s="272"/>
      <c r="Y740" s="272"/>
      <c r="Z740" s="272"/>
    </row>
    <row r="741" spans="1:26" s="312" customFormat="1" x14ac:dyDescent="0.3">
      <c r="A741" s="282" t="str">
        <f>IF(ISBLANK($A$27),"",$A$27)</f>
        <v/>
      </c>
      <c r="B741" s="294"/>
      <c r="C741" s="294"/>
      <c r="D741" s="449">
        <f t="shared" si="132"/>
        <v>0</v>
      </c>
      <c r="E741" s="449">
        <f t="shared" si="133"/>
        <v>0</v>
      </c>
      <c r="F741" s="295"/>
      <c r="G741" s="295"/>
      <c r="H741" s="294"/>
      <c r="I741" s="296"/>
      <c r="J741" s="272"/>
      <c r="K741" s="272"/>
      <c r="L741" s="272"/>
      <c r="M741" s="272"/>
      <c r="N741" s="272"/>
      <c r="O741" s="272"/>
      <c r="P741" s="272"/>
      <c r="Q741" s="272"/>
      <c r="R741" s="272"/>
      <c r="S741" s="272"/>
      <c r="T741" s="272"/>
      <c r="U741" s="272"/>
      <c r="V741" s="272"/>
      <c r="W741" s="272"/>
      <c r="X741" s="272"/>
      <c r="Y741" s="272"/>
      <c r="Z741" s="272"/>
    </row>
    <row r="742" spans="1:26" s="312" customFormat="1" x14ac:dyDescent="0.3">
      <c r="A742" s="282" t="str">
        <f>IF(ISBLANK($A$28),"",$A$28)</f>
        <v/>
      </c>
      <c r="B742" s="294"/>
      <c r="C742" s="294"/>
      <c r="D742" s="449">
        <f t="shared" si="132"/>
        <v>0</v>
      </c>
      <c r="E742" s="449">
        <f t="shared" si="133"/>
        <v>0</v>
      </c>
      <c r="F742" s="295"/>
      <c r="G742" s="295"/>
      <c r="H742" s="294"/>
      <c r="I742" s="296"/>
      <c r="J742" s="272"/>
      <c r="K742" s="272"/>
      <c r="L742" s="272"/>
      <c r="M742" s="272"/>
      <c r="N742" s="272"/>
      <c r="O742" s="272"/>
      <c r="P742" s="272"/>
      <c r="Q742" s="272"/>
      <c r="R742" s="272"/>
      <c r="S742" s="272"/>
      <c r="T742" s="272"/>
      <c r="U742" s="272"/>
      <c r="V742" s="272"/>
      <c r="W742" s="272"/>
      <c r="X742" s="272"/>
      <c r="Y742" s="272"/>
      <c r="Z742" s="272"/>
    </row>
    <row r="743" spans="1:26" s="312" customFormat="1" x14ac:dyDescent="0.3">
      <c r="A743" s="282" t="str">
        <f>IF(ISBLANK($A$29),"",$A$29)</f>
        <v/>
      </c>
      <c r="B743" s="305"/>
      <c r="C743" s="305"/>
      <c r="D743" s="449">
        <f t="shared" si="132"/>
        <v>0</v>
      </c>
      <c r="E743" s="449">
        <f t="shared" si="133"/>
        <v>0</v>
      </c>
      <c r="F743" s="306"/>
      <c r="G743" s="306"/>
      <c r="H743" s="294"/>
      <c r="I743" s="296"/>
      <c r="J743" s="272"/>
      <c r="K743" s="272"/>
      <c r="L743" s="272"/>
      <c r="M743" s="272"/>
      <c r="N743" s="272"/>
      <c r="O743" s="272"/>
      <c r="P743" s="272"/>
      <c r="Q743" s="272"/>
      <c r="R743" s="272"/>
      <c r="S743" s="272"/>
      <c r="T743" s="272"/>
      <c r="U743" s="272"/>
      <c r="V743" s="272"/>
      <c r="W743" s="272"/>
      <c r="X743" s="272"/>
      <c r="Y743" s="272"/>
      <c r="Z743" s="272"/>
    </row>
    <row r="744" spans="1:26" s="312" customFormat="1" x14ac:dyDescent="0.3">
      <c r="A744" s="282" t="s">
        <v>2065</v>
      </c>
      <c r="B744" s="450">
        <f t="shared" ref="B744:G744" si="135">SUM(B721:B743)</f>
        <v>0</v>
      </c>
      <c r="C744" s="450">
        <f t="shared" si="135"/>
        <v>0</v>
      </c>
      <c r="D744" s="449">
        <f t="shared" si="135"/>
        <v>0</v>
      </c>
      <c r="E744" s="449">
        <f t="shared" si="135"/>
        <v>0</v>
      </c>
      <c r="F744" s="459">
        <f t="shared" si="135"/>
        <v>0</v>
      </c>
      <c r="G744" s="459">
        <f t="shared" si="135"/>
        <v>0</v>
      </c>
      <c r="H744" s="294"/>
      <c r="I744" s="307"/>
      <c r="J744" s="272"/>
      <c r="K744" s="272"/>
      <c r="L744" s="272"/>
      <c r="M744" s="272"/>
      <c r="N744" s="272"/>
      <c r="O744" s="272"/>
      <c r="P744" s="272"/>
      <c r="Q744" s="272"/>
      <c r="R744" s="272"/>
      <c r="S744" s="272"/>
      <c r="T744" s="272"/>
      <c r="U744" s="272"/>
      <c r="V744" s="272"/>
      <c r="W744" s="272"/>
      <c r="X744" s="272"/>
      <c r="Y744" s="272"/>
      <c r="Z744" s="272"/>
    </row>
    <row r="745" spans="1:26" s="312" customFormat="1" ht="18" x14ac:dyDescent="0.3">
      <c r="A745" s="542" t="s">
        <v>2066</v>
      </c>
      <c r="B745" s="543"/>
      <c r="C745" s="1144" t="s">
        <v>1655</v>
      </c>
      <c r="D745" s="1144"/>
      <c r="E745" s="1144"/>
      <c r="F745" s="1144"/>
      <c r="G745" s="1145"/>
      <c r="J745" s="272"/>
      <c r="K745" s="272"/>
      <c r="L745" s="272"/>
      <c r="M745" s="272"/>
      <c r="N745" s="272"/>
      <c r="O745" s="272"/>
      <c r="P745" s="272"/>
      <c r="Q745" s="272"/>
      <c r="R745" s="272"/>
      <c r="S745" s="272"/>
      <c r="T745" s="272"/>
      <c r="U745" s="272"/>
      <c r="V745" s="272"/>
      <c r="W745" s="272"/>
      <c r="X745" s="272"/>
      <c r="Y745" s="272"/>
      <c r="Z745" s="272"/>
    </row>
    <row r="746" spans="1:26" s="312" customFormat="1" ht="46.8" hidden="1" x14ac:dyDescent="0.3">
      <c r="A746" s="310" t="s">
        <v>2172</v>
      </c>
      <c r="B746" s="311"/>
      <c r="C746" s="1146"/>
      <c r="D746" s="1146"/>
      <c r="E746" s="1146"/>
      <c r="F746" s="1146"/>
      <c r="G746" s="1146"/>
      <c r="J746" s="272"/>
      <c r="K746" s="272"/>
      <c r="L746" s="272"/>
      <c r="M746" s="272"/>
      <c r="N746" s="272"/>
      <c r="O746" s="272"/>
      <c r="P746" s="272"/>
      <c r="Q746" s="272"/>
      <c r="R746" s="272"/>
      <c r="S746" s="272"/>
      <c r="T746" s="272"/>
      <c r="U746" s="272"/>
      <c r="V746" s="272"/>
      <c r="W746" s="272"/>
      <c r="X746" s="272"/>
      <c r="Y746" s="272"/>
      <c r="Z746" s="272"/>
    </row>
    <row r="747" spans="1:26" s="312" customFormat="1" ht="15.6" hidden="1" x14ac:dyDescent="0.3">
      <c r="A747" s="313" t="s">
        <v>2068</v>
      </c>
      <c r="B747" s="311"/>
      <c r="C747" s="1146"/>
      <c r="D747" s="1146"/>
      <c r="E747" s="1146"/>
      <c r="F747" s="1146"/>
      <c r="G747" s="1146"/>
      <c r="J747" s="272"/>
      <c r="K747" s="272"/>
      <c r="L747" s="272"/>
      <c r="M747" s="272"/>
      <c r="N747" s="272"/>
      <c r="O747" s="272"/>
      <c r="P747" s="272"/>
      <c r="Q747" s="272"/>
      <c r="R747" s="272"/>
      <c r="S747" s="272"/>
      <c r="T747" s="272"/>
      <c r="U747" s="272"/>
      <c r="V747" s="272"/>
      <c r="W747" s="272"/>
      <c r="X747" s="272"/>
      <c r="Y747" s="272"/>
      <c r="Z747" s="272"/>
    </row>
    <row r="748" spans="1:26" s="312" customFormat="1" ht="15.6" hidden="1" x14ac:dyDescent="0.3">
      <c r="A748" s="313" t="s">
        <v>2069</v>
      </c>
      <c r="B748" s="311"/>
      <c r="C748" s="1146"/>
      <c r="D748" s="1146"/>
      <c r="E748" s="1146"/>
      <c r="F748" s="1146"/>
      <c r="G748" s="1146"/>
      <c r="J748" s="272"/>
      <c r="K748" s="272"/>
      <c r="L748" s="272"/>
      <c r="M748" s="272"/>
      <c r="N748" s="272"/>
      <c r="O748" s="272"/>
      <c r="P748" s="272"/>
      <c r="Q748" s="272"/>
      <c r="R748" s="272"/>
      <c r="S748" s="272"/>
      <c r="T748" s="272"/>
      <c r="U748" s="272"/>
      <c r="V748" s="272"/>
      <c r="W748" s="272"/>
      <c r="X748" s="272"/>
      <c r="Y748" s="272"/>
      <c r="Z748" s="272"/>
    </row>
    <row r="749" spans="1:26" s="312" customFormat="1" ht="15.6" hidden="1" x14ac:dyDescent="0.3">
      <c r="A749" s="313" t="s">
        <v>2070</v>
      </c>
      <c r="B749" s="311"/>
      <c r="C749" s="1146"/>
      <c r="D749" s="1146"/>
      <c r="E749" s="1146"/>
      <c r="F749" s="1146"/>
      <c r="G749" s="1146"/>
      <c r="J749" s="272"/>
      <c r="K749" s="272"/>
      <c r="L749" s="272"/>
      <c r="M749" s="272"/>
      <c r="N749" s="272"/>
      <c r="O749" s="272"/>
      <c r="P749" s="272"/>
      <c r="Q749" s="272"/>
      <c r="R749" s="272"/>
      <c r="S749" s="272"/>
      <c r="T749" s="272"/>
      <c r="U749" s="272"/>
      <c r="V749" s="272"/>
      <c r="W749" s="272"/>
      <c r="X749" s="272"/>
      <c r="Y749" s="272"/>
      <c r="Z749" s="272"/>
    </row>
    <row r="750" spans="1:26" s="312" customFormat="1" ht="15.6" hidden="1" x14ac:dyDescent="0.3">
      <c r="A750" s="313" t="s">
        <v>2071</v>
      </c>
      <c r="B750" s="311"/>
      <c r="C750" s="1146"/>
      <c r="D750" s="1146"/>
      <c r="E750" s="1146"/>
      <c r="F750" s="1146"/>
      <c r="G750" s="1146"/>
      <c r="J750" s="272"/>
      <c r="K750" s="272"/>
      <c r="L750" s="272"/>
      <c r="M750" s="272"/>
      <c r="N750" s="272"/>
      <c r="O750" s="272"/>
      <c r="P750" s="272"/>
      <c r="Q750" s="272"/>
      <c r="R750" s="272"/>
      <c r="S750" s="272"/>
      <c r="T750" s="272"/>
      <c r="U750" s="272"/>
      <c r="V750" s="272"/>
      <c r="W750" s="272"/>
      <c r="X750" s="272"/>
      <c r="Y750" s="272"/>
      <c r="Z750" s="272"/>
    </row>
    <row r="751" spans="1:26" s="312" customFormat="1" ht="15.6" hidden="1" x14ac:dyDescent="0.3">
      <c r="A751" s="313" t="s">
        <v>2072</v>
      </c>
      <c r="B751" s="311"/>
      <c r="C751" s="1146"/>
      <c r="D751" s="1146"/>
      <c r="E751" s="1146"/>
      <c r="F751" s="1146"/>
      <c r="G751" s="1146"/>
      <c r="J751" s="272"/>
      <c r="K751" s="272"/>
      <c r="L751" s="272"/>
      <c r="M751" s="272"/>
      <c r="N751" s="272"/>
      <c r="O751" s="272"/>
      <c r="P751" s="272"/>
      <c r="Q751" s="272"/>
      <c r="R751" s="272"/>
      <c r="S751" s="272"/>
      <c r="T751" s="272"/>
      <c r="U751" s="272"/>
      <c r="V751" s="272"/>
      <c r="W751" s="272"/>
      <c r="X751" s="272"/>
      <c r="Y751" s="272"/>
      <c r="Z751" s="272"/>
    </row>
    <row r="752" spans="1:26" s="312" customFormat="1" ht="15.6" collapsed="1" x14ac:dyDescent="0.3">
      <c r="A752" s="314" t="s">
        <v>1496</v>
      </c>
      <c r="B752" s="455">
        <v>40</v>
      </c>
      <c r="C752" s="1150" t="s">
        <v>2073</v>
      </c>
      <c r="D752" s="1150"/>
      <c r="E752" s="1150"/>
      <c r="F752" s="1150"/>
      <c r="G752" s="1150"/>
      <c r="J752" s="272"/>
      <c r="K752" s="272"/>
      <c r="L752" s="272"/>
      <c r="M752" s="272"/>
      <c r="N752" s="272"/>
      <c r="O752" s="272"/>
      <c r="P752" s="272"/>
      <c r="Q752" s="272"/>
      <c r="R752" s="272"/>
      <c r="S752" s="272"/>
      <c r="T752" s="272"/>
      <c r="U752" s="272"/>
      <c r="V752" s="272"/>
      <c r="W752" s="272"/>
      <c r="X752" s="272"/>
      <c r="Y752" s="272"/>
      <c r="Z752" s="272"/>
    </row>
    <row r="753" spans="1:9" s="312" customFormat="1" x14ac:dyDescent="0.3"/>
    <row r="754" spans="1:9" ht="18" x14ac:dyDescent="0.35">
      <c r="A754" s="1147" t="s">
        <v>1884</v>
      </c>
      <c r="B754" s="1148"/>
      <c r="C754" s="1148"/>
      <c r="D754" s="1148"/>
      <c r="E754" s="1148"/>
      <c r="F754" s="1148"/>
      <c r="G754" s="1148"/>
      <c r="H754" s="1148"/>
      <c r="I754" s="1149"/>
    </row>
    <row r="755" spans="1:9" ht="42" x14ac:dyDescent="0.3">
      <c r="A755" s="275" t="s">
        <v>2040</v>
      </c>
      <c r="B755" s="275" t="s">
        <v>2041</v>
      </c>
      <c r="C755" s="276" t="s">
        <v>2042</v>
      </c>
      <c r="D755" s="280" t="str">
        <f>"Productive FTEs ("&amp;B787*52&amp;")"</f>
        <v>Productive FTEs (2080)</v>
      </c>
      <c r="E755" s="280" t="str">
        <f>"Non-productive FTEs ("&amp;B787*52&amp;")"</f>
        <v>Non-productive FTEs (2080)</v>
      </c>
      <c r="F755" s="276" t="s">
        <v>2043</v>
      </c>
      <c r="G755" s="276" t="s">
        <v>2044</v>
      </c>
      <c r="H755" s="277" t="s">
        <v>2045</v>
      </c>
      <c r="I755" s="276" t="s">
        <v>1655</v>
      </c>
    </row>
    <row r="756" spans="1:9" x14ac:dyDescent="0.3">
      <c r="A756" s="282" t="str">
        <f>IF(ISBLANK($A$7),"",$A$7)</f>
        <v>Hourly Staff</v>
      </c>
      <c r="B756" s="283"/>
      <c r="C756" s="283"/>
      <c r="D756" s="290">
        <f t="shared" ref="D756:E756" si="136">IF($B$254="","",B756/($B$254*52))</f>
        <v>0</v>
      </c>
      <c r="E756" s="290">
        <f t="shared" si="136"/>
        <v>0</v>
      </c>
      <c r="F756" s="285"/>
      <c r="G756" s="285"/>
      <c r="H756" s="283"/>
      <c r="I756" s="286"/>
    </row>
    <row r="757" spans="1:9" x14ac:dyDescent="0.3">
      <c r="A757" s="293" t="str">
        <f>IF(ISBLANK($A$8),"",$A$8)</f>
        <v>Hourly Staff</v>
      </c>
      <c r="B757" s="294"/>
      <c r="C757" s="294"/>
      <c r="D757" s="449">
        <f t="shared" ref="D757:E763" si="137">IF($B$787="","",B757/($B$787*52))</f>
        <v>0</v>
      </c>
      <c r="E757" s="449">
        <f t="shared" si="137"/>
        <v>0</v>
      </c>
      <c r="F757" s="295"/>
      <c r="G757" s="295"/>
      <c r="H757" s="294"/>
      <c r="I757" s="296"/>
    </row>
    <row r="758" spans="1:9" x14ac:dyDescent="0.3">
      <c r="A758" s="293" t="str">
        <f>IF(ISBLANK($A$9),"",$A$9)</f>
        <v>Housekeeper</v>
      </c>
      <c r="B758" s="294"/>
      <c r="C758" s="294"/>
      <c r="D758" s="449">
        <f t="shared" si="137"/>
        <v>0</v>
      </c>
      <c r="E758" s="449">
        <f t="shared" si="137"/>
        <v>0</v>
      </c>
      <c r="F758" s="295"/>
      <c r="G758" s="295"/>
      <c r="H758" s="294"/>
      <c r="I758" s="296"/>
    </row>
    <row r="759" spans="1:9" s="312" customFormat="1" x14ac:dyDescent="0.3">
      <c r="A759" s="293" t="str">
        <f>IF(ISBLANK($A$10),"",$A$10)</f>
        <v>Floor Technician</v>
      </c>
      <c r="B759" s="294"/>
      <c r="C759" s="294"/>
      <c r="D759" s="449">
        <f t="shared" si="137"/>
        <v>0</v>
      </c>
      <c r="E759" s="449">
        <f t="shared" si="137"/>
        <v>0</v>
      </c>
      <c r="F759" s="295"/>
      <c r="G759" s="295"/>
      <c r="H759" s="294"/>
      <c r="I759" s="296"/>
    </row>
    <row r="760" spans="1:9" s="312" customFormat="1" x14ac:dyDescent="0.3">
      <c r="A760" s="293" t="str">
        <f>IF(ISBLANK($A$11),"",$A$11)</f>
        <v>Trash Technician</v>
      </c>
      <c r="B760" s="294"/>
      <c r="C760" s="294"/>
      <c r="D760" s="449">
        <f t="shared" si="137"/>
        <v>0</v>
      </c>
      <c r="E760" s="449">
        <f t="shared" si="137"/>
        <v>0</v>
      </c>
      <c r="F760" s="295"/>
      <c r="G760" s="295"/>
      <c r="H760" s="294"/>
      <c r="I760" s="296"/>
    </row>
    <row r="761" spans="1:9" s="312" customFormat="1" x14ac:dyDescent="0.3">
      <c r="A761" s="293" t="str">
        <f>IF(ISBLANK($A$12),"",$A$12)</f>
        <v>Linen Technician</v>
      </c>
      <c r="B761" s="294"/>
      <c r="C761" s="294"/>
      <c r="D761" s="449">
        <f t="shared" si="137"/>
        <v>0</v>
      </c>
      <c r="E761" s="449">
        <f t="shared" si="137"/>
        <v>0</v>
      </c>
      <c r="F761" s="295"/>
      <c r="G761" s="295"/>
      <c r="H761" s="294"/>
      <c r="I761" s="296"/>
    </row>
    <row r="762" spans="1:9" s="312" customFormat="1" x14ac:dyDescent="0.3">
      <c r="A762" s="293" t="str">
        <f>IF(ISBLANK($A$13),"",$A$13)</f>
        <v>Administrative Support</v>
      </c>
      <c r="B762" s="294"/>
      <c r="C762" s="294"/>
      <c r="D762" s="449">
        <f t="shared" si="137"/>
        <v>0</v>
      </c>
      <c r="E762" s="449">
        <f t="shared" si="137"/>
        <v>0</v>
      </c>
      <c r="F762" s="295"/>
      <c r="G762" s="295"/>
      <c r="H762" s="294"/>
      <c r="I762" s="296"/>
    </row>
    <row r="763" spans="1:9" s="312" customFormat="1" x14ac:dyDescent="0.3">
      <c r="A763" s="293" t="str">
        <f>IF(ISBLANK($A$14),"",$A$14)</f>
        <v>Hourly Supervision</v>
      </c>
      <c r="B763" s="294"/>
      <c r="C763" s="294"/>
      <c r="D763" s="449">
        <f t="shared" si="137"/>
        <v>0</v>
      </c>
      <c r="E763" s="449">
        <f t="shared" si="137"/>
        <v>0</v>
      </c>
      <c r="F763" s="295"/>
      <c r="G763" s="295"/>
      <c r="H763" s="294"/>
      <c r="I763" s="296"/>
    </row>
    <row r="764" spans="1:9" s="312" customFormat="1" x14ac:dyDescent="0.3">
      <c r="A764" s="282" t="str">
        <f>IF(ISBLANK($A$15),"",$A$15)</f>
        <v>Salaried Staff</v>
      </c>
      <c r="B764" s="283"/>
      <c r="C764" s="283"/>
      <c r="D764" s="290"/>
      <c r="E764" s="290"/>
      <c r="F764" s="285"/>
      <c r="G764" s="285"/>
      <c r="H764" s="283"/>
      <c r="I764" s="286"/>
    </row>
    <row r="765" spans="1:9" s="312" customFormat="1" x14ac:dyDescent="0.3">
      <c r="A765" s="293" t="str">
        <f>IF(ISBLANK($A$16),"",$A$16)</f>
        <v>Salaried Supervision</v>
      </c>
      <c r="B765" s="294"/>
      <c r="C765" s="294"/>
      <c r="D765" s="449">
        <f t="shared" ref="D765:D778" si="138">IF($B$787="","",B765/($B$787*52))</f>
        <v>0</v>
      </c>
      <c r="E765" s="449">
        <f t="shared" ref="E765:E778" si="139">IF($B$787="","",C765/($B$787*52))</f>
        <v>0</v>
      </c>
      <c r="F765" s="295"/>
      <c r="G765" s="295"/>
      <c r="H765" s="294"/>
      <c r="I765" s="296"/>
    </row>
    <row r="766" spans="1:9" s="312" customFormat="1" x14ac:dyDescent="0.3">
      <c r="A766" s="293" t="str">
        <f>IF(ISBLANK($A$17),"",$A$17)</f>
        <v>Managers</v>
      </c>
      <c r="B766" s="294"/>
      <c r="C766" s="294"/>
      <c r="D766" s="449">
        <f t="shared" si="138"/>
        <v>0</v>
      </c>
      <c r="E766" s="449">
        <f t="shared" si="139"/>
        <v>0</v>
      </c>
      <c r="F766" s="295"/>
      <c r="G766" s="295"/>
      <c r="H766" s="294"/>
      <c r="I766" s="296"/>
    </row>
    <row r="767" spans="1:9" s="312" customFormat="1" x14ac:dyDescent="0.3">
      <c r="A767" s="293" t="str">
        <f t="shared" ref="A767" si="140">IF(ISBLANK(A731),"",A731)</f>
        <v>Managers</v>
      </c>
      <c r="B767" s="294"/>
      <c r="C767" s="294"/>
      <c r="D767" s="449">
        <f t="shared" si="138"/>
        <v>0</v>
      </c>
      <c r="E767" s="449">
        <f t="shared" si="139"/>
        <v>0</v>
      </c>
      <c r="F767" s="295"/>
      <c r="G767" s="295"/>
      <c r="H767" s="294"/>
      <c r="I767" s="296"/>
    </row>
    <row r="768" spans="1:9" s="312" customFormat="1" x14ac:dyDescent="0.3">
      <c r="A768" s="282" t="str">
        <f>IF(ISBLANK($A$19),"",$A$19)</f>
        <v>Other Labor</v>
      </c>
      <c r="B768" s="283"/>
      <c r="C768" s="283"/>
      <c r="D768" s="290">
        <f t="shared" si="138"/>
        <v>0</v>
      </c>
      <c r="E768" s="290">
        <f t="shared" si="139"/>
        <v>0</v>
      </c>
      <c r="F768" s="285"/>
      <c r="G768" s="285"/>
      <c r="H768" s="283"/>
      <c r="I768" s="286"/>
    </row>
    <row r="769" spans="1:26" s="312" customFormat="1" x14ac:dyDescent="0.3">
      <c r="A769" s="293" t="str">
        <f>IF(ISBLANK($A$20),"",$A$20)</f>
        <v>Temp/ Agency Labor</v>
      </c>
      <c r="B769" s="294"/>
      <c r="C769" s="294"/>
      <c r="D769" s="449">
        <f t="shared" si="138"/>
        <v>0</v>
      </c>
      <c r="E769" s="449">
        <f t="shared" si="139"/>
        <v>0</v>
      </c>
      <c r="F769" s="295"/>
      <c r="G769" s="295"/>
      <c r="H769" s="294"/>
      <c r="I769" s="296"/>
    </row>
    <row r="770" spans="1:26" s="312" customFormat="1" x14ac:dyDescent="0.3">
      <c r="A770" s="282" t="str">
        <f>IF(ISBLANK($A$21),"",$A$21)</f>
        <v/>
      </c>
      <c r="B770" s="294"/>
      <c r="C770" s="294"/>
      <c r="D770" s="449">
        <f t="shared" si="138"/>
        <v>0</v>
      </c>
      <c r="E770" s="449">
        <f t="shared" si="139"/>
        <v>0</v>
      </c>
      <c r="F770" s="295"/>
      <c r="G770" s="295"/>
      <c r="H770" s="294"/>
      <c r="I770" s="296"/>
    </row>
    <row r="771" spans="1:26" s="312" customFormat="1" x14ac:dyDescent="0.3">
      <c r="A771" s="282" t="str">
        <f>IF(ISBLANK($A$22),"",$A$22)</f>
        <v/>
      </c>
      <c r="B771" s="294"/>
      <c r="C771" s="294"/>
      <c r="D771" s="449">
        <f t="shared" si="138"/>
        <v>0</v>
      </c>
      <c r="E771" s="449">
        <f t="shared" si="139"/>
        <v>0</v>
      </c>
      <c r="F771" s="295"/>
      <c r="G771" s="295"/>
      <c r="H771" s="294"/>
      <c r="I771" s="296"/>
    </row>
    <row r="772" spans="1:26" s="312" customFormat="1" x14ac:dyDescent="0.3">
      <c r="A772" s="282" t="str">
        <f>IF(ISBLANK($A$23),"",$A$23)</f>
        <v/>
      </c>
      <c r="B772" s="294"/>
      <c r="C772" s="294"/>
      <c r="D772" s="449">
        <f t="shared" si="138"/>
        <v>0</v>
      </c>
      <c r="E772" s="449">
        <f t="shared" si="139"/>
        <v>0</v>
      </c>
      <c r="F772" s="295"/>
      <c r="G772" s="295"/>
      <c r="H772" s="294"/>
      <c r="I772" s="296"/>
    </row>
    <row r="773" spans="1:26" s="312" customFormat="1" x14ac:dyDescent="0.3">
      <c r="A773" s="282" t="str">
        <f>IF(ISBLANK($A$24),"",$A$24)</f>
        <v/>
      </c>
      <c r="B773" s="294"/>
      <c r="C773" s="294"/>
      <c r="D773" s="449">
        <f t="shared" si="138"/>
        <v>0</v>
      </c>
      <c r="E773" s="449">
        <f t="shared" si="139"/>
        <v>0</v>
      </c>
      <c r="F773" s="295"/>
      <c r="G773" s="295"/>
      <c r="H773" s="294"/>
      <c r="I773" s="296"/>
    </row>
    <row r="774" spans="1:26" s="312" customFormat="1" x14ac:dyDescent="0.3">
      <c r="A774" s="282" t="str">
        <f>IF(ISBLANK($A$25),"",$A$25)</f>
        <v/>
      </c>
      <c r="B774" s="294"/>
      <c r="C774" s="294"/>
      <c r="D774" s="449">
        <f t="shared" si="138"/>
        <v>0</v>
      </c>
      <c r="E774" s="449">
        <f t="shared" si="139"/>
        <v>0</v>
      </c>
      <c r="F774" s="295"/>
      <c r="G774" s="295"/>
      <c r="H774" s="294"/>
      <c r="I774" s="296"/>
    </row>
    <row r="775" spans="1:26" s="312" customFormat="1" x14ac:dyDescent="0.3">
      <c r="A775" s="282" t="str">
        <f>IF(ISBLANK($A$26),"",$A$26)</f>
        <v/>
      </c>
      <c r="B775" s="294"/>
      <c r="C775" s="294"/>
      <c r="D775" s="449">
        <f t="shared" si="138"/>
        <v>0</v>
      </c>
      <c r="E775" s="449">
        <f t="shared" si="139"/>
        <v>0</v>
      </c>
      <c r="F775" s="295"/>
      <c r="G775" s="295"/>
      <c r="H775" s="294"/>
      <c r="I775" s="296"/>
      <c r="J775" s="272"/>
      <c r="K775" s="272"/>
      <c r="L775" s="272"/>
      <c r="M775" s="272"/>
      <c r="N775" s="272"/>
      <c r="O775" s="272"/>
      <c r="P775" s="272"/>
      <c r="Q775" s="272"/>
      <c r="R775" s="272"/>
      <c r="S775" s="272"/>
      <c r="T775" s="272"/>
      <c r="U775" s="272"/>
      <c r="V775" s="272"/>
      <c r="W775" s="272"/>
      <c r="X775" s="272"/>
      <c r="Y775" s="272"/>
      <c r="Z775" s="272"/>
    </row>
    <row r="776" spans="1:26" s="312" customFormat="1" x14ac:dyDescent="0.3">
      <c r="A776" s="282" t="str">
        <f>IF(ISBLANK($A$27),"",$A$27)</f>
        <v/>
      </c>
      <c r="B776" s="294"/>
      <c r="C776" s="294"/>
      <c r="D776" s="449">
        <f t="shared" si="138"/>
        <v>0</v>
      </c>
      <c r="E776" s="449">
        <f t="shared" si="139"/>
        <v>0</v>
      </c>
      <c r="F776" s="295"/>
      <c r="G776" s="295"/>
      <c r="H776" s="294"/>
      <c r="I776" s="296"/>
      <c r="J776" s="272"/>
      <c r="K776" s="272"/>
      <c r="L776" s="272"/>
      <c r="M776" s="272"/>
      <c r="N776" s="272"/>
      <c r="O776" s="272"/>
      <c r="P776" s="272"/>
      <c r="Q776" s="272"/>
      <c r="R776" s="272"/>
      <c r="S776" s="272"/>
      <c r="T776" s="272"/>
      <c r="U776" s="272"/>
      <c r="V776" s="272"/>
      <c r="W776" s="272"/>
      <c r="X776" s="272"/>
      <c r="Y776" s="272"/>
      <c r="Z776" s="272"/>
    </row>
    <row r="777" spans="1:26" s="312" customFormat="1" x14ac:dyDescent="0.3">
      <c r="A777" s="282" t="str">
        <f>IF(ISBLANK($A$28),"",$A$28)</f>
        <v/>
      </c>
      <c r="B777" s="294"/>
      <c r="C777" s="294"/>
      <c r="D777" s="449">
        <f t="shared" si="138"/>
        <v>0</v>
      </c>
      <c r="E777" s="449">
        <f t="shared" si="139"/>
        <v>0</v>
      </c>
      <c r="F777" s="295"/>
      <c r="G777" s="295"/>
      <c r="H777" s="294"/>
      <c r="I777" s="296"/>
      <c r="J777" s="272"/>
      <c r="K777" s="272"/>
      <c r="L777" s="272"/>
      <c r="M777" s="272"/>
      <c r="N777" s="272"/>
      <c r="O777" s="272"/>
      <c r="P777" s="272"/>
      <c r="Q777" s="272"/>
      <c r="R777" s="272"/>
      <c r="S777" s="272"/>
      <c r="T777" s="272"/>
      <c r="U777" s="272"/>
      <c r="V777" s="272"/>
      <c r="W777" s="272"/>
      <c r="X777" s="272"/>
      <c r="Y777" s="272"/>
      <c r="Z777" s="272"/>
    </row>
    <row r="778" spans="1:26" s="312" customFormat="1" x14ac:dyDescent="0.3">
      <c r="A778" s="282" t="str">
        <f>IF(ISBLANK($A$29),"",$A$29)</f>
        <v/>
      </c>
      <c r="B778" s="305"/>
      <c r="C778" s="305"/>
      <c r="D778" s="449">
        <f t="shared" si="138"/>
        <v>0</v>
      </c>
      <c r="E778" s="449">
        <f t="shared" si="139"/>
        <v>0</v>
      </c>
      <c r="F778" s="306"/>
      <c r="G778" s="306"/>
      <c r="H778" s="294"/>
      <c r="I778" s="296"/>
      <c r="J778" s="272"/>
      <c r="K778" s="272"/>
      <c r="L778" s="272"/>
      <c r="M778" s="272"/>
      <c r="N778" s="272"/>
      <c r="O778" s="272"/>
      <c r="P778" s="272"/>
      <c r="Q778" s="272"/>
      <c r="R778" s="272"/>
      <c r="S778" s="272"/>
      <c r="T778" s="272"/>
      <c r="U778" s="272"/>
      <c r="V778" s="272"/>
      <c r="W778" s="272"/>
      <c r="X778" s="272"/>
      <c r="Y778" s="272"/>
      <c r="Z778" s="272"/>
    </row>
    <row r="779" spans="1:26" s="312" customFormat="1" x14ac:dyDescent="0.3">
      <c r="A779" s="282" t="s">
        <v>2065</v>
      </c>
      <c r="B779" s="450">
        <f t="shared" ref="B779:G779" si="141">SUM(B756:B778)</f>
        <v>0</v>
      </c>
      <c r="C779" s="450">
        <f t="shared" si="141"/>
        <v>0</v>
      </c>
      <c r="D779" s="449">
        <f t="shared" si="141"/>
        <v>0</v>
      </c>
      <c r="E779" s="449">
        <f t="shared" si="141"/>
        <v>0</v>
      </c>
      <c r="F779" s="459">
        <f t="shared" si="141"/>
        <v>0</v>
      </c>
      <c r="G779" s="459">
        <f t="shared" si="141"/>
        <v>0</v>
      </c>
      <c r="H779" s="294"/>
      <c r="I779" s="307"/>
      <c r="J779" s="272"/>
      <c r="K779" s="272"/>
      <c r="L779" s="272"/>
      <c r="M779" s="272"/>
      <c r="N779" s="272"/>
      <c r="O779" s="272"/>
      <c r="P779" s="272"/>
      <c r="Q779" s="272"/>
      <c r="R779" s="272"/>
      <c r="S779" s="272"/>
      <c r="T779" s="272"/>
      <c r="U779" s="272"/>
      <c r="V779" s="272"/>
      <c r="W779" s="272"/>
      <c r="X779" s="272"/>
      <c r="Y779" s="272"/>
      <c r="Z779" s="272"/>
    </row>
    <row r="780" spans="1:26" s="312" customFormat="1" ht="18" x14ac:dyDescent="0.3">
      <c r="A780" s="542" t="s">
        <v>2066</v>
      </c>
      <c r="B780" s="543"/>
      <c r="C780" s="1144" t="s">
        <v>1655</v>
      </c>
      <c r="D780" s="1144"/>
      <c r="E780" s="1144"/>
      <c r="F780" s="1144"/>
      <c r="G780" s="1145"/>
      <c r="J780" s="272"/>
      <c r="K780" s="272"/>
      <c r="L780" s="272"/>
      <c r="M780" s="272"/>
      <c r="N780" s="272"/>
      <c r="O780" s="272"/>
      <c r="P780" s="272"/>
      <c r="Q780" s="272"/>
      <c r="R780" s="272"/>
      <c r="S780" s="272"/>
      <c r="T780" s="272"/>
      <c r="U780" s="272"/>
      <c r="V780" s="272"/>
      <c r="W780" s="272"/>
      <c r="X780" s="272"/>
      <c r="Y780" s="272"/>
      <c r="Z780" s="272"/>
    </row>
    <row r="781" spans="1:26" s="312" customFormat="1" ht="46.8" hidden="1" x14ac:dyDescent="0.3">
      <c r="A781" s="310" t="s">
        <v>2172</v>
      </c>
      <c r="B781" s="311"/>
      <c r="C781" s="1146"/>
      <c r="D781" s="1146"/>
      <c r="E781" s="1146"/>
      <c r="F781" s="1146"/>
      <c r="G781" s="1146"/>
      <c r="J781" s="272"/>
      <c r="K781" s="272"/>
      <c r="L781" s="272"/>
      <c r="M781" s="272"/>
      <c r="N781" s="272"/>
      <c r="O781" s="272"/>
      <c r="P781" s="272"/>
      <c r="Q781" s="272"/>
      <c r="R781" s="272"/>
      <c r="S781" s="272"/>
      <c r="T781" s="272"/>
      <c r="U781" s="272"/>
      <c r="V781" s="272"/>
      <c r="W781" s="272"/>
      <c r="X781" s="272"/>
      <c r="Y781" s="272"/>
      <c r="Z781" s="272"/>
    </row>
    <row r="782" spans="1:26" s="312" customFormat="1" ht="15.6" hidden="1" x14ac:dyDescent="0.3">
      <c r="A782" s="313" t="s">
        <v>2068</v>
      </c>
      <c r="B782" s="311"/>
      <c r="C782" s="1146"/>
      <c r="D782" s="1146"/>
      <c r="E782" s="1146"/>
      <c r="F782" s="1146"/>
      <c r="G782" s="1146"/>
      <c r="J782" s="272"/>
      <c r="K782" s="272"/>
      <c r="L782" s="272"/>
      <c r="M782" s="272"/>
      <c r="N782" s="272"/>
      <c r="O782" s="272"/>
      <c r="P782" s="272"/>
      <c r="Q782" s="272"/>
      <c r="R782" s="272"/>
      <c r="S782" s="272"/>
      <c r="T782" s="272"/>
      <c r="U782" s="272"/>
      <c r="V782" s="272"/>
      <c r="W782" s="272"/>
      <c r="X782" s="272"/>
      <c r="Y782" s="272"/>
      <c r="Z782" s="272"/>
    </row>
    <row r="783" spans="1:26" s="312" customFormat="1" ht="15.6" hidden="1" x14ac:dyDescent="0.3">
      <c r="A783" s="313" t="s">
        <v>2069</v>
      </c>
      <c r="B783" s="311"/>
      <c r="C783" s="1146"/>
      <c r="D783" s="1146"/>
      <c r="E783" s="1146"/>
      <c r="F783" s="1146"/>
      <c r="G783" s="1146"/>
      <c r="J783" s="272"/>
      <c r="K783" s="272"/>
      <c r="L783" s="272"/>
      <c r="M783" s="272"/>
      <c r="N783" s="272"/>
      <c r="O783" s="272"/>
      <c r="P783" s="272"/>
      <c r="Q783" s="272"/>
      <c r="R783" s="272"/>
      <c r="S783" s="272"/>
      <c r="T783" s="272"/>
      <c r="U783" s="272"/>
      <c r="V783" s="272"/>
      <c r="W783" s="272"/>
      <c r="X783" s="272"/>
      <c r="Y783" s="272"/>
      <c r="Z783" s="272"/>
    </row>
    <row r="784" spans="1:26" s="312" customFormat="1" ht="15.6" hidden="1" x14ac:dyDescent="0.3">
      <c r="A784" s="313" t="s">
        <v>2070</v>
      </c>
      <c r="B784" s="311"/>
      <c r="C784" s="1146"/>
      <c r="D784" s="1146"/>
      <c r="E784" s="1146"/>
      <c r="F784" s="1146"/>
      <c r="G784" s="1146"/>
      <c r="J784" s="272"/>
      <c r="K784" s="272"/>
      <c r="L784" s="272"/>
      <c r="M784" s="272"/>
      <c r="N784" s="272"/>
      <c r="O784" s="272"/>
      <c r="P784" s="272"/>
      <c r="Q784" s="272"/>
      <c r="R784" s="272"/>
      <c r="S784" s="272"/>
      <c r="T784" s="272"/>
      <c r="U784" s="272"/>
      <c r="V784" s="272"/>
      <c r="W784" s="272"/>
      <c r="X784" s="272"/>
      <c r="Y784" s="272"/>
      <c r="Z784" s="272"/>
    </row>
    <row r="785" spans="1:26" s="312" customFormat="1" ht="15.6" hidden="1" x14ac:dyDescent="0.3">
      <c r="A785" s="313" t="s">
        <v>2071</v>
      </c>
      <c r="B785" s="311"/>
      <c r="C785" s="1146"/>
      <c r="D785" s="1146"/>
      <c r="E785" s="1146"/>
      <c r="F785" s="1146"/>
      <c r="G785" s="1146"/>
      <c r="J785" s="272"/>
      <c r="K785" s="272"/>
      <c r="L785" s="272"/>
      <c r="M785" s="272"/>
      <c r="N785" s="272"/>
      <c r="O785" s="272"/>
      <c r="P785" s="272"/>
      <c r="Q785" s="272"/>
      <c r="R785" s="272"/>
      <c r="S785" s="272"/>
      <c r="T785" s="272"/>
      <c r="U785" s="272"/>
      <c r="V785" s="272"/>
      <c r="W785" s="272"/>
      <c r="X785" s="272"/>
      <c r="Y785" s="272"/>
      <c r="Z785" s="272"/>
    </row>
    <row r="786" spans="1:26" s="312" customFormat="1" ht="15.6" hidden="1" x14ac:dyDescent="0.3">
      <c r="A786" s="313" t="s">
        <v>2072</v>
      </c>
      <c r="B786" s="311"/>
      <c r="C786" s="1146"/>
      <c r="D786" s="1146"/>
      <c r="E786" s="1146"/>
      <c r="F786" s="1146"/>
      <c r="G786" s="1146"/>
      <c r="J786" s="272"/>
      <c r="K786" s="272"/>
      <c r="L786" s="272"/>
      <c r="M786" s="272"/>
      <c r="N786" s="272"/>
      <c r="O786" s="272"/>
      <c r="P786" s="272"/>
      <c r="Q786" s="272"/>
      <c r="R786" s="272"/>
      <c r="S786" s="272"/>
      <c r="T786" s="272"/>
      <c r="U786" s="272"/>
      <c r="V786" s="272"/>
      <c r="W786" s="272"/>
      <c r="X786" s="272"/>
      <c r="Y786" s="272"/>
      <c r="Z786" s="272"/>
    </row>
    <row r="787" spans="1:26" s="312" customFormat="1" ht="15.6" collapsed="1" x14ac:dyDescent="0.3">
      <c r="A787" s="314" t="s">
        <v>1496</v>
      </c>
      <c r="B787" s="455">
        <v>40</v>
      </c>
      <c r="C787" s="1150" t="s">
        <v>2073</v>
      </c>
      <c r="D787" s="1150"/>
      <c r="E787" s="1150"/>
      <c r="F787" s="1150"/>
      <c r="G787" s="1150"/>
      <c r="J787" s="272"/>
      <c r="K787" s="272"/>
      <c r="L787" s="272"/>
      <c r="M787" s="272"/>
      <c r="N787" s="272"/>
      <c r="O787" s="272"/>
      <c r="P787" s="272"/>
      <c r="Q787" s="272"/>
      <c r="R787" s="272"/>
      <c r="S787" s="272"/>
      <c r="T787" s="272"/>
      <c r="U787" s="272"/>
      <c r="V787" s="272"/>
      <c r="W787" s="272"/>
      <c r="X787" s="272"/>
      <c r="Y787" s="272"/>
      <c r="Z787" s="272"/>
    </row>
    <row r="788" spans="1:26" s="312" customFormat="1" x14ac:dyDescent="0.3"/>
    <row r="789" spans="1:26" ht="18" x14ac:dyDescent="0.35">
      <c r="A789" s="1147" t="s">
        <v>1885</v>
      </c>
      <c r="B789" s="1148"/>
      <c r="C789" s="1148"/>
      <c r="D789" s="1148"/>
      <c r="E789" s="1148"/>
      <c r="F789" s="1148"/>
      <c r="G789" s="1148"/>
      <c r="H789" s="1148"/>
      <c r="I789" s="1149"/>
    </row>
    <row r="790" spans="1:26" ht="42" x14ac:dyDescent="0.3">
      <c r="A790" s="275" t="s">
        <v>2040</v>
      </c>
      <c r="B790" s="275" t="s">
        <v>2041</v>
      </c>
      <c r="C790" s="276" t="s">
        <v>2042</v>
      </c>
      <c r="D790" s="280" t="str">
        <f>"Productive FTEs ("&amp;B822*52&amp;")"</f>
        <v>Productive FTEs (2080)</v>
      </c>
      <c r="E790" s="280" t="str">
        <f>"Non-productive FTEs ("&amp;B822*52&amp;")"</f>
        <v>Non-productive FTEs (2080)</v>
      </c>
      <c r="F790" s="276" t="s">
        <v>2043</v>
      </c>
      <c r="G790" s="276" t="s">
        <v>2044</v>
      </c>
      <c r="H790" s="277" t="s">
        <v>2045</v>
      </c>
      <c r="I790" s="276" t="s">
        <v>1655</v>
      </c>
    </row>
    <row r="791" spans="1:26" x14ac:dyDescent="0.3">
      <c r="A791" s="282" t="str">
        <f>IF(ISBLANK($A$7),"",$A$7)</f>
        <v>Hourly Staff</v>
      </c>
      <c r="B791" s="283"/>
      <c r="C791" s="283"/>
      <c r="D791" s="290">
        <f t="shared" ref="D791:E791" si="142">IF($B$254="","",B791/($B$254*52))</f>
        <v>0</v>
      </c>
      <c r="E791" s="290">
        <f t="shared" si="142"/>
        <v>0</v>
      </c>
      <c r="F791" s="285"/>
      <c r="G791" s="285"/>
      <c r="H791" s="283"/>
      <c r="I791" s="286"/>
    </row>
    <row r="792" spans="1:26" x14ac:dyDescent="0.3">
      <c r="A792" s="293" t="str">
        <f>IF(ISBLANK($A$8),"",$A$8)</f>
        <v>Hourly Staff</v>
      </c>
      <c r="B792" s="294"/>
      <c r="C792" s="294"/>
      <c r="D792" s="449">
        <f t="shared" ref="D792:E798" si="143">IF($B$822="","",B792/($B$822*52))</f>
        <v>0</v>
      </c>
      <c r="E792" s="449">
        <f t="shared" si="143"/>
        <v>0</v>
      </c>
      <c r="F792" s="295"/>
      <c r="G792" s="295"/>
      <c r="H792" s="294"/>
      <c r="I792" s="296"/>
    </row>
    <row r="793" spans="1:26" x14ac:dyDescent="0.3">
      <c r="A793" s="293" t="str">
        <f>IF(ISBLANK($A$9),"",$A$9)</f>
        <v>Housekeeper</v>
      </c>
      <c r="B793" s="294"/>
      <c r="C793" s="294"/>
      <c r="D793" s="449">
        <f t="shared" si="143"/>
        <v>0</v>
      </c>
      <c r="E793" s="449">
        <f t="shared" si="143"/>
        <v>0</v>
      </c>
      <c r="F793" s="295"/>
      <c r="G793" s="295"/>
      <c r="H793" s="294"/>
      <c r="I793" s="296"/>
    </row>
    <row r="794" spans="1:26" s="312" customFormat="1" x14ac:dyDescent="0.3">
      <c r="A794" s="293" t="str">
        <f>IF(ISBLANK($A$10),"",$A$10)</f>
        <v>Floor Technician</v>
      </c>
      <c r="B794" s="294"/>
      <c r="C794" s="294"/>
      <c r="D794" s="449">
        <f t="shared" si="143"/>
        <v>0</v>
      </c>
      <c r="E794" s="449">
        <f t="shared" si="143"/>
        <v>0</v>
      </c>
      <c r="F794" s="295"/>
      <c r="G794" s="295"/>
      <c r="H794" s="294"/>
      <c r="I794" s="296"/>
    </row>
    <row r="795" spans="1:26" s="312" customFormat="1" x14ac:dyDescent="0.3">
      <c r="A795" s="293" t="str">
        <f>IF(ISBLANK($A$11),"",$A$11)</f>
        <v>Trash Technician</v>
      </c>
      <c r="B795" s="294"/>
      <c r="C795" s="294"/>
      <c r="D795" s="449">
        <f t="shared" si="143"/>
        <v>0</v>
      </c>
      <c r="E795" s="449">
        <f t="shared" si="143"/>
        <v>0</v>
      </c>
      <c r="F795" s="295"/>
      <c r="G795" s="295"/>
      <c r="H795" s="294"/>
      <c r="I795" s="296"/>
    </row>
    <row r="796" spans="1:26" s="312" customFormat="1" x14ac:dyDescent="0.3">
      <c r="A796" s="293" t="str">
        <f>IF(ISBLANK($A$12),"",$A$12)</f>
        <v>Linen Technician</v>
      </c>
      <c r="B796" s="294"/>
      <c r="C796" s="294"/>
      <c r="D796" s="449">
        <f t="shared" si="143"/>
        <v>0</v>
      </c>
      <c r="E796" s="449">
        <f t="shared" si="143"/>
        <v>0</v>
      </c>
      <c r="F796" s="295"/>
      <c r="G796" s="295"/>
      <c r="H796" s="294"/>
      <c r="I796" s="296"/>
    </row>
    <row r="797" spans="1:26" s="312" customFormat="1" x14ac:dyDescent="0.3">
      <c r="A797" s="293" t="str">
        <f>IF(ISBLANK($A$13),"",$A$13)</f>
        <v>Administrative Support</v>
      </c>
      <c r="B797" s="294"/>
      <c r="C797" s="294"/>
      <c r="D797" s="449">
        <f t="shared" si="143"/>
        <v>0</v>
      </c>
      <c r="E797" s="449">
        <f t="shared" si="143"/>
        <v>0</v>
      </c>
      <c r="F797" s="295"/>
      <c r="G797" s="295"/>
      <c r="H797" s="294"/>
      <c r="I797" s="296"/>
    </row>
    <row r="798" spans="1:26" s="312" customFormat="1" x14ac:dyDescent="0.3">
      <c r="A798" s="293" t="str">
        <f>IF(ISBLANK($A$14),"",$A$14)</f>
        <v>Hourly Supervision</v>
      </c>
      <c r="B798" s="294"/>
      <c r="C798" s="294"/>
      <c r="D798" s="449">
        <f t="shared" si="143"/>
        <v>0</v>
      </c>
      <c r="E798" s="449">
        <f t="shared" si="143"/>
        <v>0</v>
      </c>
      <c r="F798" s="295"/>
      <c r="G798" s="295"/>
      <c r="H798" s="294"/>
      <c r="I798" s="296"/>
    </row>
    <row r="799" spans="1:26" s="312" customFormat="1" x14ac:dyDescent="0.3">
      <c r="A799" s="282" t="str">
        <f>IF(ISBLANK($A$15),"",$A$15)</f>
        <v>Salaried Staff</v>
      </c>
      <c r="B799" s="283"/>
      <c r="C799" s="283"/>
      <c r="D799" s="290"/>
      <c r="E799" s="290"/>
      <c r="F799" s="285"/>
      <c r="G799" s="285"/>
      <c r="H799" s="283"/>
      <c r="I799" s="286"/>
    </row>
    <row r="800" spans="1:26" s="312" customFormat="1" x14ac:dyDescent="0.3">
      <c r="A800" s="293" t="str">
        <f>IF(ISBLANK($A$16),"",$A$16)</f>
        <v>Salaried Supervision</v>
      </c>
      <c r="B800" s="294"/>
      <c r="C800" s="294"/>
      <c r="D800" s="449">
        <f t="shared" ref="D800:D813" si="144">IF($B$822="","",B800/($B$822*52))</f>
        <v>0</v>
      </c>
      <c r="E800" s="449">
        <f t="shared" ref="E800:E813" si="145">IF($B$822="","",C800/($B$822*52))</f>
        <v>0</v>
      </c>
      <c r="F800" s="295"/>
      <c r="G800" s="295"/>
      <c r="H800" s="294"/>
      <c r="I800" s="296"/>
    </row>
    <row r="801" spans="1:26" s="312" customFormat="1" x14ac:dyDescent="0.3">
      <c r="A801" s="293" t="str">
        <f>IF(ISBLANK($A$17),"",$A$17)</f>
        <v>Managers</v>
      </c>
      <c r="B801" s="294"/>
      <c r="C801" s="294"/>
      <c r="D801" s="449">
        <f t="shared" si="144"/>
        <v>0</v>
      </c>
      <c r="E801" s="449">
        <f t="shared" si="145"/>
        <v>0</v>
      </c>
      <c r="F801" s="295"/>
      <c r="G801" s="295"/>
      <c r="H801" s="294"/>
      <c r="I801" s="296"/>
    </row>
    <row r="802" spans="1:26" s="312" customFormat="1" x14ac:dyDescent="0.3">
      <c r="A802" s="293" t="str">
        <f t="shared" ref="A802" si="146">IF(ISBLANK(A766),"",A766)</f>
        <v>Managers</v>
      </c>
      <c r="B802" s="294"/>
      <c r="C802" s="294"/>
      <c r="D802" s="449">
        <f t="shared" si="144"/>
        <v>0</v>
      </c>
      <c r="E802" s="449">
        <f t="shared" si="145"/>
        <v>0</v>
      </c>
      <c r="F802" s="295"/>
      <c r="G802" s="295"/>
      <c r="H802" s="294"/>
      <c r="I802" s="296"/>
    </row>
    <row r="803" spans="1:26" s="312" customFormat="1" x14ac:dyDescent="0.3">
      <c r="A803" s="282" t="str">
        <f>IF(ISBLANK($A$19),"",$A$19)</f>
        <v>Other Labor</v>
      </c>
      <c r="B803" s="283"/>
      <c r="C803" s="283"/>
      <c r="D803" s="290">
        <f t="shared" si="144"/>
        <v>0</v>
      </c>
      <c r="E803" s="290">
        <f t="shared" si="145"/>
        <v>0</v>
      </c>
      <c r="F803" s="285"/>
      <c r="G803" s="285"/>
      <c r="H803" s="283"/>
      <c r="I803" s="286"/>
    </row>
    <row r="804" spans="1:26" s="312" customFormat="1" x14ac:dyDescent="0.3">
      <c r="A804" s="293" t="str">
        <f>IF(ISBLANK($A$20),"",$A$20)</f>
        <v>Temp/ Agency Labor</v>
      </c>
      <c r="B804" s="294"/>
      <c r="C804" s="294"/>
      <c r="D804" s="449">
        <f t="shared" si="144"/>
        <v>0</v>
      </c>
      <c r="E804" s="449">
        <f t="shared" si="145"/>
        <v>0</v>
      </c>
      <c r="F804" s="295"/>
      <c r="G804" s="295"/>
      <c r="H804" s="294"/>
      <c r="I804" s="296"/>
    </row>
    <row r="805" spans="1:26" s="312" customFormat="1" x14ac:dyDescent="0.3">
      <c r="A805" s="282" t="str">
        <f>IF(ISBLANK($A$21),"",$A$21)</f>
        <v/>
      </c>
      <c r="B805" s="294"/>
      <c r="C805" s="294"/>
      <c r="D805" s="449">
        <f t="shared" si="144"/>
        <v>0</v>
      </c>
      <c r="E805" s="449">
        <f t="shared" si="145"/>
        <v>0</v>
      </c>
      <c r="F805" s="295"/>
      <c r="G805" s="295"/>
      <c r="H805" s="294"/>
      <c r="I805" s="296"/>
    </row>
    <row r="806" spans="1:26" s="312" customFormat="1" x14ac:dyDescent="0.3">
      <c r="A806" s="282" t="str">
        <f>IF(ISBLANK($A$22),"",$A$22)</f>
        <v/>
      </c>
      <c r="B806" s="294"/>
      <c r="C806" s="294"/>
      <c r="D806" s="449">
        <f t="shared" si="144"/>
        <v>0</v>
      </c>
      <c r="E806" s="449">
        <f t="shared" si="145"/>
        <v>0</v>
      </c>
      <c r="F806" s="295"/>
      <c r="G806" s="295"/>
      <c r="H806" s="294"/>
      <c r="I806" s="296"/>
    </row>
    <row r="807" spans="1:26" s="312" customFormat="1" x14ac:dyDescent="0.3">
      <c r="A807" s="282" t="str">
        <f>IF(ISBLANK($A$23),"",$A$23)</f>
        <v/>
      </c>
      <c r="B807" s="294"/>
      <c r="C807" s="294"/>
      <c r="D807" s="449">
        <f t="shared" si="144"/>
        <v>0</v>
      </c>
      <c r="E807" s="449">
        <f t="shared" si="145"/>
        <v>0</v>
      </c>
      <c r="F807" s="295"/>
      <c r="G807" s="295"/>
      <c r="H807" s="294"/>
      <c r="I807" s="296"/>
    </row>
    <row r="808" spans="1:26" s="312" customFormat="1" x14ac:dyDescent="0.3">
      <c r="A808" s="282" t="str">
        <f>IF(ISBLANK($A$24),"",$A$24)</f>
        <v/>
      </c>
      <c r="B808" s="294"/>
      <c r="C808" s="294"/>
      <c r="D808" s="449">
        <f t="shared" si="144"/>
        <v>0</v>
      </c>
      <c r="E808" s="449">
        <f t="shared" si="145"/>
        <v>0</v>
      </c>
      <c r="F808" s="295"/>
      <c r="G808" s="295"/>
      <c r="H808" s="294"/>
      <c r="I808" s="296"/>
    </row>
    <row r="809" spans="1:26" s="312" customFormat="1" x14ac:dyDescent="0.3">
      <c r="A809" s="282" t="str">
        <f>IF(ISBLANK($A$25),"",$A$25)</f>
        <v/>
      </c>
      <c r="B809" s="294"/>
      <c r="C809" s="294"/>
      <c r="D809" s="449">
        <f t="shared" si="144"/>
        <v>0</v>
      </c>
      <c r="E809" s="449">
        <f t="shared" si="145"/>
        <v>0</v>
      </c>
      <c r="F809" s="295"/>
      <c r="G809" s="295"/>
      <c r="H809" s="294"/>
      <c r="I809" s="296"/>
    </row>
    <row r="810" spans="1:26" s="312" customFormat="1" x14ac:dyDescent="0.3">
      <c r="A810" s="282" t="str">
        <f>IF(ISBLANK($A$26),"",$A$26)</f>
        <v/>
      </c>
      <c r="B810" s="294"/>
      <c r="C810" s="294"/>
      <c r="D810" s="449">
        <f t="shared" si="144"/>
        <v>0</v>
      </c>
      <c r="E810" s="449">
        <f t="shared" si="145"/>
        <v>0</v>
      </c>
      <c r="F810" s="295"/>
      <c r="G810" s="295"/>
      <c r="H810" s="294"/>
      <c r="I810" s="296"/>
      <c r="J810" s="272"/>
      <c r="K810" s="272"/>
      <c r="L810" s="272"/>
      <c r="M810" s="272"/>
      <c r="N810" s="272"/>
      <c r="O810" s="272"/>
      <c r="P810" s="272"/>
      <c r="Q810" s="272"/>
      <c r="R810" s="272"/>
      <c r="S810" s="272"/>
      <c r="T810" s="272"/>
      <c r="U810" s="272"/>
      <c r="V810" s="272"/>
      <c r="W810" s="272"/>
      <c r="X810" s="272"/>
      <c r="Y810" s="272"/>
      <c r="Z810" s="272"/>
    </row>
    <row r="811" spans="1:26" s="312" customFormat="1" x14ac:dyDescent="0.3">
      <c r="A811" s="282" t="str">
        <f>IF(ISBLANK($A$27),"",$A$27)</f>
        <v/>
      </c>
      <c r="B811" s="294"/>
      <c r="C811" s="294"/>
      <c r="D811" s="449">
        <f t="shared" si="144"/>
        <v>0</v>
      </c>
      <c r="E811" s="449">
        <f t="shared" si="145"/>
        <v>0</v>
      </c>
      <c r="F811" s="295"/>
      <c r="G811" s="295"/>
      <c r="H811" s="294"/>
      <c r="I811" s="296"/>
      <c r="J811" s="272"/>
      <c r="K811" s="272"/>
      <c r="L811" s="272"/>
      <c r="M811" s="272"/>
      <c r="N811" s="272"/>
      <c r="O811" s="272"/>
      <c r="P811" s="272"/>
      <c r="Q811" s="272"/>
      <c r="R811" s="272"/>
      <c r="S811" s="272"/>
      <c r="T811" s="272"/>
      <c r="U811" s="272"/>
      <c r="V811" s="272"/>
      <c r="W811" s="272"/>
      <c r="X811" s="272"/>
      <c r="Y811" s="272"/>
      <c r="Z811" s="272"/>
    </row>
    <row r="812" spans="1:26" s="312" customFormat="1" x14ac:dyDescent="0.3">
      <c r="A812" s="282" t="str">
        <f>IF(ISBLANK($A$28),"",$A$28)</f>
        <v/>
      </c>
      <c r="B812" s="294"/>
      <c r="C812" s="294"/>
      <c r="D812" s="449">
        <f t="shared" si="144"/>
        <v>0</v>
      </c>
      <c r="E812" s="449">
        <f t="shared" si="145"/>
        <v>0</v>
      </c>
      <c r="F812" s="295"/>
      <c r="G812" s="295"/>
      <c r="H812" s="294"/>
      <c r="I812" s="296"/>
      <c r="J812" s="272"/>
      <c r="K812" s="272"/>
      <c r="L812" s="272"/>
      <c r="M812" s="272"/>
      <c r="N812" s="272"/>
      <c r="O812" s="272"/>
      <c r="P812" s="272"/>
      <c r="Q812" s="272"/>
      <c r="R812" s="272"/>
      <c r="S812" s="272"/>
      <c r="T812" s="272"/>
      <c r="U812" s="272"/>
      <c r="V812" s="272"/>
      <c r="W812" s="272"/>
      <c r="X812" s="272"/>
      <c r="Y812" s="272"/>
      <c r="Z812" s="272"/>
    </row>
    <row r="813" spans="1:26" s="312" customFormat="1" x14ac:dyDescent="0.3">
      <c r="A813" s="282" t="str">
        <f>IF(ISBLANK($A$29),"",$A$29)</f>
        <v/>
      </c>
      <c r="B813" s="305"/>
      <c r="C813" s="305"/>
      <c r="D813" s="449">
        <f t="shared" si="144"/>
        <v>0</v>
      </c>
      <c r="E813" s="449">
        <f t="shared" si="145"/>
        <v>0</v>
      </c>
      <c r="F813" s="306"/>
      <c r="G813" s="306"/>
      <c r="H813" s="294"/>
      <c r="I813" s="296"/>
      <c r="J813" s="272"/>
      <c r="K813" s="272"/>
      <c r="L813" s="272"/>
      <c r="M813" s="272"/>
      <c r="N813" s="272"/>
      <c r="O813" s="272"/>
      <c r="P813" s="272"/>
      <c r="Q813" s="272"/>
      <c r="R813" s="272"/>
      <c r="S813" s="272"/>
      <c r="T813" s="272"/>
      <c r="U813" s="272"/>
      <c r="V813" s="272"/>
      <c r="W813" s="272"/>
      <c r="X813" s="272"/>
      <c r="Y813" s="272"/>
      <c r="Z813" s="272"/>
    </row>
    <row r="814" spans="1:26" s="312" customFormat="1" x14ac:dyDescent="0.3">
      <c r="A814" s="282" t="s">
        <v>2065</v>
      </c>
      <c r="B814" s="450">
        <f t="shared" ref="B814:G814" si="147">SUM(B791:B813)</f>
        <v>0</v>
      </c>
      <c r="C814" s="450">
        <f t="shared" si="147"/>
        <v>0</v>
      </c>
      <c r="D814" s="449">
        <f t="shared" si="147"/>
        <v>0</v>
      </c>
      <c r="E814" s="449">
        <f t="shared" si="147"/>
        <v>0</v>
      </c>
      <c r="F814" s="459">
        <f t="shared" si="147"/>
        <v>0</v>
      </c>
      <c r="G814" s="459">
        <f t="shared" si="147"/>
        <v>0</v>
      </c>
      <c r="H814" s="294"/>
      <c r="I814" s="307"/>
      <c r="J814" s="272"/>
      <c r="K814" s="272"/>
      <c r="L814" s="272"/>
      <c r="M814" s="272"/>
      <c r="N814" s="272"/>
      <c r="O814" s="272"/>
      <c r="P814" s="272"/>
      <c r="Q814" s="272"/>
      <c r="R814" s="272"/>
      <c r="S814" s="272"/>
      <c r="T814" s="272"/>
      <c r="U814" s="272"/>
      <c r="V814" s="272"/>
      <c r="W814" s="272"/>
      <c r="X814" s="272"/>
      <c r="Y814" s="272"/>
      <c r="Z814" s="272"/>
    </row>
    <row r="815" spans="1:26" s="312" customFormat="1" ht="18" x14ac:dyDescent="0.3">
      <c r="A815" s="542" t="s">
        <v>2066</v>
      </c>
      <c r="B815" s="543"/>
      <c r="C815" s="1144" t="s">
        <v>1655</v>
      </c>
      <c r="D815" s="1144"/>
      <c r="E815" s="1144"/>
      <c r="F815" s="1144"/>
      <c r="G815" s="1145"/>
      <c r="J815" s="272"/>
      <c r="K815" s="272"/>
      <c r="L815" s="272"/>
      <c r="M815" s="272"/>
      <c r="N815" s="272"/>
      <c r="O815" s="272"/>
      <c r="P815" s="272"/>
      <c r="Q815" s="272"/>
      <c r="R815" s="272"/>
      <c r="S815" s="272"/>
      <c r="T815" s="272"/>
      <c r="U815" s="272"/>
      <c r="V815" s="272"/>
      <c r="W815" s="272"/>
      <c r="X815" s="272"/>
      <c r="Y815" s="272"/>
      <c r="Z815" s="272"/>
    </row>
    <row r="816" spans="1:26" s="312" customFormat="1" ht="46.8" hidden="1" x14ac:dyDescent="0.3">
      <c r="A816" s="310" t="s">
        <v>2172</v>
      </c>
      <c r="B816" s="311"/>
      <c r="C816" s="1146"/>
      <c r="D816" s="1146"/>
      <c r="E816" s="1146"/>
      <c r="F816" s="1146"/>
      <c r="G816" s="1146"/>
      <c r="J816" s="272"/>
      <c r="K816" s="272"/>
      <c r="L816" s="272"/>
      <c r="M816" s="272"/>
      <c r="N816" s="272"/>
      <c r="O816" s="272"/>
      <c r="P816" s="272"/>
      <c r="Q816" s="272"/>
      <c r="R816" s="272"/>
      <c r="S816" s="272"/>
      <c r="T816" s="272"/>
      <c r="U816" s="272"/>
      <c r="V816" s="272"/>
      <c r="W816" s="272"/>
      <c r="X816" s="272"/>
      <c r="Y816" s="272"/>
      <c r="Z816" s="272"/>
    </row>
    <row r="817" spans="1:26" s="312" customFormat="1" ht="15.6" hidden="1" x14ac:dyDescent="0.3">
      <c r="A817" s="313" t="s">
        <v>2068</v>
      </c>
      <c r="B817" s="311"/>
      <c r="C817" s="1146"/>
      <c r="D817" s="1146"/>
      <c r="E817" s="1146"/>
      <c r="F817" s="1146"/>
      <c r="G817" s="1146"/>
      <c r="J817" s="272"/>
      <c r="K817" s="272"/>
      <c r="L817" s="272"/>
      <c r="M817" s="272"/>
      <c r="N817" s="272"/>
      <c r="O817" s="272"/>
      <c r="P817" s="272"/>
      <c r="Q817" s="272"/>
      <c r="R817" s="272"/>
      <c r="S817" s="272"/>
      <c r="T817" s="272"/>
      <c r="U817" s="272"/>
      <c r="V817" s="272"/>
      <c r="W817" s="272"/>
      <c r="X817" s="272"/>
      <c r="Y817" s="272"/>
      <c r="Z817" s="272"/>
    </row>
    <row r="818" spans="1:26" s="312" customFormat="1" ht="15.6" hidden="1" x14ac:dyDescent="0.3">
      <c r="A818" s="313" t="s">
        <v>2069</v>
      </c>
      <c r="B818" s="311"/>
      <c r="C818" s="1146"/>
      <c r="D818" s="1146"/>
      <c r="E818" s="1146"/>
      <c r="F818" s="1146"/>
      <c r="G818" s="1146"/>
      <c r="J818" s="272"/>
      <c r="K818" s="272"/>
      <c r="L818" s="272"/>
      <c r="M818" s="272"/>
      <c r="N818" s="272"/>
      <c r="O818" s="272"/>
      <c r="P818" s="272"/>
      <c r="Q818" s="272"/>
      <c r="R818" s="272"/>
      <c r="S818" s="272"/>
      <c r="T818" s="272"/>
      <c r="U818" s="272"/>
      <c r="V818" s="272"/>
      <c r="W818" s="272"/>
      <c r="X818" s="272"/>
      <c r="Y818" s="272"/>
      <c r="Z818" s="272"/>
    </row>
    <row r="819" spans="1:26" s="312" customFormat="1" ht="15.6" hidden="1" x14ac:dyDescent="0.3">
      <c r="A819" s="313" t="s">
        <v>2070</v>
      </c>
      <c r="B819" s="311"/>
      <c r="C819" s="1146"/>
      <c r="D819" s="1146"/>
      <c r="E819" s="1146"/>
      <c r="F819" s="1146"/>
      <c r="G819" s="1146"/>
      <c r="J819" s="272"/>
      <c r="K819" s="272"/>
      <c r="L819" s="272"/>
      <c r="M819" s="272"/>
      <c r="N819" s="272"/>
      <c r="O819" s="272"/>
      <c r="P819" s="272"/>
      <c r="Q819" s="272"/>
      <c r="R819" s="272"/>
      <c r="S819" s="272"/>
      <c r="T819" s="272"/>
      <c r="U819" s="272"/>
      <c r="V819" s="272"/>
      <c r="W819" s="272"/>
      <c r="X819" s="272"/>
      <c r="Y819" s="272"/>
      <c r="Z819" s="272"/>
    </row>
    <row r="820" spans="1:26" s="312" customFormat="1" ht="15.6" hidden="1" x14ac:dyDescent="0.3">
      <c r="A820" s="313" t="s">
        <v>2071</v>
      </c>
      <c r="B820" s="311"/>
      <c r="C820" s="1146"/>
      <c r="D820" s="1146"/>
      <c r="E820" s="1146"/>
      <c r="F820" s="1146"/>
      <c r="G820" s="1146"/>
      <c r="J820" s="272"/>
      <c r="K820" s="272"/>
      <c r="L820" s="272"/>
      <c r="M820" s="272"/>
      <c r="N820" s="272"/>
      <c r="O820" s="272"/>
      <c r="P820" s="272"/>
      <c r="Q820" s="272"/>
      <c r="R820" s="272"/>
      <c r="S820" s="272"/>
      <c r="T820" s="272"/>
      <c r="U820" s="272"/>
      <c r="V820" s="272"/>
      <c r="W820" s="272"/>
      <c r="X820" s="272"/>
      <c r="Y820" s="272"/>
      <c r="Z820" s="272"/>
    </row>
    <row r="821" spans="1:26" s="312" customFormat="1" ht="15.6" hidden="1" x14ac:dyDescent="0.3">
      <c r="A821" s="313" t="s">
        <v>2072</v>
      </c>
      <c r="B821" s="311"/>
      <c r="C821" s="1146"/>
      <c r="D821" s="1146"/>
      <c r="E821" s="1146"/>
      <c r="F821" s="1146"/>
      <c r="G821" s="1146"/>
      <c r="J821" s="272"/>
      <c r="K821" s="272"/>
      <c r="L821" s="272"/>
      <c r="M821" s="272"/>
      <c r="N821" s="272"/>
      <c r="O821" s="272"/>
      <c r="P821" s="272"/>
      <c r="Q821" s="272"/>
      <c r="R821" s="272"/>
      <c r="S821" s="272"/>
      <c r="T821" s="272"/>
      <c r="U821" s="272"/>
      <c r="V821" s="272"/>
      <c r="W821" s="272"/>
      <c r="X821" s="272"/>
      <c r="Y821" s="272"/>
      <c r="Z821" s="272"/>
    </row>
    <row r="822" spans="1:26" s="312" customFormat="1" ht="15.6" collapsed="1" x14ac:dyDescent="0.3">
      <c r="A822" s="314" t="s">
        <v>1496</v>
      </c>
      <c r="B822" s="455">
        <v>40</v>
      </c>
      <c r="C822" s="1150" t="s">
        <v>2073</v>
      </c>
      <c r="D822" s="1150"/>
      <c r="E822" s="1150"/>
      <c r="F822" s="1150"/>
      <c r="G822" s="1150"/>
      <c r="J822" s="272"/>
      <c r="K822" s="272"/>
      <c r="L822" s="272"/>
      <c r="M822" s="272"/>
      <c r="N822" s="272"/>
      <c r="O822" s="272"/>
      <c r="P822" s="272"/>
      <c r="Q822" s="272"/>
      <c r="R822" s="272"/>
      <c r="S822" s="272"/>
      <c r="T822" s="272"/>
      <c r="U822" s="272"/>
      <c r="V822" s="272"/>
      <c r="W822" s="272"/>
      <c r="X822" s="272"/>
      <c r="Y822" s="272"/>
      <c r="Z822" s="272"/>
    </row>
    <row r="823" spans="1:26" s="312" customFormat="1" x14ac:dyDescent="0.3"/>
    <row r="824" spans="1:26" ht="18" x14ac:dyDescent="0.35">
      <c r="A824" s="1147" t="s">
        <v>1886</v>
      </c>
      <c r="B824" s="1148"/>
      <c r="C824" s="1148"/>
      <c r="D824" s="1148"/>
      <c r="E824" s="1148"/>
      <c r="F824" s="1148"/>
      <c r="G824" s="1148"/>
      <c r="H824" s="1148"/>
      <c r="I824" s="1149"/>
    </row>
    <row r="825" spans="1:26" ht="42" x14ac:dyDescent="0.3">
      <c r="A825" s="275" t="s">
        <v>2040</v>
      </c>
      <c r="B825" s="275" t="s">
        <v>2041</v>
      </c>
      <c r="C825" s="276" t="s">
        <v>2042</v>
      </c>
      <c r="D825" s="280" t="str">
        <f>"Productive FTEs ("&amp;B857*52&amp;")"</f>
        <v>Productive FTEs (2080)</v>
      </c>
      <c r="E825" s="280" t="str">
        <f>"Non-productive FTEs ("&amp;B857*52&amp;")"</f>
        <v>Non-productive FTEs (2080)</v>
      </c>
      <c r="F825" s="276" t="s">
        <v>2043</v>
      </c>
      <c r="G825" s="276" t="s">
        <v>2044</v>
      </c>
      <c r="H825" s="277" t="s">
        <v>2045</v>
      </c>
      <c r="I825" s="276" t="s">
        <v>1655</v>
      </c>
    </row>
    <row r="826" spans="1:26" x14ac:dyDescent="0.3">
      <c r="A826" s="282" t="str">
        <f>IF(ISBLANK($A$7),"",$A$7)</f>
        <v>Hourly Staff</v>
      </c>
      <c r="B826" s="283"/>
      <c r="C826" s="283"/>
      <c r="D826" s="290">
        <f t="shared" ref="D826:E826" si="148">IF($B$254="","",B826/($B$254*52))</f>
        <v>0</v>
      </c>
      <c r="E826" s="290">
        <f t="shared" si="148"/>
        <v>0</v>
      </c>
      <c r="F826" s="285"/>
      <c r="G826" s="285"/>
      <c r="H826" s="283"/>
      <c r="I826" s="286"/>
    </row>
    <row r="827" spans="1:26" x14ac:dyDescent="0.3">
      <c r="A827" s="293" t="str">
        <f>IF(ISBLANK($A$8),"",$A$8)</f>
        <v>Hourly Staff</v>
      </c>
      <c r="B827" s="294"/>
      <c r="C827" s="294"/>
      <c r="D827" s="449">
        <f t="shared" ref="D827:E833" si="149">IF($B$857="","",B827/($B$857*52))</f>
        <v>0</v>
      </c>
      <c r="E827" s="449">
        <f t="shared" si="149"/>
        <v>0</v>
      </c>
      <c r="F827" s="295"/>
      <c r="G827" s="295"/>
      <c r="H827" s="294"/>
      <c r="I827" s="296"/>
    </row>
    <row r="828" spans="1:26" x14ac:dyDescent="0.3">
      <c r="A828" s="293" t="str">
        <f>IF(ISBLANK($A$9),"",$A$9)</f>
        <v>Housekeeper</v>
      </c>
      <c r="B828" s="294"/>
      <c r="C828" s="294"/>
      <c r="D828" s="449">
        <f t="shared" si="149"/>
        <v>0</v>
      </c>
      <c r="E828" s="449">
        <f t="shared" si="149"/>
        <v>0</v>
      </c>
      <c r="F828" s="295"/>
      <c r="G828" s="295"/>
      <c r="H828" s="294"/>
      <c r="I828" s="296"/>
    </row>
    <row r="829" spans="1:26" s="312" customFormat="1" x14ac:dyDescent="0.3">
      <c r="A829" s="293" t="str">
        <f>IF(ISBLANK($A$10),"",$A$10)</f>
        <v>Floor Technician</v>
      </c>
      <c r="B829" s="294"/>
      <c r="C829" s="294"/>
      <c r="D829" s="449">
        <f t="shared" si="149"/>
        <v>0</v>
      </c>
      <c r="E829" s="449">
        <f t="shared" si="149"/>
        <v>0</v>
      </c>
      <c r="F829" s="295"/>
      <c r="G829" s="295"/>
      <c r="H829" s="294"/>
      <c r="I829" s="296"/>
    </row>
    <row r="830" spans="1:26" s="312" customFormat="1" x14ac:dyDescent="0.3">
      <c r="A830" s="293" t="str">
        <f>IF(ISBLANK($A$11),"",$A$11)</f>
        <v>Trash Technician</v>
      </c>
      <c r="B830" s="294"/>
      <c r="C830" s="294"/>
      <c r="D830" s="449">
        <f t="shared" si="149"/>
        <v>0</v>
      </c>
      <c r="E830" s="449">
        <f t="shared" si="149"/>
        <v>0</v>
      </c>
      <c r="F830" s="295"/>
      <c r="G830" s="295"/>
      <c r="H830" s="294"/>
      <c r="I830" s="296"/>
    </row>
    <row r="831" spans="1:26" s="312" customFormat="1" x14ac:dyDescent="0.3">
      <c r="A831" s="293" t="str">
        <f>IF(ISBLANK($A$12),"",$A$12)</f>
        <v>Linen Technician</v>
      </c>
      <c r="B831" s="294"/>
      <c r="C831" s="294"/>
      <c r="D831" s="449">
        <f t="shared" si="149"/>
        <v>0</v>
      </c>
      <c r="E831" s="449">
        <f t="shared" si="149"/>
        <v>0</v>
      </c>
      <c r="F831" s="295"/>
      <c r="G831" s="295"/>
      <c r="H831" s="294"/>
      <c r="I831" s="296"/>
    </row>
    <row r="832" spans="1:26" s="312" customFormat="1" x14ac:dyDescent="0.3">
      <c r="A832" s="293" t="str">
        <f>IF(ISBLANK($A$13),"",$A$13)</f>
        <v>Administrative Support</v>
      </c>
      <c r="B832" s="294"/>
      <c r="C832" s="294"/>
      <c r="D832" s="449">
        <f t="shared" si="149"/>
        <v>0</v>
      </c>
      <c r="E832" s="449">
        <f t="shared" si="149"/>
        <v>0</v>
      </c>
      <c r="F832" s="295"/>
      <c r="G832" s="295"/>
      <c r="H832" s="294"/>
      <c r="I832" s="296"/>
    </row>
    <row r="833" spans="1:26" s="312" customFormat="1" x14ac:dyDescent="0.3">
      <c r="A833" s="293" t="str">
        <f>IF(ISBLANK($A$14),"",$A$14)</f>
        <v>Hourly Supervision</v>
      </c>
      <c r="B833" s="294"/>
      <c r="C833" s="294"/>
      <c r="D833" s="449">
        <f t="shared" si="149"/>
        <v>0</v>
      </c>
      <c r="E833" s="449">
        <f t="shared" si="149"/>
        <v>0</v>
      </c>
      <c r="F833" s="295"/>
      <c r="G833" s="295"/>
      <c r="H833" s="294"/>
      <c r="I833" s="296"/>
    </row>
    <row r="834" spans="1:26" s="312" customFormat="1" x14ac:dyDescent="0.3">
      <c r="A834" s="282" t="str">
        <f>IF(ISBLANK($A$15),"",$A$15)</f>
        <v>Salaried Staff</v>
      </c>
      <c r="B834" s="283"/>
      <c r="C834" s="283"/>
      <c r="D834" s="290"/>
      <c r="E834" s="290"/>
      <c r="F834" s="285"/>
      <c r="G834" s="285"/>
      <c r="H834" s="283"/>
      <c r="I834" s="286"/>
    </row>
    <row r="835" spans="1:26" s="312" customFormat="1" x14ac:dyDescent="0.3">
      <c r="A835" s="293" t="str">
        <f>IF(ISBLANK($A$16),"",$A$16)</f>
        <v>Salaried Supervision</v>
      </c>
      <c r="B835" s="294"/>
      <c r="C835" s="294"/>
      <c r="D835" s="449">
        <f t="shared" ref="D835:D848" si="150">IF($B$857="","",B835/($B$857*52))</f>
        <v>0</v>
      </c>
      <c r="E835" s="449">
        <f t="shared" ref="E835:E848" si="151">IF($B$857="","",C835/($B$857*52))</f>
        <v>0</v>
      </c>
      <c r="F835" s="295"/>
      <c r="G835" s="295"/>
      <c r="H835" s="294"/>
      <c r="I835" s="296"/>
    </row>
    <row r="836" spans="1:26" s="312" customFormat="1" x14ac:dyDescent="0.3">
      <c r="A836" s="293" t="str">
        <f>IF(ISBLANK($A$17),"",$A$17)</f>
        <v>Managers</v>
      </c>
      <c r="B836" s="294"/>
      <c r="C836" s="294"/>
      <c r="D836" s="449">
        <f t="shared" si="150"/>
        <v>0</v>
      </c>
      <c r="E836" s="449">
        <f t="shared" si="151"/>
        <v>0</v>
      </c>
      <c r="F836" s="295"/>
      <c r="G836" s="295"/>
      <c r="H836" s="294"/>
      <c r="I836" s="296"/>
    </row>
    <row r="837" spans="1:26" s="312" customFormat="1" x14ac:dyDescent="0.3">
      <c r="A837" s="293" t="str">
        <f t="shared" ref="A837" si="152">IF(ISBLANK(A801),"",A801)</f>
        <v>Managers</v>
      </c>
      <c r="B837" s="294"/>
      <c r="C837" s="294"/>
      <c r="D837" s="449">
        <f t="shared" si="150"/>
        <v>0</v>
      </c>
      <c r="E837" s="449">
        <f t="shared" si="151"/>
        <v>0</v>
      </c>
      <c r="F837" s="295"/>
      <c r="G837" s="295"/>
      <c r="H837" s="294"/>
      <c r="I837" s="296"/>
    </row>
    <row r="838" spans="1:26" s="312" customFormat="1" x14ac:dyDescent="0.3">
      <c r="A838" s="282" t="str">
        <f>IF(ISBLANK($A$19),"",$A$19)</f>
        <v>Other Labor</v>
      </c>
      <c r="B838" s="283"/>
      <c r="C838" s="283"/>
      <c r="D838" s="290">
        <f t="shared" si="150"/>
        <v>0</v>
      </c>
      <c r="E838" s="290">
        <f t="shared" si="151"/>
        <v>0</v>
      </c>
      <c r="F838" s="285"/>
      <c r="G838" s="285"/>
      <c r="H838" s="283"/>
      <c r="I838" s="286"/>
    </row>
    <row r="839" spans="1:26" s="312" customFormat="1" x14ac:dyDescent="0.3">
      <c r="A839" s="293" t="str">
        <f>IF(ISBLANK($A$20),"",$A$20)</f>
        <v>Temp/ Agency Labor</v>
      </c>
      <c r="B839" s="294"/>
      <c r="C839" s="294"/>
      <c r="D839" s="449">
        <f t="shared" si="150"/>
        <v>0</v>
      </c>
      <c r="E839" s="449">
        <f t="shared" si="151"/>
        <v>0</v>
      </c>
      <c r="F839" s="295"/>
      <c r="G839" s="295"/>
      <c r="H839" s="294"/>
      <c r="I839" s="296"/>
    </row>
    <row r="840" spans="1:26" s="312" customFormat="1" x14ac:dyDescent="0.3">
      <c r="A840" s="282" t="str">
        <f>IF(ISBLANK($A$21),"",$A$21)</f>
        <v/>
      </c>
      <c r="B840" s="294"/>
      <c r="C840" s="294"/>
      <c r="D840" s="449">
        <f t="shared" si="150"/>
        <v>0</v>
      </c>
      <c r="E840" s="449">
        <f t="shared" si="151"/>
        <v>0</v>
      </c>
      <c r="F840" s="295"/>
      <c r="G840" s="295"/>
      <c r="H840" s="294"/>
      <c r="I840" s="296"/>
    </row>
    <row r="841" spans="1:26" s="312" customFormat="1" x14ac:dyDescent="0.3">
      <c r="A841" s="282" t="str">
        <f>IF(ISBLANK($A$22),"",$A$22)</f>
        <v/>
      </c>
      <c r="B841" s="294"/>
      <c r="C841" s="294"/>
      <c r="D841" s="449">
        <f t="shared" si="150"/>
        <v>0</v>
      </c>
      <c r="E841" s="449">
        <f t="shared" si="151"/>
        <v>0</v>
      </c>
      <c r="F841" s="295"/>
      <c r="G841" s="295"/>
      <c r="H841" s="294"/>
      <c r="I841" s="296"/>
    </row>
    <row r="842" spans="1:26" s="312" customFormat="1" x14ac:dyDescent="0.3">
      <c r="A842" s="282" t="str">
        <f>IF(ISBLANK($A$23),"",$A$23)</f>
        <v/>
      </c>
      <c r="B842" s="294"/>
      <c r="C842" s="294"/>
      <c r="D842" s="449">
        <f t="shared" si="150"/>
        <v>0</v>
      </c>
      <c r="E842" s="449">
        <f t="shared" si="151"/>
        <v>0</v>
      </c>
      <c r="F842" s="295"/>
      <c r="G842" s="295"/>
      <c r="H842" s="294"/>
      <c r="I842" s="296"/>
    </row>
    <row r="843" spans="1:26" s="312" customFormat="1" x14ac:dyDescent="0.3">
      <c r="A843" s="282" t="str">
        <f>IF(ISBLANK($A$24),"",$A$24)</f>
        <v/>
      </c>
      <c r="B843" s="294"/>
      <c r="C843" s="294"/>
      <c r="D843" s="449">
        <f t="shared" si="150"/>
        <v>0</v>
      </c>
      <c r="E843" s="449">
        <f t="shared" si="151"/>
        <v>0</v>
      </c>
      <c r="F843" s="295"/>
      <c r="G843" s="295"/>
      <c r="H843" s="294"/>
      <c r="I843" s="296"/>
    </row>
    <row r="844" spans="1:26" s="312" customFormat="1" x14ac:dyDescent="0.3">
      <c r="A844" s="282" t="str">
        <f>IF(ISBLANK($A$25),"",$A$25)</f>
        <v/>
      </c>
      <c r="B844" s="294"/>
      <c r="C844" s="294"/>
      <c r="D844" s="449">
        <f t="shared" si="150"/>
        <v>0</v>
      </c>
      <c r="E844" s="449">
        <f t="shared" si="151"/>
        <v>0</v>
      </c>
      <c r="F844" s="295"/>
      <c r="G844" s="295"/>
      <c r="H844" s="294"/>
      <c r="I844" s="296"/>
    </row>
    <row r="845" spans="1:26" s="312" customFormat="1" x14ac:dyDescent="0.3">
      <c r="A845" s="282" t="str">
        <f>IF(ISBLANK($A$26),"",$A$26)</f>
        <v/>
      </c>
      <c r="B845" s="294"/>
      <c r="C845" s="294"/>
      <c r="D845" s="449">
        <f t="shared" si="150"/>
        <v>0</v>
      </c>
      <c r="E845" s="449">
        <f t="shared" si="151"/>
        <v>0</v>
      </c>
      <c r="F845" s="295"/>
      <c r="G845" s="295"/>
      <c r="H845" s="294"/>
      <c r="I845" s="296"/>
      <c r="J845" s="272"/>
      <c r="K845" s="272"/>
      <c r="L845" s="272"/>
      <c r="M845" s="272"/>
      <c r="N845" s="272"/>
      <c r="O845" s="272"/>
      <c r="P845" s="272"/>
      <c r="Q845" s="272"/>
      <c r="R845" s="272"/>
      <c r="S845" s="272"/>
      <c r="T845" s="272"/>
      <c r="U845" s="272"/>
      <c r="V845" s="272"/>
      <c r="W845" s="272"/>
      <c r="X845" s="272"/>
      <c r="Y845" s="272"/>
      <c r="Z845" s="272"/>
    </row>
    <row r="846" spans="1:26" s="312" customFormat="1" x14ac:dyDescent="0.3">
      <c r="A846" s="282" t="str">
        <f>IF(ISBLANK($A$27),"",$A$27)</f>
        <v/>
      </c>
      <c r="B846" s="294"/>
      <c r="C846" s="294"/>
      <c r="D846" s="449">
        <f t="shared" si="150"/>
        <v>0</v>
      </c>
      <c r="E846" s="449">
        <f t="shared" si="151"/>
        <v>0</v>
      </c>
      <c r="F846" s="295"/>
      <c r="G846" s="295"/>
      <c r="H846" s="294"/>
      <c r="I846" s="296"/>
      <c r="J846" s="272"/>
      <c r="K846" s="272"/>
      <c r="L846" s="272"/>
      <c r="M846" s="272"/>
      <c r="N846" s="272"/>
      <c r="O846" s="272"/>
      <c r="P846" s="272"/>
      <c r="Q846" s="272"/>
      <c r="R846" s="272"/>
      <c r="S846" s="272"/>
      <c r="T846" s="272"/>
      <c r="U846" s="272"/>
      <c r="V846" s="272"/>
      <c r="W846" s="272"/>
      <c r="X846" s="272"/>
      <c r="Y846" s="272"/>
      <c r="Z846" s="272"/>
    </row>
    <row r="847" spans="1:26" s="312" customFormat="1" x14ac:dyDescent="0.3">
      <c r="A847" s="282" t="str">
        <f>IF(ISBLANK($A$28),"",$A$28)</f>
        <v/>
      </c>
      <c r="B847" s="294"/>
      <c r="C847" s="294"/>
      <c r="D847" s="449">
        <f t="shared" si="150"/>
        <v>0</v>
      </c>
      <c r="E847" s="449">
        <f t="shared" si="151"/>
        <v>0</v>
      </c>
      <c r="F847" s="295"/>
      <c r="G847" s="295"/>
      <c r="H847" s="294"/>
      <c r="I847" s="296"/>
      <c r="J847" s="272"/>
      <c r="K847" s="272"/>
      <c r="L847" s="272"/>
      <c r="M847" s="272"/>
      <c r="N847" s="272"/>
      <c r="O847" s="272"/>
      <c r="P847" s="272"/>
      <c r="Q847" s="272"/>
      <c r="R847" s="272"/>
      <c r="S847" s="272"/>
      <c r="T847" s="272"/>
      <c r="U847" s="272"/>
      <c r="V847" s="272"/>
      <c r="W847" s="272"/>
      <c r="X847" s="272"/>
      <c r="Y847" s="272"/>
      <c r="Z847" s="272"/>
    </row>
    <row r="848" spans="1:26" s="312" customFormat="1" x14ac:dyDescent="0.3">
      <c r="A848" s="282" t="str">
        <f>IF(ISBLANK($A$29),"",$A$29)</f>
        <v/>
      </c>
      <c r="B848" s="305"/>
      <c r="C848" s="305"/>
      <c r="D848" s="449">
        <f t="shared" si="150"/>
        <v>0</v>
      </c>
      <c r="E848" s="449">
        <f t="shared" si="151"/>
        <v>0</v>
      </c>
      <c r="F848" s="306"/>
      <c r="G848" s="306"/>
      <c r="H848" s="294"/>
      <c r="I848" s="296"/>
      <c r="J848" s="272"/>
      <c r="K848" s="272"/>
      <c r="L848" s="272"/>
      <c r="M848" s="272"/>
      <c r="N848" s="272"/>
      <c r="O848" s="272"/>
      <c r="P848" s="272"/>
      <c r="Q848" s="272"/>
      <c r="R848" s="272"/>
      <c r="S848" s="272"/>
      <c r="T848" s="272"/>
      <c r="U848" s="272"/>
      <c r="V848" s="272"/>
      <c r="W848" s="272"/>
      <c r="X848" s="272"/>
      <c r="Y848" s="272"/>
      <c r="Z848" s="272"/>
    </row>
    <row r="849" spans="1:26" s="312" customFormat="1" x14ac:dyDescent="0.3">
      <c r="A849" s="282" t="s">
        <v>2065</v>
      </c>
      <c r="B849" s="450">
        <f t="shared" ref="B849:G849" si="153">SUM(B826:B848)</f>
        <v>0</v>
      </c>
      <c r="C849" s="450">
        <f t="shared" si="153"/>
        <v>0</v>
      </c>
      <c r="D849" s="449">
        <f t="shared" si="153"/>
        <v>0</v>
      </c>
      <c r="E849" s="449">
        <f t="shared" si="153"/>
        <v>0</v>
      </c>
      <c r="F849" s="459">
        <f t="shared" si="153"/>
        <v>0</v>
      </c>
      <c r="G849" s="459">
        <f t="shared" si="153"/>
        <v>0</v>
      </c>
      <c r="H849" s="294"/>
      <c r="I849" s="307"/>
      <c r="J849" s="272"/>
      <c r="K849" s="272"/>
      <c r="L849" s="272"/>
      <c r="M849" s="272"/>
      <c r="N849" s="272"/>
      <c r="O849" s="272"/>
      <c r="P849" s="272"/>
      <c r="Q849" s="272"/>
      <c r="R849" s="272"/>
      <c r="S849" s="272"/>
      <c r="T849" s="272"/>
      <c r="U849" s="272"/>
      <c r="V849" s="272"/>
      <c r="W849" s="272"/>
      <c r="X849" s="272"/>
      <c r="Y849" s="272"/>
      <c r="Z849" s="272"/>
    </row>
    <row r="850" spans="1:26" s="312" customFormat="1" ht="18" x14ac:dyDescent="0.3">
      <c r="A850" s="542" t="s">
        <v>2066</v>
      </c>
      <c r="B850" s="543"/>
      <c r="C850" s="1144" t="s">
        <v>1655</v>
      </c>
      <c r="D850" s="1144"/>
      <c r="E850" s="1144"/>
      <c r="F850" s="1144"/>
      <c r="G850" s="1145"/>
      <c r="J850" s="272"/>
      <c r="K850" s="272"/>
      <c r="L850" s="272"/>
      <c r="M850" s="272"/>
      <c r="N850" s="272"/>
      <c r="O850" s="272"/>
      <c r="P850" s="272"/>
      <c r="Q850" s="272"/>
      <c r="R850" s="272"/>
      <c r="S850" s="272"/>
      <c r="T850" s="272"/>
      <c r="U850" s="272"/>
      <c r="V850" s="272"/>
      <c r="W850" s="272"/>
      <c r="X850" s="272"/>
      <c r="Y850" s="272"/>
      <c r="Z850" s="272"/>
    </row>
    <row r="851" spans="1:26" s="312" customFormat="1" ht="46.8" hidden="1" x14ac:dyDescent="0.3">
      <c r="A851" s="310" t="s">
        <v>2172</v>
      </c>
      <c r="B851" s="311"/>
      <c r="C851" s="1146"/>
      <c r="D851" s="1146"/>
      <c r="E851" s="1146"/>
      <c r="F851" s="1146"/>
      <c r="G851" s="1146"/>
      <c r="J851" s="272"/>
      <c r="K851" s="272"/>
      <c r="L851" s="272"/>
      <c r="M851" s="272"/>
      <c r="N851" s="272"/>
      <c r="O851" s="272"/>
      <c r="P851" s="272"/>
      <c r="Q851" s="272"/>
      <c r="R851" s="272"/>
      <c r="S851" s="272"/>
      <c r="T851" s="272"/>
      <c r="U851" s="272"/>
      <c r="V851" s="272"/>
      <c r="W851" s="272"/>
      <c r="X851" s="272"/>
      <c r="Y851" s="272"/>
      <c r="Z851" s="272"/>
    </row>
    <row r="852" spans="1:26" s="312" customFormat="1" ht="15.6" hidden="1" x14ac:dyDescent="0.3">
      <c r="A852" s="313" t="s">
        <v>2068</v>
      </c>
      <c r="B852" s="311"/>
      <c r="C852" s="1146"/>
      <c r="D852" s="1146"/>
      <c r="E852" s="1146"/>
      <c r="F852" s="1146"/>
      <c r="G852" s="1146"/>
      <c r="J852" s="272"/>
      <c r="K852" s="272"/>
      <c r="L852" s="272"/>
      <c r="M852" s="272"/>
      <c r="N852" s="272"/>
      <c r="O852" s="272"/>
      <c r="P852" s="272"/>
      <c r="Q852" s="272"/>
      <c r="R852" s="272"/>
      <c r="S852" s="272"/>
      <c r="T852" s="272"/>
      <c r="U852" s="272"/>
      <c r="V852" s="272"/>
      <c r="W852" s="272"/>
      <c r="X852" s="272"/>
      <c r="Y852" s="272"/>
      <c r="Z852" s="272"/>
    </row>
    <row r="853" spans="1:26" s="312" customFormat="1" ht="15.6" hidden="1" x14ac:dyDescent="0.3">
      <c r="A853" s="313" t="s">
        <v>2069</v>
      </c>
      <c r="B853" s="311"/>
      <c r="C853" s="1146"/>
      <c r="D853" s="1146"/>
      <c r="E853" s="1146"/>
      <c r="F853" s="1146"/>
      <c r="G853" s="1146"/>
      <c r="J853" s="272"/>
      <c r="K853" s="272"/>
      <c r="L853" s="272"/>
      <c r="M853" s="272"/>
      <c r="N853" s="272"/>
      <c r="O853" s="272"/>
      <c r="P853" s="272"/>
      <c r="Q853" s="272"/>
      <c r="R853" s="272"/>
      <c r="S853" s="272"/>
      <c r="T853" s="272"/>
      <c r="U853" s="272"/>
      <c r="V853" s="272"/>
      <c r="W853" s="272"/>
      <c r="X853" s="272"/>
      <c r="Y853" s="272"/>
      <c r="Z853" s="272"/>
    </row>
    <row r="854" spans="1:26" s="312" customFormat="1" ht="15.6" hidden="1" x14ac:dyDescent="0.3">
      <c r="A854" s="313" t="s">
        <v>2070</v>
      </c>
      <c r="B854" s="311"/>
      <c r="C854" s="1146"/>
      <c r="D854" s="1146"/>
      <c r="E854" s="1146"/>
      <c r="F854" s="1146"/>
      <c r="G854" s="1146"/>
      <c r="J854" s="272"/>
      <c r="K854" s="272"/>
      <c r="L854" s="272"/>
      <c r="M854" s="272"/>
      <c r="N854" s="272"/>
      <c r="O854" s="272"/>
      <c r="P854" s="272"/>
      <c r="Q854" s="272"/>
      <c r="R854" s="272"/>
      <c r="S854" s="272"/>
      <c r="T854" s="272"/>
      <c r="U854" s="272"/>
      <c r="V854" s="272"/>
      <c r="W854" s="272"/>
      <c r="X854" s="272"/>
      <c r="Y854" s="272"/>
      <c r="Z854" s="272"/>
    </row>
    <row r="855" spans="1:26" s="312" customFormat="1" ht="15.6" hidden="1" x14ac:dyDescent="0.3">
      <c r="A855" s="313" t="s">
        <v>2071</v>
      </c>
      <c r="B855" s="311"/>
      <c r="C855" s="1146"/>
      <c r="D855" s="1146"/>
      <c r="E855" s="1146"/>
      <c r="F855" s="1146"/>
      <c r="G855" s="1146"/>
      <c r="J855" s="272"/>
      <c r="K855" s="272"/>
      <c r="L855" s="272"/>
      <c r="M855" s="272"/>
      <c r="N855" s="272"/>
      <c r="O855" s="272"/>
      <c r="P855" s="272"/>
      <c r="Q855" s="272"/>
      <c r="R855" s="272"/>
      <c r="S855" s="272"/>
      <c r="T855" s="272"/>
      <c r="U855" s="272"/>
      <c r="V855" s="272"/>
      <c r="W855" s="272"/>
      <c r="X855" s="272"/>
      <c r="Y855" s="272"/>
      <c r="Z855" s="272"/>
    </row>
    <row r="856" spans="1:26" s="312" customFormat="1" ht="15.6" hidden="1" x14ac:dyDescent="0.3">
      <c r="A856" s="313" t="s">
        <v>2072</v>
      </c>
      <c r="B856" s="311"/>
      <c r="C856" s="1146"/>
      <c r="D856" s="1146"/>
      <c r="E856" s="1146"/>
      <c r="F856" s="1146"/>
      <c r="G856" s="1146"/>
      <c r="J856" s="272"/>
      <c r="K856" s="272"/>
      <c r="L856" s="272"/>
      <c r="M856" s="272"/>
      <c r="N856" s="272"/>
      <c r="O856" s="272"/>
      <c r="P856" s="272"/>
      <c r="Q856" s="272"/>
      <c r="R856" s="272"/>
      <c r="S856" s="272"/>
      <c r="T856" s="272"/>
      <c r="U856" s="272"/>
      <c r="V856" s="272"/>
      <c r="W856" s="272"/>
      <c r="X856" s="272"/>
      <c r="Y856" s="272"/>
      <c r="Z856" s="272"/>
    </row>
    <row r="857" spans="1:26" s="312" customFormat="1" ht="15.6" collapsed="1" x14ac:dyDescent="0.3">
      <c r="A857" s="314" t="s">
        <v>1496</v>
      </c>
      <c r="B857" s="455">
        <v>40</v>
      </c>
      <c r="C857" s="1150" t="s">
        <v>2073</v>
      </c>
      <c r="D857" s="1150"/>
      <c r="E857" s="1150"/>
      <c r="F857" s="1150"/>
      <c r="G857" s="1150"/>
      <c r="J857" s="272"/>
      <c r="K857" s="272"/>
      <c r="L857" s="272"/>
      <c r="M857" s="272"/>
      <c r="N857" s="272"/>
      <c r="O857" s="272"/>
      <c r="P857" s="272"/>
      <c r="Q857" s="272"/>
      <c r="R857" s="272"/>
      <c r="S857" s="272"/>
      <c r="T857" s="272"/>
      <c r="U857" s="272"/>
      <c r="V857" s="272"/>
      <c r="W857" s="272"/>
      <c r="X857" s="272"/>
      <c r="Y857" s="272"/>
      <c r="Z857" s="272"/>
    </row>
    <row r="858" spans="1:26" s="312" customFormat="1" x14ac:dyDescent="0.3"/>
    <row r="859" spans="1:26" ht="18" x14ac:dyDescent="0.35">
      <c r="A859" s="1147" t="s">
        <v>1887</v>
      </c>
      <c r="B859" s="1148"/>
      <c r="C859" s="1148"/>
      <c r="D859" s="1148"/>
      <c r="E859" s="1148"/>
      <c r="F859" s="1148"/>
      <c r="G859" s="1148"/>
      <c r="H859" s="1148"/>
      <c r="I859" s="1149"/>
    </row>
    <row r="860" spans="1:26" ht="42" x14ac:dyDescent="0.3">
      <c r="A860" s="275" t="s">
        <v>2040</v>
      </c>
      <c r="B860" s="275" t="s">
        <v>2041</v>
      </c>
      <c r="C860" s="276" t="s">
        <v>2042</v>
      </c>
      <c r="D860" s="280" t="str">
        <f>"Productive FTEs ("&amp;B892*52&amp;")"</f>
        <v>Productive FTEs (2080)</v>
      </c>
      <c r="E860" s="280" t="str">
        <f>"Non-productive FTEs ("&amp;B892*52&amp;")"</f>
        <v>Non-productive FTEs (2080)</v>
      </c>
      <c r="F860" s="276" t="s">
        <v>2043</v>
      </c>
      <c r="G860" s="276" t="s">
        <v>2044</v>
      </c>
      <c r="H860" s="277" t="s">
        <v>2045</v>
      </c>
      <c r="I860" s="276" t="s">
        <v>1655</v>
      </c>
    </row>
    <row r="861" spans="1:26" x14ac:dyDescent="0.3">
      <c r="A861" s="282" t="str">
        <f>IF(ISBLANK($A$7),"",$A$7)</f>
        <v>Hourly Staff</v>
      </c>
      <c r="B861" s="283"/>
      <c r="C861" s="283"/>
      <c r="D861" s="290">
        <f t="shared" ref="D861:E861" si="154">IF($B$254="","",B861/($B$254*52))</f>
        <v>0</v>
      </c>
      <c r="E861" s="290">
        <f t="shared" si="154"/>
        <v>0</v>
      </c>
      <c r="F861" s="285"/>
      <c r="G861" s="285"/>
      <c r="H861" s="283"/>
      <c r="I861" s="286"/>
    </row>
    <row r="862" spans="1:26" x14ac:dyDescent="0.3">
      <c r="A862" s="293" t="str">
        <f>IF(ISBLANK($A$8),"",$A$8)</f>
        <v>Hourly Staff</v>
      </c>
      <c r="B862" s="294"/>
      <c r="C862" s="294"/>
      <c r="D862" s="449">
        <f t="shared" ref="D862:E868" si="155">IF($B$892="","",B862/($B$892*52))</f>
        <v>0</v>
      </c>
      <c r="E862" s="449">
        <f t="shared" si="155"/>
        <v>0</v>
      </c>
      <c r="F862" s="295"/>
      <c r="G862" s="295"/>
      <c r="H862" s="294"/>
      <c r="I862" s="296"/>
    </row>
    <row r="863" spans="1:26" x14ac:dyDescent="0.3">
      <c r="A863" s="293" t="str">
        <f>IF(ISBLANK($A$9),"",$A$9)</f>
        <v>Housekeeper</v>
      </c>
      <c r="B863" s="294"/>
      <c r="C863" s="294"/>
      <c r="D863" s="449">
        <f t="shared" si="155"/>
        <v>0</v>
      </c>
      <c r="E863" s="449">
        <f t="shared" si="155"/>
        <v>0</v>
      </c>
      <c r="F863" s="295"/>
      <c r="G863" s="295"/>
      <c r="H863" s="294"/>
      <c r="I863" s="296"/>
    </row>
    <row r="864" spans="1:26" s="312" customFormat="1" x14ac:dyDescent="0.3">
      <c r="A864" s="293" t="str">
        <f>IF(ISBLANK($A$10),"",$A$10)</f>
        <v>Floor Technician</v>
      </c>
      <c r="B864" s="294"/>
      <c r="C864" s="294"/>
      <c r="D864" s="449">
        <f t="shared" si="155"/>
        <v>0</v>
      </c>
      <c r="E864" s="449">
        <f t="shared" si="155"/>
        <v>0</v>
      </c>
      <c r="F864" s="295"/>
      <c r="G864" s="295"/>
      <c r="H864" s="294"/>
      <c r="I864" s="296"/>
    </row>
    <row r="865" spans="1:26" s="312" customFormat="1" x14ac:dyDescent="0.3">
      <c r="A865" s="293" t="str">
        <f>IF(ISBLANK($A$11),"",$A$11)</f>
        <v>Trash Technician</v>
      </c>
      <c r="B865" s="294"/>
      <c r="C865" s="294"/>
      <c r="D865" s="449">
        <f t="shared" si="155"/>
        <v>0</v>
      </c>
      <c r="E865" s="449">
        <f t="shared" si="155"/>
        <v>0</v>
      </c>
      <c r="F865" s="295"/>
      <c r="G865" s="295"/>
      <c r="H865" s="294"/>
      <c r="I865" s="296"/>
    </row>
    <row r="866" spans="1:26" s="312" customFormat="1" x14ac:dyDescent="0.3">
      <c r="A866" s="293" t="str">
        <f>IF(ISBLANK($A$12),"",$A$12)</f>
        <v>Linen Technician</v>
      </c>
      <c r="B866" s="294"/>
      <c r="C866" s="294"/>
      <c r="D866" s="449">
        <f t="shared" si="155"/>
        <v>0</v>
      </c>
      <c r="E866" s="449">
        <f t="shared" si="155"/>
        <v>0</v>
      </c>
      <c r="F866" s="295"/>
      <c r="G866" s="295"/>
      <c r="H866" s="294"/>
      <c r="I866" s="296"/>
    </row>
    <row r="867" spans="1:26" s="312" customFormat="1" x14ac:dyDescent="0.3">
      <c r="A867" s="293" t="str">
        <f>IF(ISBLANK($A$13),"",$A$13)</f>
        <v>Administrative Support</v>
      </c>
      <c r="B867" s="294"/>
      <c r="C867" s="294"/>
      <c r="D867" s="449">
        <f t="shared" si="155"/>
        <v>0</v>
      </c>
      <c r="E867" s="449">
        <f t="shared" si="155"/>
        <v>0</v>
      </c>
      <c r="F867" s="295"/>
      <c r="G867" s="295"/>
      <c r="H867" s="294"/>
      <c r="I867" s="296"/>
    </row>
    <row r="868" spans="1:26" s="312" customFormat="1" x14ac:dyDescent="0.3">
      <c r="A868" s="293" t="str">
        <f>IF(ISBLANK($A$14),"",$A$14)</f>
        <v>Hourly Supervision</v>
      </c>
      <c r="B868" s="294"/>
      <c r="C868" s="294"/>
      <c r="D868" s="449">
        <f t="shared" si="155"/>
        <v>0</v>
      </c>
      <c r="E868" s="449">
        <f t="shared" si="155"/>
        <v>0</v>
      </c>
      <c r="F868" s="295"/>
      <c r="G868" s="295"/>
      <c r="H868" s="294"/>
      <c r="I868" s="296"/>
    </row>
    <row r="869" spans="1:26" s="312" customFormat="1" x14ac:dyDescent="0.3">
      <c r="A869" s="282" t="str">
        <f>IF(ISBLANK($A$15),"",$A$15)</f>
        <v>Salaried Staff</v>
      </c>
      <c r="B869" s="283"/>
      <c r="C869" s="283"/>
      <c r="D869" s="290"/>
      <c r="E869" s="290"/>
      <c r="F869" s="285"/>
      <c r="G869" s="285"/>
      <c r="H869" s="283"/>
      <c r="I869" s="286"/>
    </row>
    <row r="870" spans="1:26" s="312" customFormat="1" x14ac:dyDescent="0.3">
      <c r="A870" s="293" t="str">
        <f>IF(ISBLANK($A$16),"",$A$16)</f>
        <v>Salaried Supervision</v>
      </c>
      <c r="B870" s="294"/>
      <c r="C870" s="294"/>
      <c r="D870" s="449">
        <f t="shared" ref="D870:D883" si="156">IF($B$892="","",B870/($B$892*52))</f>
        <v>0</v>
      </c>
      <c r="E870" s="449">
        <f t="shared" ref="E870:E883" si="157">IF($B$892="","",C870/($B$892*52))</f>
        <v>0</v>
      </c>
      <c r="F870" s="295"/>
      <c r="G870" s="295"/>
      <c r="H870" s="294"/>
      <c r="I870" s="296"/>
    </row>
    <row r="871" spans="1:26" s="312" customFormat="1" x14ac:dyDescent="0.3">
      <c r="A871" s="293" t="str">
        <f>IF(ISBLANK($A$17),"",$A$17)</f>
        <v>Managers</v>
      </c>
      <c r="B871" s="294"/>
      <c r="C871" s="294"/>
      <c r="D871" s="449">
        <f t="shared" si="156"/>
        <v>0</v>
      </c>
      <c r="E871" s="449">
        <f t="shared" si="157"/>
        <v>0</v>
      </c>
      <c r="F871" s="295"/>
      <c r="G871" s="295"/>
      <c r="H871" s="294"/>
      <c r="I871" s="296"/>
    </row>
    <row r="872" spans="1:26" s="312" customFormat="1" x14ac:dyDescent="0.3">
      <c r="A872" s="293" t="str">
        <f t="shared" ref="A872" si="158">IF(ISBLANK(A836),"",A836)</f>
        <v>Managers</v>
      </c>
      <c r="B872" s="294"/>
      <c r="C872" s="294"/>
      <c r="D872" s="449">
        <f t="shared" si="156"/>
        <v>0</v>
      </c>
      <c r="E872" s="449">
        <f t="shared" si="157"/>
        <v>0</v>
      </c>
      <c r="F872" s="295"/>
      <c r="G872" s="295"/>
      <c r="H872" s="294"/>
      <c r="I872" s="296"/>
    </row>
    <row r="873" spans="1:26" s="312" customFormat="1" x14ac:dyDescent="0.3">
      <c r="A873" s="282" t="str">
        <f>IF(ISBLANK($A$19),"",$A$19)</f>
        <v>Other Labor</v>
      </c>
      <c r="B873" s="283"/>
      <c r="C873" s="283"/>
      <c r="D873" s="290">
        <f t="shared" si="156"/>
        <v>0</v>
      </c>
      <c r="E873" s="290">
        <f t="shared" si="157"/>
        <v>0</v>
      </c>
      <c r="F873" s="285"/>
      <c r="G873" s="285"/>
      <c r="H873" s="283"/>
      <c r="I873" s="286"/>
    </row>
    <row r="874" spans="1:26" s="312" customFormat="1" x14ac:dyDescent="0.3">
      <c r="A874" s="293" t="str">
        <f>IF(ISBLANK($A$20),"",$A$20)</f>
        <v>Temp/ Agency Labor</v>
      </c>
      <c r="B874" s="294"/>
      <c r="C874" s="294"/>
      <c r="D874" s="449">
        <f t="shared" si="156"/>
        <v>0</v>
      </c>
      <c r="E874" s="449">
        <f t="shared" si="157"/>
        <v>0</v>
      </c>
      <c r="F874" s="295"/>
      <c r="G874" s="295"/>
      <c r="H874" s="294"/>
      <c r="I874" s="296"/>
    </row>
    <row r="875" spans="1:26" s="312" customFormat="1" x14ac:dyDescent="0.3">
      <c r="A875" s="282" t="str">
        <f>IF(ISBLANK($A$21),"",$A$21)</f>
        <v/>
      </c>
      <c r="B875" s="294"/>
      <c r="C875" s="294"/>
      <c r="D875" s="449">
        <f t="shared" si="156"/>
        <v>0</v>
      </c>
      <c r="E875" s="449">
        <f t="shared" si="157"/>
        <v>0</v>
      </c>
      <c r="F875" s="295"/>
      <c r="G875" s="295"/>
      <c r="H875" s="294"/>
      <c r="I875" s="296"/>
    </row>
    <row r="876" spans="1:26" s="312" customFormat="1" x14ac:dyDescent="0.3">
      <c r="A876" s="282" t="str">
        <f>IF(ISBLANK($A$22),"",$A$22)</f>
        <v/>
      </c>
      <c r="B876" s="294"/>
      <c r="C876" s="294"/>
      <c r="D876" s="449">
        <f t="shared" si="156"/>
        <v>0</v>
      </c>
      <c r="E876" s="449">
        <f t="shared" si="157"/>
        <v>0</v>
      </c>
      <c r="F876" s="295"/>
      <c r="G876" s="295"/>
      <c r="H876" s="294"/>
      <c r="I876" s="296"/>
    </row>
    <row r="877" spans="1:26" s="312" customFormat="1" x14ac:dyDescent="0.3">
      <c r="A877" s="282" t="str">
        <f>IF(ISBLANK($A$23),"",$A$23)</f>
        <v/>
      </c>
      <c r="B877" s="294"/>
      <c r="C877" s="294"/>
      <c r="D877" s="449">
        <f t="shared" si="156"/>
        <v>0</v>
      </c>
      <c r="E877" s="449">
        <f t="shared" si="157"/>
        <v>0</v>
      </c>
      <c r="F877" s="295"/>
      <c r="G877" s="295"/>
      <c r="H877" s="294"/>
      <c r="I877" s="296"/>
    </row>
    <row r="878" spans="1:26" s="312" customFormat="1" x14ac:dyDescent="0.3">
      <c r="A878" s="282" t="str">
        <f>IF(ISBLANK($A$24),"",$A$24)</f>
        <v/>
      </c>
      <c r="B878" s="294"/>
      <c r="C878" s="294"/>
      <c r="D878" s="449">
        <f t="shared" si="156"/>
        <v>0</v>
      </c>
      <c r="E878" s="449">
        <f t="shared" si="157"/>
        <v>0</v>
      </c>
      <c r="F878" s="295"/>
      <c r="G878" s="295"/>
      <c r="H878" s="294"/>
      <c r="I878" s="296"/>
    </row>
    <row r="879" spans="1:26" s="312" customFormat="1" x14ac:dyDescent="0.3">
      <c r="A879" s="282" t="str">
        <f>IF(ISBLANK($A$25),"",$A$25)</f>
        <v/>
      </c>
      <c r="B879" s="294"/>
      <c r="C879" s="294"/>
      <c r="D879" s="449">
        <f t="shared" si="156"/>
        <v>0</v>
      </c>
      <c r="E879" s="449">
        <f t="shared" si="157"/>
        <v>0</v>
      </c>
      <c r="F879" s="295"/>
      <c r="G879" s="295"/>
      <c r="H879" s="294"/>
      <c r="I879" s="296"/>
    </row>
    <row r="880" spans="1:26" s="312" customFormat="1" x14ac:dyDescent="0.3">
      <c r="A880" s="282" t="str">
        <f>IF(ISBLANK($A$26),"",$A$26)</f>
        <v/>
      </c>
      <c r="B880" s="294"/>
      <c r="C880" s="294"/>
      <c r="D880" s="449">
        <f t="shared" si="156"/>
        <v>0</v>
      </c>
      <c r="E880" s="449">
        <f t="shared" si="157"/>
        <v>0</v>
      </c>
      <c r="F880" s="295"/>
      <c r="G880" s="295"/>
      <c r="H880" s="294"/>
      <c r="I880" s="296"/>
      <c r="J880" s="272"/>
      <c r="K880" s="272"/>
      <c r="L880" s="272"/>
      <c r="M880" s="272"/>
      <c r="N880" s="272"/>
      <c r="O880" s="272"/>
      <c r="P880" s="272"/>
      <c r="Q880" s="272"/>
      <c r="R880" s="272"/>
      <c r="S880" s="272"/>
      <c r="T880" s="272"/>
      <c r="U880" s="272"/>
      <c r="V880" s="272"/>
      <c r="W880" s="272"/>
      <c r="X880" s="272"/>
      <c r="Y880" s="272"/>
      <c r="Z880" s="272"/>
    </row>
    <row r="881" spans="1:26" s="312" customFormat="1" x14ac:dyDescent="0.3">
      <c r="A881" s="282" t="str">
        <f>IF(ISBLANK($A$27),"",$A$27)</f>
        <v/>
      </c>
      <c r="B881" s="294"/>
      <c r="C881" s="294"/>
      <c r="D881" s="449">
        <f t="shared" si="156"/>
        <v>0</v>
      </c>
      <c r="E881" s="449">
        <f t="shared" si="157"/>
        <v>0</v>
      </c>
      <c r="F881" s="295"/>
      <c r="G881" s="295"/>
      <c r="H881" s="294"/>
      <c r="I881" s="296"/>
      <c r="J881" s="272"/>
      <c r="K881" s="272"/>
      <c r="L881" s="272"/>
      <c r="M881" s="272"/>
      <c r="N881" s="272"/>
      <c r="O881" s="272"/>
      <c r="P881" s="272"/>
      <c r="Q881" s="272"/>
      <c r="R881" s="272"/>
      <c r="S881" s="272"/>
      <c r="T881" s="272"/>
      <c r="U881" s="272"/>
      <c r="V881" s="272"/>
      <c r="W881" s="272"/>
      <c r="X881" s="272"/>
      <c r="Y881" s="272"/>
      <c r="Z881" s="272"/>
    </row>
    <row r="882" spans="1:26" s="312" customFormat="1" x14ac:dyDescent="0.3">
      <c r="A882" s="282" t="str">
        <f>IF(ISBLANK($A$28),"",$A$28)</f>
        <v/>
      </c>
      <c r="B882" s="294"/>
      <c r="C882" s="294"/>
      <c r="D882" s="449">
        <f t="shared" si="156"/>
        <v>0</v>
      </c>
      <c r="E882" s="449">
        <f t="shared" si="157"/>
        <v>0</v>
      </c>
      <c r="F882" s="295"/>
      <c r="G882" s="295"/>
      <c r="H882" s="294"/>
      <c r="I882" s="296"/>
      <c r="J882" s="272"/>
      <c r="K882" s="272"/>
      <c r="L882" s="272"/>
      <c r="M882" s="272"/>
      <c r="N882" s="272"/>
      <c r="O882" s="272"/>
      <c r="P882" s="272"/>
      <c r="Q882" s="272"/>
      <c r="R882" s="272"/>
      <c r="S882" s="272"/>
      <c r="T882" s="272"/>
      <c r="U882" s="272"/>
      <c r="V882" s="272"/>
      <c r="W882" s="272"/>
      <c r="X882" s="272"/>
      <c r="Y882" s="272"/>
      <c r="Z882" s="272"/>
    </row>
    <row r="883" spans="1:26" s="312" customFormat="1" x14ac:dyDescent="0.3">
      <c r="A883" s="282" t="str">
        <f>IF(ISBLANK($A$29),"",$A$29)</f>
        <v/>
      </c>
      <c r="B883" s="305"/>
      <c r="C883" s="305"/>
      <c r="D883" s="449">
        <f t="shared" si="156"/>
        <v>0</v>
      </c>
      <c r="E883" s="449">
        <f t="shared" si="157"/>
        <v>0</v>
      </c>
      <c r="F883" s="306"/>
      <c r="G883" s="306"/>
      <c r="H883" s="294"/>
      <c r="I883" s="296"/>
      <c r="J883" s="272"/>
      <c r="K883" s="272"/>
      <c r="L883" s="272"/>
      <c r="M883" s="272"/>
      <c r="N883" s="272"/>
      <c r="O883" s="272"/>
      <c r="P883" s="272"/>
      <c r="Q883" s="272"/>
      <c r="R883" s="272"/>
      <c r="S883" s="272"/>
      <c r="T883" s="272"/>
      <c r="U883" s="272"/>
      <c r="V883" s="272"/>
      <c r="W883" s="272"/>
      <c r="X883" s="272"/>
      <c r="Y883" s="272"/>
      <c r="Z883" s="272"/>
    </row>
    <row r="884" spans="1:26" s="312" customFormat="1" x14ac:dyDescent="0.3">
      <c r="A884" s="282" t="s">
        <v>2065</v>
      </c>
      <c r="B884" s="450">
        <f t="shared" ref="B884:G884" si="159">SUM(B861:B883)</f>
        <v>0</v>
      </c>
      <c r="C884" s="450">
        <f t="shared" si="159"/>
        <v>0</v>
      </c>
      <c r="D884" s="449">
        <f t="shared" si="159"/>
        <v>0</v>
      </c>
      <c r="E884" s="449">
        <f t="shared" si="159"/>
        <v>0</v>
      </c>
      <c r="F884" s="459">
        <f t="shared" si="159"/>
        <v>0</v>
      </c>
      <c r="G884" s="459">
        <f t="shared" si="159"/>
        <v>0</v>
      </c>
      <c r="H884" s="294"/>
      <c r="I884" s="307"/>
      <c r="J884" s="272"/>
      <c r="K884" s="272"/>
      <c r="L884" s="272"/>
      <c r="M884" s="272"/>
      <c r="N884" s="272"/>
      <c r="O884" s="272"/>
      <c r="P884" s="272"/>
      <c r="Q884" s="272"/>
      <c r="R884" s="272"/>
      <c r="S884" s="272"/>
      <c r="T884" s="272"/>
      <c r="U884" s="272"/>
      <c r="V884" s="272"/>
      <c r="W884" s="272"/>
      <c r="X884" s="272"/>
      <c r="Y884" s="272"/>
      <c r="Z884" s="272"/>
    </row>
    <row r="885" spans="1:26" s="312" customFormat="1" ht="18" x14ac:dyDescent="0.3">
      <c r="A885" s="542" t="s">
        <v>2066</v>
      </c>
      <c r="B885" s="543"/>
      <c r="C885" s="1144" t="s">
        <v>1655</v>
      </c>
      <c r="D885" s="1144"/>
      <c r="E885" s="1144"/>
      <c r="F885" s="1144"/>
      <c r="G885" s="1145"/>
      <c r="J885" s="272"/>
      <c r="K885" s="272"/>
      <c r="L885" s="272"/>
      <c r="M885" s="272"/>
      <c r="N885" s="272"/>
      <c r="O885" s="272"/>
      <c r="P885" s="272"/>
      <c r="Q885" s="272"/>
      <c r="R885" s="272"/>
      <c r="S885" s="272"/>
      <c r="T885" s="272"/>
      <c r="U885" s="272"/>
      <c r="V885" s="272"/>
      <c r="W885" s="272"/>
      <c r="X885" s="272"/>
      <c r="Y885" s="272"/>
      <c r="Z885" s="272"/>
    </row>
    <row r="886" spans="1:26" s="312" customFormat="1" ht="46.8" hidden="1" x14ac:dyDescent="0.3">
      <c r="A886" s="310" t="s">
        <v>2172</v>
      </c>
      <c r="B886" s="311"/>
      <c r="C886" s="1146"/>
      <c r="D886" s="1146"/>
      <c r="E886" s="1146"/>
      <c r="F886" s="1146"/>
      <c r="G886" s="1146"/>
      <c r="J886" s="272"/>
      <c r="K886" s="272"/>
      <c r="L886" s="272"/>
      <c r="M886" s="272"/>
      <c r="N886" s="272"/>
      <c r="O886" s="272"/>
      <c r="P886" s="272"/>
      <c r="Q886" s="272"/>
      <c r="R886" s="272"/>
      <c r="S886" s="272"/>
      <c r="T886" s="272"/>
      <c r="U886" s="272"/>
      <c r="V886" s="272"/>
      <c r="W886" s="272"/>
      <c r="X886" s="272"/>
      <c r="Y886" s="272"/>
      <c r="Z886" s="272"/>
    </row>
    <row r="887" spans="1:26" s="312" customFormat="1" ht="15.6" hidden="1" x14ac:dyDescent="0.3">
      <c r="A887" s="313" t="s">
        <v>2068</v>
      </c>
      <c r="B887" s="311"/>
      <c r="C887" s="1146"/>
      <c r="D887" s="1146"/>
      <c r="E887" s="1146"/>
      <c r="F887" s="1146"/>
      <c r="G887" s="1146"/>
      <c r="J887" s="272"/>
      <c r="K887" s="272"/>
      <c r="L887" s="272"/>
      <c r="M887" s="272"/>
      <c r="N887" s="272"/>
      <c r="O887" s="272"/>
      <c r="P887" s="272"/>
      <c r="Q887" s="272"/>
      <c r="R887" s="272"/>
      <c r="S887" s="272"/>
      <c r="T887" s="272"/>
      <c r="U887" s="272"/>
      <c r="V887" s="272"/>
      <c r="W887" s="272"/>
      <c r="X887" s="272"/>
      <c r="Y887" s="272"/>
      <c r="Z887" s="272"/>
    </row>
    <row r="888" spans="1:26" s="312" customFormat="1" ht="15.6" hidden="1" x14ac:dyDescent="0.3">
      <c r="A888" s="313" t="s">
        <v>2069</v>
      </c>
      <c r="B888" s="311"/>
      <c r="C888" s="1146"/>
      <c r="D888" s="1146"/>
      <c r="E888" s="1146"/>
      <c r="F888" s="1146"/>
      <c r="G888" s="1146"/>
      <c r="J888" s="272"/>
      <c r="K888" s="272"/>
      <c r="L888" s="272"/>
      <c r="M888" s="272"/>
      <c r="N888" s="272"/>
      <c r="O888" s="272"/>
      <c r="P888" s="272"/>
      <c r="Q888" s="272"/>
      <c r="R888" s="272"/>
      <c r="S888" s="272"/>
      <c r="T888" s="272"/>
      <c r="U888" s="272"/>
      <c r="V888" s="272"/>
      <c r="W888" s="272"/>
      <c r="X888" s="272"/>
      <c r="Y888" s="272"/>
      <c r="Z888" s="272"/>
    </row>
    <row r="889" spans="1:26" s="312" customFormat="1" ht="15.6" hidden="1" x14ac:dyDescent="0.3">
      <c r="A889" s="313" t="s">
        <v>2070</v>
      </c>
      <c r="B889" s="311"/>
      <c r="C889" s="1146"/>
      <c r="D889" s="1146"/>
      <c r="E889" s="1146"/>
      <c r="F889" s="1146"/>
      <c r="G889" s="1146"/>
      <c r="J889" s="272"/>
      <c r="K889" s="272"/>
      <c r="L889" s="272"/>
      <c r="M889" s="272"/>
      <c r="N889" s="272"/>
      <c r="O889" s="272"/>
      <c r="P889" s="272"/>
      <c r="Q889" s="272"/>
      <c r="R889" s="272"/>
      <c r="S889" s="272"/>
      <c r="T889" s="272"/>
      <c r="U889" s="272"/>
      <c r="V889" s="272"/>
      <c r="W889" s="272"/>
      <c r="X889" s="272"/>
      <c r="Y889" s="272"/>
      <c r="Z889" s="272"/>
    </row>
    <row r="890" spans="1:26" s="312" customFormat="1" ht="15.6" hidden="1" x14ac:dyDescent="0.3">
      <c r="A890" s="313" t="s">
        <v>2071</v>
      </c>
      <c r="B890" s="311"/>
      <c r="C890" s="1146"/>
      <c r="D890" s="1146"/>
      <c r="E890" s="1146"/>
      <c r="F890" s="1146"/>
      <c r="G890" s="1146"/>
      <c r="J890" s="272"/>
      <c r="K890" s="272"/>
      <c r="L890" s="272"/>
      <c r="M890" s="272"/>
      <c r="N890" s="272"/>
      <c r="O890" s="272"/>
      <c r="P890" s="272"/>
      <c r="Q890" s="272"/>
      <c r="R890" s="272"/>
      <c r="S890" s="272"/>
      <c r="T890" s="272"/>
      <c r="U890" s="272"/>
      <c r="V890" s="272"/>
      <c r="W890" s="272"/>
      <c r="X890" s="272"/>
      <c r="Y890" s="272"/>
      <c r="Z890" s="272"/>
    </row>
    <row r="891" spans="1:26" s="312" customFormat="1" ht="15.6" hidden="1" x14ac:dyDescent="0.3">
      <c r="A891" s="313" t="s">
        <v>2072</v>
      </c>
      <c r="B891" s="311"/>
      <c r="C891" s="1146"/>
      <c r="D891" s="1146"/>
      <c r="E891" s="1146"/>
      <c r="F891" s="1146"/>
      <c r="G891" s="1146"/>
      <c r="J891" s="272"/>
      <c r="K891" s="272"/>
      <c r="L891" s="272"/>
      <c r="M891" s="272"/>
      <c r="N891" s="272"/>
      <c r="O891" s="272"/>
      <c r="P891" s="272"/>
      <c r="Q891" s="272"/>
      <c r="R891" s="272"/>
      <c r="S891" s="272"/>
      <c r="T891" s="272"/>
      <c r="U891" s="272"/>
      <c r="V891" s="272"/>
      <c r="W891" s="272"/>
      <c r="X891" s="272"/>
      <c r="Y891" s="272"/>
      <c r="Z891" s="272"/>
    </row>
    <row r="892" spans="1:26" s="312" customFormat="1" ht="15.6" collapsed="1" x14ac:dyDescent="0.3">
      <c r="A892" s="314" t="s">
        <v>1496</v>
      </c>
      <c r="B892" s="455">
        <v>40</v>
      </c>
      <c r="C892" s="1150" t="s">
        <v>2073</v>
      </c>
      <c r="D892" s="1150"/>
      <c r="E892" s="1150"/>
      <c r="F892" s="1150"/>
      <c r="G892" s="1150"/>
      <c r="J892" s="272"/>
      <c r="K892" s="272"/>
      <c r="L892" s="272"/>
      <c r="M892" s="272"/>
      <c r="N892" s="272"/>
      <c r="O892" s="272"/>
      <c r="P892" s="272"/>
      <c r="Q892" s="272"/>
      <c r="R892" s="272"/>
      <c r="S892" s="272"/>
      <c r="T892" s="272"/>
      <c r="U892" s="272"/>
      <c r="V892" s="272"/>
      <c r="W892" s="272"/>
      <c r="X892" s="272"/>
      <c r="Y892" s="272"/>
      <c r="Z892" s="272"/>
    </row>
    <row r="893" spans="1:26" s="312" customFormat="1" x14ac:dyDescent="0.3"/>
    <row r="894" spans="1:26" ht="18" x14ac:dyDescent="0.35">
      <c r="A894" s="1147" t="s">
        <v>1888</v>
      </c>
      <c r="B894" s="1148"/>
      <c r="C894" s="1148"/>
      <c r="D894" s="1148"/>
      <c r="E894" s="1148"/>
      <c r="F894" s="1148"/>
      <c r="G894" s="1148"/>
      <c r="H894" s="1148"/>
      <c r="I894" s="1149"/>
    </row>
    <row r="895" spans="1:26" ht="42" x14ac:dyDescent="0.3">
      <c r="A895" s="275" t="s">
        <v>2040</v>
      </c>
      <c r="B895" s="275" t="s">
        <v>2041</v>
      </c>
      <c r="C895" s="276" t="s">
        <v>2042</v>
      </c>
      <c r="D895" s="280" t="str">
        <f>"Productive FTEs ("&amp;B927*52&amp;")"</f>
        <v>Productive FTEs (2080)</v>
      </c>
      <c r="E895" s="280" t="str">
        <f>"Non-productive FTEs ("&amp;B927*52&amp;")"</f>
        <v>Non-productive FTEs (2080)</v>
      </c>
      <c r="F895" s="276" t="s">
        <v>2043</v>
      </c>
      <c r="G895" s="276" t="s">
        <v>2044</v>
      </c>
      <c r="H895" s="277" t="s">
        <v>2045</v>
      </c>
      <c r="I895" s="276" t="s">
        <v>1655</v>
      </c>
    </row>
    <row r="896" spans="1:26" x14ac:dyDescent="0.3">
      <c r="A896" s="282" t="str">
        <f>IF(ISBLANK($A$7),"",$A$7)</f>
        <v>Hourly Staff</v>
      </c>
      <c r="B896" s="283"/>
      <c r="C896" s="283"/>
      <c r="D896" s="290">
        <f t="shared" ref="D896:E896" si="160">IF($B$254="","",B896/($B$254*52))</f>
        <v>0</v>
      </c>
      <c r="E896" s="290">
        <f t="shared" si="160"/>
        <v>0</v>
      </c>
      <c r="F896" s="285"/>
      <c r="G896" s="285"/>
      <c r="H896" s="283"/>
      <c r="I896" s="286"/>
    </row>
    <row r="897" spans="1:9" x14ac:dyDescent="0.3">
      <c r="A897" s="293" t="str">
        <f>IF(ISBLANK($A$8),"",$A$8)</f>
        <v>Hourly Staff</v>
      </c>
      <c r="B897" s="294"/>
      <c r="C897" s="294"/>
      <c r="D897" s="449">
        <f t="shared" ref="D897:E903" si="161">IF($B$927="","",B897/($B$927*52))</f>
        <v>0</v>
      </c>
      <c r="E897" s="449">
        <f t="shared" si="161"/>
        <v>0</v>
      </c>
      <c r="F897" s="295"/>
      <c r="G897" s="295"/>
      <c r="H897" s="294"/>
      <c r="I897" s="296"/>
    </row>
    <row r="898" spans="1:9" x14ac:dyDescent="0.3">
      <c r="A898" s="293" t="str">
        <f>IF(ISBLANK($A$9),"",$A$9)</f>
        <v>Housekeeper</v>
      </c>
      <c r="B898" s="294"/>
      <c r="C898" s="294"/>
      <c r="D898" s="449">
        <f t="shared" si="161"/>
        <v>0</v>
      </c>
      <c r="E898" s="449">
        <f t="shared" si="161"/>
        <v>0</v>
      </c>
      <c r="F898" s="295"/>
      <c r="G898" s="295"/>
      <c r="H898" s="294"/>
      <c r="I898" s="296"/>
    </row>
    <row r="899" spans="1:9" s="312" customFormat="1" x14ac:dyDescent="0.3">
      <c r="A899" s="293" t="str">
        <f>IF(ISBLANK($A$10),"",$A$10)</f>
        <v>Floor Technician</v>
      </c>
      <c r="B899" s="294"/>
      <c r="C899" s="294"/>
      <c r="D899" s="449">
        <f t="shared" si="161"/>
        <v>0</v>
      </c>
      <c r="E899" s="449">
        <f t="shared" si="161"/>
        <v>0</v>
      </c>
      <c r="F899" s="295"/>
      <c r="G899" s="295"/>
      <c r="H899" s="294"/>
      <c r="I899" s="296"/>
    </row>
    <row r="900" spans="1:9" s="312" customFormat="1" x14ac:dyDescent="0.3">
      <c r="A900" s="293" t="str">
        <f>IF(ISBLANK($A$11),"",$A$11)</f>
        <v>Trash Technician</v>
      </c>
      <c r="B900" s="294"/>
      <c r="C900" s="294"/>
      <c r="D900" s="449">
        <f t="shared" si="161"/>
        <v>0</v>
      </c>
      <c r="E900" s="449">
        <f t="shared" si="161"/>
        <v>0</v>
      </c>
      <c r="F900" s="295"/>
      <c r="G900" s="295"/>
      <c r="H900" s="294"/>
      <c r="I900" s="296"/>
    </row>
    <row r="901" spans="1:9" s="312" customFormat="1" x14ac:dyDescent="0.3">
      <c r="A901" s="293" t="str">
        <f>IF(ISBLANK($A$12),"",$A$12)</f>
        <v>Linen Technician</v>
      </c>
      <c r="B901" s="294"/>
      <c r="C901" s="294"/>
      <c r="D901" s="449">
        <f t="shared" si="161"/>
        <v>0</v>
      </c>
      <c r="E901" s="449">
        <f t="shared" si="161"/>
        <v>0</v>
      </c>
      <c r="F901" s="295"/>
      <c r="G901" s="295"/>
      <c r="H901" s="294"/>
      <c r="I901" s="296"/>
    </row>
    <row r="902" spans="1:9" s="312" customFormat="1" x14ac:dyDescent="0.3">
      <c r="A902" s="293" t="str">
        <f>IF(ISBLANK($A$13),"",$A$13)</f>
        <v>Administrative Support</v>
      </c>
      <c r="B902" s="294"/>
      <c r="C902" s="294"/>
      <c r="D902" s="449">
        <f t="shared" si="161"/>
        <v>0</v>
      </c>
      <c r="E902" s="449">
        <f t="shared" si="161"/>
        <v>0</v>
      </c>
      <c r="F902" s="295"/>
      <c r="G902" s="295"/>
      <c r="H902" s="294"/>
      <c r="I902" s="296"/>
    </row>
    <row r="903" spans="1:9" s="312" customFormat="1" x14ac:dyDescent="0.3">
      <c r="A903" s="293" t="str">
        <f>IF(ISBLANK($A$14),"",$A$14)</f>
        <v>Hourly Supervision</v>
      </c>
      <c r="B903" s="294"/>
      <c r="C903" s="294"/>
      <c r="D903" s="449">
        <f t="shared" si="161"/>
        <v>0</v>
      </c>
      <c r="E903" s="449">
        <f t="shared" si="161"/>
        <v>0</v>
      </c>
      <c r="F903" s="295"/>
      <c r="G903" s="295"/>
      <c r="H903" s="294"/>
      <c r="I903" s="296"/>
    </row>
    <row r="904" spans="1:9" s="312" customFormat="1" x14ac:dyDescent="0.3">
      <c r="A904" s="282" t="str">
        <f>IF(ISBLANK($A$15),"",$A$15)</f>
        <v>Salaried Staff</v>
      </c>
      <c r="B904" s="283"/>
      <c r="C904" s="283"/>
      <c r="D904" s="290"/>
      <c r="E904" s="290"/>
      <c r="F904" s="285"/>
      <c r="G904" s="285"/>
      <c r="H904" s="283"/>
      <c r="I904" s="286"/>
    </row>
    <row r="905" spans="1:9" s="312" customFormat="1" x14ac:dyDescent="0.3">
      <c r="A905" s="293" t="str">
        <f>IF(ISBLANK($A$16),"",$A$16)</f>
        <v>Salaried Supervision</v>
      </c>
      <c r="B905" s="294"/>
      <c r="C905" s="294"/>
      <c r="D905" s="449">
        <f t="shared" ref="D905:D918" si="162">IF($B$927="","",B905/($B$927*52))</f>
        <v>0</v>
      </c>
      <c r="E905" s="449">
        <f t="shared" ref="E905:E918" si="163">IF($B$927="","",C905/($B$927*52))</f>
        <v>0</v>
      </c>
      <c r="F905" s="295"/>
      <c r="G905" s="295"/>
      <c r="H905" s="294"/>
      <c r="I905" s="296"/>
    </row>
    <row r="906" spans="1:9" s="312" customFormat="1" x14ac:dyDescent="0.3">
      <c r="A906" s="293" t="str">
        <f>IF(ISBLANK($A$17),"",$A$17)</f>
        <v>Managers</v>
      </c>
      <c r="B906" s="294"/>
      <c r="C906" s="294"/>
      <c r="D906" s="449">
        <f t="shared" si="162"/>
        <v>0</v>
      </c>
      <c r="E906" s="449">
        <f t="shared" si="163"/>
        <v>0</v>
      </c>
      <c r="F906" s="295"/>
      <c r="G906" s="295"/>
      <c r="H906" s="294"/>
      <c r="I906" s="296"/>
    </row>
    <row r="907" spans="1:9" s="312" customFormat="1" x14ac:dyDescent="0.3">
      <c r="A907" s="293" t="str">
        <f t="shared" ref="A907" si="164">IF(ISBLANK(A871),"",A871)</f>
        <v>Managers</v>
      </c>
      <c r="B907" s="294"/>
      <c r="C907" s="294"/>
      <c r="D907" s="449">
        <f t="shared" si="162"/>
        <v>0</v>
      </c>
      <c r="E907" s="449">
        <f t="shared" si="163"/>
        <v>0</v>
      </c>
      <c r="F907" s="295"/>
      <c r="G907" s="295"/>
      <c r="H907" s="294"/>
      <c r="I907" s="296"/>
    </row>
    <row r="908" spans="1:9" s="312" customFormat="1" x14ac:dyDescent="0.3">
      <c r="A908" s="282" t="str">
        <f>IF(ISBLANK($A$19),"",$A$19)</f>
        <v>Other Labor</v>
      </c>
      <c r="B908" s="283"/>
      <c r="C908" s="283"/>
      <c r="D908" s="290">
        <f t="shared" si="162"/>
        <v>0</v>
      </c>
      <c r="E908" s="290">
        <f t="shared" si="163"/>
        <v>0</v>
      </c>
      <c r="F908" s="285"/>
      <c r="G908" s="285"/>
      <c r="H908" s="283"/>
      <c r="I908" s="286"/>
    </row>
    <row r="909" spans="1:9" s="312" customFormat="1" x14ac:dyDescent="0.3">
      <c r="A909" s="293" t="str">
        <f>IF(ISBLANK($A$20),"",$A$20)</f>
        <v>Temp/ Agency Labor</v>
      </c>
      <c r="B909" s="294"/>
      <c r="C909" s="294"/>
      <c r="D909" s="449">
        <f t="shared" si="162"/>
        <v>0</v>
      </c>
      <c r="E909" s="449">
        <f t="shared" si="163"/>
        <v>0</v>
      </c>
      <c r="F909" s="295"/>
      <c r="G909" s="295"/>
      <c r="H909" s="294"/>
      <c r="I909" s="296"/>
    </row>
    <row r="910" spans="1:9" s="312" customFormat="1" x14ac:dyDescent="0.3">
      <c r="A910" s="282" t="str">
        <f>IF(ISBLANK($A$21),"",$A$21)</f>
        <v/>
      </c>
      <c r="B910" s="294"/>
      <c r="C910" s="294"/>
      <c r="D910" s="449">
        <f t="shared" si="162"/>
        <v>0</v>
      </c>
      <c r="E910" s="449">
        <f t="shared" si="163"/>
        <v>0</v>
      </c>
      <c r="F910" s="295"/>
      <c r="G910" s="295"/>
      <c r="H910" s="294"/>
      <c r="I910" s="296"/>
    </row>
    <row r="911" spans="1:9" s="312" customFormat="1" x14ac:dyDescent="0.3">
      <c r="A911" s="282" t="str">
        <f>IF(ISBLANK($A$22),"",$A$22)</f>
        <v/>
      </c>
      <c r="B911" s="294"/>
      <c r="C911" s="294"/>
      <c r="D911" s="449">
        <f t="shared" si="162"/>
        <v>0</v>
      </c>
      <c r="E911" s="449">
        <f t="shared" si="163"/>
        <v>0</v>
      </c>
      <c r="F911" s="295"/>
      <c r="G911" s="295"/>
      <c r="H911" s="294"/>
      <c r="I911" s="296"/>
    </row>
    <row r="912" spans="1:9" s="312" customFormat="1" x14ac:dyDescent="0.3">
      <c r="A912" s="282" t="str">
        <f>IF(ISBLANK($A$23),"",$A$23)</f>
        <v/>
      </c>
      <c r="B912" s="294"/>
      <c r="C912" s="294"/>
      <c r="D912" s="449">
        <f t="shared" si="162"/>
        <v>0</v>
      </c>
      <c r="E912" s="449">
        <f t="shared" si="163"/>
        <v>0</v>
      </c>
      <c r="F912" s="295"/>
      <c r="G912" s="295"/>
      <c r="H912" s="294"/>
      <c r="I912" s="296"/>
    </row>
    <row r="913" spans="1:26" s="312" customFormat="1" x14ac:dyDescent="0.3">
      <c r="A913" s="282" t="str">
        <f>IF(ISBLANK($A$24),"",$A$24)</f>
        <v/>
      </c>
      <c r="B913" s="294"/>
      <c r="C913" s="294"/>
      <c r="D913" s="449">
        <f t="shared" si="162"/>
        <v>0</v>
      </c>
      <c r="E913" s="449">
        <f t="shared" si="163"/>
        <v>0</v>
      </c>
      <c r="F913" s="295"/>
      <c r="G913" s="295"/>
      <c r="H913" s="294"/>
      <c r="I913" s="296"/>
    </row>
    <row r="914" spans="1:26" s="312" customFormat="1" x14ac:dyDescent="0.3">
      <c r="A914" s="282" t="str">
        <f>IF(ISBLANK($A$25),"",$A$25)</f>
        <v/>
      </c>
      <c r="B914" s="294"/>
      <c r="C914" s="294"/>
      <c r="D914" s="449">
        <f t="shared" si="162"/>
        <v>0</v>
      </c>
      <c r="E914" s="449">
        <f t="shared" si="163"/>
        <v>0</v>
      </c>
      <c r="F914" s="295"/>
      <c r="G914" s="295"/>
      <c r="H914" s="294"/>
      <c r="I914" s="296"/>
    </row>
    <row r="915" spans="1:26" s="312" customFormat="1" x14ac:dyDescent="0.3">
      <c r="A915" s="282" t="str">
        <f>IF(ISBLANK($A$26),"",$A$26)</f>
        <v/>
      </c>
      <c r="B915" s="294"/>
      <c r="C915" s="294"/>
      <c r="D915" s="449">
        <f t="shared" si="162"/>
        <v>0</v>
      </c>
      <c r="E915" s="449">
        <f t="shared" si="163"/>
        <v>0</v>
      </c>
      <c r="F915" s="295"/>
      <c r="G915" s="295"/>
      <c r="H915" s="294"/>
      <c r="I915" s="296"/>
      <c r="J915" s="272"/>
      <c r="K915" s="272"/>
      <c r="L915" s="272"/>
      <c r="M915" s="272"/>
      <c r="N915" s="272"/>
      <c r="O915" s="272"/>
      <c r="P915" s="272"/>
      <c r="Q915" s="272"/>
      <c r="R915" s="272"/>
      <c r="S915" s="272"/>
      <c r="T915" s="272"/>
      <c r="U915" s="272"/>
      <c r="V915" s="272"/>
      <c r="W915" s="272"/>
      <c r="X915" s="272"/>
      <c r="Y915" s="272"/>
      <c r="Z915" s="272"/>
    </row>
    <row r="916" spans="1:26" s="312" customFormat="1" x14ac:dyDescent="0.3">
      <c r="A916" s="282" t="str">
        <f>IF(ISBLANK($A$27),"",$A$27)</f>
        <v/>
      </c>
      <c r="B916" s="294"/>
      <c r="C916" s="294"/>
      <c r="D916" s="449">
        <f t="shared" si="162"/>
        <v>0</v>
      </c>
      <c r="E916" s="449">
        <f t="shared" si="163"/>
        <v>0</v>
      </c>
      <c r="F916" s="295"/>
      <c r="G916" s="295"/>
      <c r="H916" s="294"/>
      <c r="I916" s="296"/>
      <c r="J916" s="272"/>
      <c r="K916" s="272"/>
      <c r="L916" s="272"/>
      <c r="M916" s="272"/>
      <c r="N916" s="272"/>
      <c r="O916" s="272"/>
      <c r="P916" s="272"/>
      <c r="Q916" s="272"/>
      <c r="R916" s="272"/>
      <c r="S916" s="272"/>
      <c r="T916" s="272"/>
      <c r="U916" s="272"/>
      <c r="V916" s="272"/>
      <c r="W916" s="272"/>
      <c r="X916" s="272"/>
      <c r="Y916" s="272"/>
      <c r="Z916" s="272"/>
    </row>
    <row r="917" spans="1:26" s="312" customFormat="1" x14ac:dyDescent="0.3">
      <c r="A917" s="282" t="str">
        <f>IF(ISBLANK($A$28),"",$A$28)</f>
        <v/>
      </c>
      <c r="B917" s="294"/>
      <c r="C917" s="294"/>
      <c r="D917" s="449">
        <f t="shared" si="162"/>
        <v>0</v>
      </c>
      <c r="E917" s="449">
        <f t="shared" si="163"/>
        <v>0</v>
      </c>
      <c r="F917" s="295"/>
      <c r="G917" s="295"/>
      <c r="H917" s="294"/>
      <c r="I917" s="296"/>
      <c r="J917" s="272"/>
      <c r="K917" s="272"/>
      <c r="L917" s="272"/>
      <c r="M917" s="272"/>
      <c r="N917" s="272"/>
      <c r="O917" s="272"/>
      <c r="P917" s="272"/>
      <c r="Q917" s="272"/>
      <c r="R917" s="272"/>
      <c r="S917" s="272"/>
      <c r="T917" s="272"/>
      <c r="U917" s="272"/>
      <c r="V917" s="272"/>
      <c r="W917" s="272"/>
      <c r="X917" s="272"/>
      <c r="Y917" s="272"/>
      <c r="Z917" s="272"/>
    </row>
    <row r="918" spans="1:26" s="312" customFormat="1" x14ac:dyDescent="0.3">
      <c r="A918" s="282" t="str">
        <f>IF(ISBLANK($A$29),"",$A$29)</f>
        <v/>
      </c>
      <c r="B918" s="305"/>
      <c r="C918" s="305"/>
      <c r="D918" s="449">
        <f t="shared" si="162"/>
        <v>0</v>
      </c>
      <c r="E918" s="449">
        <f t="shared" si="163"/>
        <v>0</v>
      </c>
      <c r="F918" s="306"/>
      <c r="G918" s="306"/>
      <c r="H918" s="294"/>
      <c r="I918" s="296"/>
      <c r="J918" s="272"/>
      <c r="K918" s="272"/>
      <c r="L918" s="272"/>
      <c r="M918" s="272"/>
      <c r="N918" s="272"/>
      <c r="O918" s="272"/>
      <c r="P918" s="272"/>
      <c r="Q918" s="272"/>
      <c r="R918" s="272"/>
      <c r="S918" s="272"/>
      <c r="T918" s="272"/>
      <c r="U918" s="272"/>
      <c r="V918" s="272"/>
      <c r="W918" s="272"/>
      <c r="X918" s="272"/>
      <c r="Y918" s="272"/>
      <c r="Z918" s="272"/>
    </row>
    <row r="919" spans="1:26" s="312" customFormat="1" x14ac:dyDescent="0.3">
      <c r="A919" s="282" t="s">
        <v>2065</v>
      </c>
      <c r="B919" s="450">
        <f t="shared" ref="B919:G919" si="165">SUM(B896:B918)</f>
        <v>0</v>
      </c>
      <c r="C919" s="450">
        <f t="shared" si="165"/>
        <v>0</v>
      </c>
      <c r="D919" s="449">
        <f t="shared" si="165"/>
        <v>0</v>
      </c>
      <c r="E919" s="449">
        <f t="shared" si="165"/>
        <v>0</v>
      </c>
      <c r="F919" s="459">
        <f t="shared" si="165"/>
        <v>0</v>
      </c>
      <c r="G919" s="459">
        <f t="shared" si="165"/>
        <v>0</v>
      </c>
      <c r="H919" s="294"/>
      <c r="I919" s="307"/>
      <c r="J919" s="272"/>
      <c r="K919" s="272"/>
      <c r="L919" s="272"/>
      <c r="M919" s="272"/>
      <c r="N919" s="272"/>
      <c r="O919" s="272"/>
      <c r="P919" s="272"/>
      <c r="Q919" s="272"/>
      <c r="R919" s="272"/>
      <c r="S919" s="272"/>
      <c r="T919" s="272"/>
      <c r="U919" s="272"/>
      <c r="V919" s="272"/>
      <c r="W919" s="272"/>
      <c r="X919" s="272"/>
      <c r="Y919" s="272"/>
      <c r="Z919" s="272"/>
    </row>
    <row r="920" spans="1:26" s="312" customFormat="1" ht="18" x14ac:dyDescent="0.3">
      <c r="A920" s="542" t="s">
        <v>2066</v>
      </c>
      <c r="B920" s="543"/>
      <c r="C920" s="1144" t="s">
        <v>1655</v>
      </c>
      <c r="D920" s="1144"/>
      <c r="E920" s="1144"/>
      <c r="F920" s="1144"/>
      <c r="G920" s="1145"/>
      <c r="J920" s="272"/>
      <c r="K920" s="272"/>
      <c r="L920" s="272"/>
      <c r="M920" s="272"/>
      <c r="N920" s="272"/>
      <c r="O920" s="272"/>
      <c r="P920" s="272"/>
      <c r="Q920" s="272"/>
      <c r="R920" s="272"/>
      <c r="S920" s="272"/>
      <c r="T920" s="272"/>
      <c r="U920" s="272"/>
      <c r="V920" s="272"/>
      <c r="W920" s="272"/>
      <c r="X920" s="272"/>
      <c r="Y920" s="272"/>
      <c r="Z920" s="272"/>
    </row>
    <row r="921" spans="1:26" s="312" customFormat="1" ht="46.8" hidden="1" x14ac:dyDescent="0.3">
      <c r="A921" s="310" t="s">
        <v>2172</v>
      </c>
      <c r="B921" s="311"/>
      <c r="C921" s="1146"/>
      <c r="D921" s="1146"/>
      <c r="E921" s="1146"/>
      <c r="F921" s="1146"/>
      <c r="G921" s="1146"/>
      <c r="J921" s="272"/>
      <c r="K921" s="272"/>
      <c r="L921" s="272"/>
      <c r="M921" s="272"/>
      <c r="N921" s="272"/>
      <c r="O921" s="272"/>
      <c r="P921" s="272"/>
      <c r="Q921" s="272"/>
      <c r="R921" s="272"/>
      <c r="S921" s="272"/>
      <c r="T921" s="272"/>
      <c r="U921" s="272"/>
      <c r="V921" s="272"/>
      <c r="W921" s="272"/>
      <c r="X921" s="272"/>
      <c r="Y921" s="272"/>
      <c r="Z921" s="272"/>
    </row>
    <row r="922" spans="1:26" s="312" customFormat="1" ht="15.6" hidden="1" x14ac:dyDescent="0.3">
      <c r="A922" s="313" t="s">
        <v>2068</v>
      </c>
      <c r="B922" s="311"/>
      <c r="C922" s="1146"/>
      <c r="D922" s="1146"/>
      <c r="E922" s="1146"/>
      <c r="F922" s="1146"/>
      <c r="G922" s="1146"/>
      <c r="J922" s="272"/>
      <c r="K922" s="272"/>
      <c r="L922" s="272"/>
      <c r="M922" s="272"/>
      <c r="N922" s="272"/>
      <c r="O922" s="272"/>
      <c r="P922" s="272"/>
      <c r="Q922" s="272"/>
      <c r="R922" s="272"/>
      <c r="S922" s="272"/>
      <c r="T922" s="272"/>
      <c r="U922" s="272"/>
      <c r="V922" s="272"/>
      <c r="W922" s="272"/>
      <c r="X922" s="272"/>
      <c r="Y922" s="272"/>
      <c r="Z922" s="272"/>
    </row>
    <row r="923" spans="1:26" s="312" customFormat="1" ht="15.6" hidden="1" x14ac:dyDescent="0.3">
      <c r="A923" s="313" t="s">
        <v>2069</v>
      </c>
      <c r="B923" s="311"/>
      <c r="C923" s="1146"/>
      <c r="D923" s="1146"/>
      <c r="E923" s="1146"/>
      <c r="F923" s="1146"/>
      <c r="G923" s="1146"/>
      <c r="J923" s="272"/>
      <c r="K923" s="272"/>
      <c r="L923" s="272"/>
      <c r="M923" s="272"/>
      <c r="N923" s="272"/>
      <c r="O923" s="272"/>
      <c r="P923" s="272"/>
      <c r="Q923" s="272"/>
      <c r="R923" s="272"/>
      <c r="S923" s="272"/>
      <c r="T923" s="272"/>
      <c r="U923" s="272"/>
      <c r="V923" s="272"/>
      <c r="W923" s="272"/>
      <c r="X923" s="272"/>
      <c r="Y923" s="272"/>
      <c r="Z923" s="272"/>
    </row>
    <row r="924" spans="1:26" s="312" customFormat="1" ht="15.6" hidden="1" x14ac:dyDescent="0.3">
      <c r="A924" s="313" t="s">
        <v>2070</v>
      </c>
      <c r="B924" s="311"/>
      <c r="C924" s="1146"/>
      <c r="D924" s="1146"/>
      <c r="E924" s="1146"/>
      <c r="F924" s="1146"/>
      <c r="G924" s="1146"/>
      <c r="J924" s="272"/>
      <c r="K924" s="272"/>
      <c r="L924" s="272"/>
      <c r="M924" s="272"/>
      <c r="N924" s="272"/>
      <c r="O924" s="272"/>
      <c r="P924" s="272"/>
      <c r="Q924" s="272"/>
      <c r="R924" s="272"/>
      <c r="S924" s="272"/>
      <c r="T924" s="272"/>
      <c r="U924" s="272"/>
      <c r="V924" s="272"/>
      <c r="W924" s="272"/>
      <c r="X924" s="272"/>
      <c r="Y924" s="272"/>
      <c r="Z924" s="272"/>
    </row>
    <row r="925" spans="1:26" s="312" customFormat="1" ht="15.6" hidden="1" x14ac:dyDescent="0.3">
      <c r="A925" s="313" t="s">
        <v>2071</v>
      </c>
      <c r="B925" s="311"/>
      <c r="C925" s="1146"/>
      <c r="D925" s="1146"/>
      <c r="E925" s="1146"/>
      <c r="F925" s="1146"/>
      <c r="G925" s="1146"/>
      <c r="J925" s="272"/>
      <c r="K925" s="272"/>
      <c r="L925" s="272"/>
      <c r="M925" s="272"/>
      <c r="N925" s="272"/>
      <c r="O925" s="272"/>
      <c r="P925" s="272"/>
      <c r="Q925" s="272"/>
      <c r="R925" s="272"/>
      <c r="S925" s="272"/>
      <c r="T925" s="272"/>
      <c r="U925" s="272"/>
      <c r="V925" s="272"/>
      <c r="W925" s="272"/>
      <c r="X925" s="272"/>
      <c r="Y925" s="272"/>
      <c r="Z925" s="272"/>
    </row>
    <row r="926" spans="1:26" s="312" customFormat="1" ht="15.6" hidden="1" x14ac:dyDescent="0.3">
      <c r="A926" s="313" t="s">
        <v>2072</v>
      </c>
      <c r="B926" s="311"/>
      <c r="C926" s="1146"/>
      <c r="D926" s="1146"/>
      <c r="E926" s="1146"/>
      <c r="F926" s="1146"/>
      <c r="G926" s="1146"/>
      <c r="J926" s="272"/>
      <c r="K926" s="272"/>
      <c r="L926" s="272"/>
      <c r="M926" s="272"/>
      <c r="N926" s="272"/>
      <c r="O926" s="272"/>
      <c r="P926" s="272"/>
      <c r="Q926" s="272"/>
      <c r="R926" s="272"/>
      <c r="S926" s="272"/>
      <c r="T926" s="272"/>
      <c r="U926" s="272"/>
      <c r="V926" s="272"/>
      <c r="W926" s="272"/>
      <c r="X926" s="272"/>
      <c r="Y926" s="272"/>
      <c r="Z926" s="272"/>
    </row>
    <row r="927" spans="1:26" s="312" customFormat="1" ht="15.6" collapsed="1" x14ac:dyDescent="0.3">
      <c r="A927" s="314" t="s">
        <v>1496</v>
      </c>
      <c r="B927" s="455">
        <v>40</v>
      </c>
      <c r="C927" s="1150" t="s">
        <v>2073</v>
      </c>
      <c r="D927" s="1150"/>
      <c r="E927" s="1150"/>
      <c r="F927" s="1150"/>
      <c r="G927" s="1150"/>
      <c r="J927" s="272"/>
      <c r="K927" s="272"/>
      <c r="L927" s="272"/>
      <c r="M927" s="272"/>
      <c r="N927" s="272"/>
      <c r="O927" s="272"/>
      <c r="P927" s="272"/>
      <c r="Q927" s="272"/>
      <c r="R927" s="272"/>
      <c r="S927" s="272"/>
      <c r="T927" s="272"/>
      <c r="U927" s="272"/>
      <c r="V927" s="272"/>
      <c r="W927" s="272"/>
      <c r="X927" s="272"/>
      <c r="Y927" s="272"/>
      <c r="Z927" s="272"/>
    </row>
    <row r="928" spans="1:26" s="312" customFormat="1" x14ac:dyDescent="0.3"/>
    <row r="929" spans="1:9" ht="18" x14ac:dyDescent="0.35">
      <c r="A929" s="1147" t="s">
        <v>1889</v>
      </c>
      <c r="B929" s="1148"/>
      <c r="C929" s="1148"/>
      <c r="D929" s="1148"/>
      <c r="E929" s="1148"/>
      <c r="F929" s="1148"/>
      <c r="G929" s="1148"/>
      <c r="H929" s="1148"/>
      <c r="I929" s="1149"/>
    </row>
    <row r="930" spans="1:9" ht="42" x14ac:dyDescent="0.3">
      <c r="A930" s="275" t="s">
        <v>2040</v>
      </c>
      <c r="B930" s="275" t="s">
        <v>2041</v>
      </c>
      <c r="C930" s="276" t="s">
        <v>2042</v>
      </c>
      <c r="D930" s="280" t="str">
        <f>"Productive FTEs ("&amp;B962*52&amp;")"</f>
        <v>Productive FTEs (2080)</v>
      </c>
      <c r="E930" s="280" t="str">
        <f>"Non-productive FTEs ("&amp;B962*52&amp;")"</f>
        <v>Non-productive FTEs (2080)</v>
      </c>
      <c r="F930" s="276" t="s">
        <v>2043</v>
      </c>
      <c r="G930" s="276" t="s">
        <v>2044</v>
      </c>
      <c r="H930" s="277" t="s">
        <v>2045</v>
      </c>
      <c r="I930" s="276" t="s">
        <v>1655</v>
      </c>
    </row>
    <row r="931" spans="1:9" x14ac:dyDescent="0.3">
      <c r="A931" s="282" t="str">
        <f>IF(ISBLANK($A$7),"",$A$7)</f>
        <v>Hourly Staff</v>
      </c>
      <c r="B931" s="283"/>
      <c r="C931" s="283"/>
      <c r="D931" s="290">
        <f t="shared" ref="D931:E931" si="166">IF($B$254="","",B931/($B$254*52))</f>
        <v>0</v>
      </c>
      <c r="E931" s="290">
        <f t="shared" si="166"/>
        <v>0</v>
      </c>
      <c r="F931" s="285"/>
      <c r="G931" s="285"/>
      <c r="H931" s="283"/>
      <c r="I931" s="286"/>
    </row>
    <row r="932" spans="1:9" x14ac:dyDescent="0.3">
      <c r="A932" s="293" t="str">
        <f>IF(ISBLANK($A$8),"",$A$8)</f>
        <v>Hourly Staff</v>
      </c>
      <c r="B932" s="294"/>
      <c r="C932" s="294"/>
      <c r="D932" s="449">
        <f t="shared" ref="D932:E938" si="167">IF($B$962="","",B932/($B$962*52))</f>
        <v>0</v>
      </c>
      <c r="E932" s="449">
        <f t="shared" si="167"/>
        <v>0</v>
      </c>
      <c r="F932" s="295"/>
      <c r="G932" s="295"/>
      <c r="H932" s="294"/>
      <c r="I932" s="296"/>
    </row>
    <row r="933" spans="1:9" x14ac:dyDescent="0.3">
      <c r="A933" s="293" t="str">
        <f>IF(ISBLANK($A$9),"",$A$9)</f>
        <v>Housekeeper</v>
      </c>
      <c r="B933" s="294"/>
      <c r="C933" s="294"/>
      <c r="D933" s="449">
        <f t="shared" si="167"/>
        <v>0</v>
      </c>
      <c r="E933" s="449">
        <f t="shared" si="167"/>
        <v>0</v>
      </c>
      <c r="F933" s="295"/>
      <c r="G933" s="295"/>
      <c r="H933" s="294"/>
      <c r="I933" s="296"/>
    </row>
    <row r="934" spans="1:9" s="312" customFormat="1" x14ac:dyDescent="0.3">
      <c r="A934" s="293" t="str">
        <f>IF(ISBLANK($A$10),"",$A$10)</f>
        <v>Floor Technician</v>
      </c>
      <c r="B934" s="294"/>
      <c r="C934" s="294"/>
      <c r="D934" s="449">
        <f t="shared" si="167"/>
        <v>0</v>
      </c>
      <c r="E934" s="449">
        <f t="shared" si="167"/>
        <v>0</v>
      </c>
      <c r="F934" s="295"/>
      <c r="G934" s="295"/>
      <c r="H934" s="294"/>
      <c r="I934" s="296"/>
    </row>
    <row r="935" spans="1:9" s="312" customFormat="1" x14ac:dyDescent="0.3">
      <c r="A935" s="293" t="str">
        <f>IF(ISBLANK($A$11),"",$A$11)</f>
        <v>Trash Technician</v>
      </c>
      <c r="B935" s="294"/>
      <c r="C935" s="294"/>
      <c r="D935" s="449">
        <f t="shared" si="167"/>
        <v>0</v>
      </c>
      <c r="E935" s="449">
        <f t="shared" si="167"/>
        <v>0</v>
      </c>
      <c r="F935" s="295"/>
      <c r="G935" s="295"/>
      <c r="H935" s="294"/>
      <c r="I935" s="296"/>
    </row>
    <row r="936" spans="1:9" s="312" customFormat="1" x14ac:dyDescent="0.3">
      <c r="A936" s="293" t="str">
        <f>IF(ISBLANK($A$12),"",$A$12)</f>
        <v>Linen Technician</v>
      </c>
      <c r="B936" s="294"/>
      <c r="C936" s="294"/>
      <c r="D936" s="449">
        <f t="shared" si="167"/>
        <v>0</v>
      </c>
      <c r="E936" s="449">
        <f t="shared" si="167"/>
        <v>0</v>
      </c>
      <c r="F936" s="295"/>
      <c r="G936" s="295"/>
      <c r="H936" s="294"/>
      <c r="I936" s="296"/>
    </row>
    <row r="937" spans="1:9" s="312" customFormat="1" x14ac:dyDescent="0.3">
      <c r="A937" s="293" t="str">
        <f>IF(ISBLANK($A$13),"",$A$13)</f>
        <v>Administrative Support</v>
      </c>
      <c r="B937" s="294"/>
      <c r="C937" s="294"/>
      <c r="D937" s="449">
        <f t="shared" si="167"/>
        <v>0</v>
      </c>
      <c r="E937" s="449">
        <f t="shared" si="167"/>
        <v>0</v>
      </c>
      <c r="F937" s="295"/>
      <c r="G937" s="295"/>
      <c r="H937" s="294"/>
      <c r="I937" s="296"/>
    </row>
    <row r="938" spans="1:9" s="312" customFormat="1" x14ac:dyDescent="0.3">
      <c r="A938" s="293" t="str">
        <f>IF(ISBLANK($A$14),"",$A$14)</f>
        <v>Hourly Supervision</v>
      </c>
      <c r="B938" s="294"/>
      <c r="C938" s="294"/>
      <c r="D938" s="449">
        <f t="shared" si="167"/>
        <v>0</v>
      </c>
      <c r="E938" s="449">
        <f t="shared" si="167"/>
        <v>0</v>
      </c>
      <c r="F938" s="295"/>
      <c r="G938" s="295"/>
      <c r="H938" s="294"/>
      <c r="I938" s="296"/>
    </row>
    <row r="939" spans="1:9" s="312" customFormat="1" x14ac:dyDescent="0.3">
      <c r="A939" s="282" t="str">
        <f>IF(ISBLANK($A$15),"",$A$15)</f>
        <v>Salaried Staff</v>
      </c>
      <c r="B939" s="283"/>
      <c r="C939" s="283"/>
      <c r="D939" s="290"/>
      <c r="E939" s="290"/>
      <c r="F939" s="285"/>
      <c r="G939" s="285"/>
      <c r="H939" s="283"/>
      <c r="I939" s="286"/>
    </row>
    <row r="940" spans="1:9" s="312" customFormat="1" x14ac:dyDescent="0.3">
      <c r="A940" s="293" t="str">
        <f>IF(ISBLANK($A$16),"",$A$16)</f>
        <v>Salaried Supervision</v>
      </c>
      <c r="B940" s="294"/>
      <c r="C940" s="294"/>
      <c r="D940" s="449">
        <f t="shared" ref="D940:D953" si="168">IF($B$962="","",B940/($B$962*52))</f>
        <v>0</v>
      </c>
      <c r="E940" s="449">
        <f t="shared" ref="E940:E953" si="169">IF($B$962="","",C940/($B$962*52))</f>
        <v>0</v>
      </c>
      <c r="F940" s="295"/>
      <c r="G940" s="295"/>
      <c r="H940" s="294"/>
      <c r="I940" s="296"/>
    </row>
    <row r="941" spans="1:9" s="312" customFormat="1" x14ac:dyDescent="0.3">
      <c r="A941" s="293" t="str">
        <f>IF(ISBLANK($A$17),"",$A$17)</f>
        <v>Managers</v>
      </c>
      <c r="B941" s="294"/>
      <c r="C941" s="294"/>
      <c r="D941" s="449">
        <f t="shared" si="168"/>
        <v>0</v>
      </c>
      <c r="E941" s="449">
        <f t="shared" si="169"/>
        <v>0</v>
      </c>
      <c r="F941" s="295"/>
      <c r="G941" s="295"/>
      <c r="H941" s="294"/>
      <c r="I941" s="296"/>
    </row>
    <row r="942" spans="1:9" s="312" customFormat="1" x14ac:dyDescent="0.3">
      <c r="A942" s="293" t="str">
        <f t="shared" ref="A942" si="170">IF(ISBLANK(A906),"",A906)</f>
        <v>Managers</v>
      </c>
      <c r="B942" s="294"/>
      <c r="C942" s="294"/>
      <c r="D942" s="449">
        <f t="shared" si="168"/>
        <v>0</v>
      </c>
      <c r="E942" s="449">
        <f t="shared" si="169"/>
        <v>0</v>
      </c>
      <c r="F942" s="295"/>
      <c r="G942" s="295"/>
      <c r="H942" s="294"/>
      <c r="I942" s="296"/>
    </row>
    <row r="943" spans="1:9" s="312" customFormat="1" x14ac:dyDescent="0.3">
      <c r="A943" s="282" t="str">
        <f>IF(ISBLANK($A$19),"",$A$19)</f>
        <v>Other Labor</v>
      </c>
      <c r="B943" s="283"/>
      <c r="C943" s="283"/>
      <c r="D943" s="290">
        <f t="shared" si="168"/>
        <v>0</v>
      </c>
      <c r="E943" s="290">
        <f t="shared" si="169"/>
        <v>0</v>
      </c>
      <c r="F943" s="285"/>
      <c r="G943" s="285"/>
      <c r="H943" s="283"/>
      <c r="I943" s="286"/>
    </row>
    <row r="944" spans="1:9" s="312" customFormat="1" x14ac:dyDescent="0.3">
      <c r="A944" s="293" t="str">
        <f>IF(ISBLANK($A$20),"",$A$20)</f>
        <v>Temp/ Agency Labor</v>
      </c>
      <c r="B944" s="294"/>
      <c r="C944" s="294"/>
      <c r="D944" s="449">
        <f t="shared" si="168"/>
        <v>0</v>
      </c>
      <c r="E944" s="449">
        <f t="shared" si="169"/>
        <v>0</v>
      </c>
      <c r="F944" s="295"/>
      <c r="G944" s="295"/>
      <c r="H944" s="294"/>
      <c r="I944" s="296"/>
    </row>
    <row r="945" spans="1:26" s="312" customFormat="1" x14ac:dyDescent="0.3">
      <c r="A945" s="282" t="str">
        <f>IF(ISBLANK($A$21),"",$A$21)</f>
        <v/>
      </c>
      <c r="B945" s="294"/>
      <c r="C945" s="294"/>
      <c r="D945" s="449">
        <f t="shared" si="168"/>
        <v>0</v>
      </c>
      <c r="E945" s="449">
        <f t="shared" si="169"/>
        <v>0</v>
      </c>
      <c r="F945" s="295"/>
      <c r="G945" s="295"/>
      <c r="H945" s="294"/>
      <c r="I945" s="296"/>
    </row>
    <row r="946" spans="1:26" s="312" customFormat="1" x14ac:dyDescent="0.3">
      <c r="A946" s="282" t="str">
        <f>IF(ISBLANK($A$22),"",$A$22)</f>
        <v/>
      </c>
      <c r="B946" s="294"/>
      <c r="C946" s="294"/>
      <c r="D946" s="449">
        <f t="shared" si="168"/>
        <v>0</v>
      </c>
      <c r="E946" s="449">
        <f t="shared" si="169"/>
        <v>0</v>
      </c>
      <c r="F946" s="295"/>
      <c r="G946" s="295"/>
      <c r="H946" s="294"/>
      <c r="I946" s="296"/>
    </row>
    <row r="947" spans="1:26" s="312" customFormat="1" x14ac:dyDescent="0.3">
      <c r="A947" s="282" t="str">
        <f>IF(ISBLANK($A$23),"",$A$23)</f>
        <v/>
      </c>
      <c r="B947" s="294"/>
      <c r="C947" s="294"/>
      <c r="D947" s="449">
        <f t="shared" si="168"/>
        <v>0</v>
      </c>
      <c r="E947" s="449">
        <f t="shared" si="169"/>
        <v>0</v>
      </c>
      <c r="F947" s="295"/>
      <c r="G947" s="295"/>
      <c r="H947" s="294"/>
      <c r="I947" s="296"/>
    </row>
    <row r="948" spans="1:26" s="312" customFormat="1" x14ac:dyDescent="0.3">
      <c r="A948" s="282" t="str">
        <f>IF(ISBLANK($A$24),"",$A$24)</f>
        <v/>
      </c>
      <c r="B948" s="294"/>
      <c r="C948" s="294"/>
      <c r="D948" s="449">
        <f t="shared" si="168"/>
        <v>0</v>
      </c>
      <c r="E948" s="449">
        <f t="shared" si="169"/>
        <v>0</v>
      </c>
      <c r="F948" s="295"/>
      <c r="G948" s="295"/>
      <c r="H948" s="294"/>
      <c r="I948" s="296"/>
    </row>
    <row r="949" spans="1:26" s="312" customFormat="1" x14ac:dyDescent="0.3">
      <c r="A949" s="282" t="str">
        <f>IF(ISBLANK($A$25),"",$A$25)</f>
        <v/>
      </c>
      <c r="B949" s="294"/>
      <c r="C949" s="294"/>
      <c r="D949" s="449">
        <f t="shared" si="168"/>
        <v>0</v>
      </c>
      <c r="E949" s="449">
        <f t="shared" si="169"/>
        <v>0</v>
      </c>
      <c r="F949" s="295"/>
      <c r="G949" s="295"/>
      <c r="H949" s="294"/>
      <c r="I949" s="296"/>
    </row>
    <row r="950" spans="1:26" s="312" customFormat="1" x14ac:dyDescent="0.3">
      <c r="A950" s="282" t="str">
        <f>IF(ISBLANK($A$26),"",$A$26)</f>
        <v/>
      </c>
      <c r="B950" s="294"/>
      <c r="C950" s="294"/>
      <c r="D950" s="449">
        <f t="shared" si="168"/>
        <v>0</v>
      </c>
      <c r="E950" s="449">
        <f t="shared" si="169"/>
        <v>0</v>
      </c>
      <c r="F950" s="295"/>
      <c r="G950" s="295"/>
      <c r="H950" s="294"/>
      <c r="I950" s="296"/>
      <c r="J950" s="272"/>
      <c r="K950" s="272"/>
      <c r="L950" s="272"/>
      <c r="M950" s="272"/>
      <c r="N950" s="272"/>
      <c r="O950" s="272"/>
      <c r="P950" s="272"/>
      <c r="Q950" s="272"/>
      <c r="R950" s="272"/>
      <c r="S950" s="272"/>
      <c r="T950" s="272"/>
      <c r="U950" s="272"/>
      <c r="V950" s="272"/>
      <c r="W950" s="272"/>
      <c r="X950" s="272"/>
      <c r="Y950" s="272"/>
      <c r="Z950" s="272"/>
    </row>
    <row r="951" spans="1:26" s="312" customFormat="1" x14ac:dyDescent="0.3">
      <c r="A951" s="282" t="str">
        <f>IF(ISBLANK($A$27),"",$A$27)</f>
        <v/>
      </c>
      <c r="B951" s="294"/>
      <c r="C951" s="294"/>
      <c r="D951" s="449">
        <f t="shared" si="168"/>
        <v>0</v>
      </c>
      <c r="E951" s="449">
        <f t="shared" si="169"/>
        <v>0</v>
      </c>
      <c r="F951" s="295"/>
      <c r="G951" s="295"/>
      <c r="H951" s="294"/>
      <c r="I951" s="296"/>
      <c r="J951" s="272"/>
      <c r="K951" s="272"/>
      <c r="L951" s="272"/>
      <c r="M951" s="272"/>
      <c r="N951" s="272"/>
      <c r="O951" s="272"/>
      <c r="P951" s="272"/>
      <c r="Q951" s="272"/>
      <c r="R951" s="272"/>
      <c r="S951" s="272"/>
      <c r="T951" s="272"/>
      <c r="U951" s="272"/>
      <c r="V951" s="272"/>
      <c r="W951" s="272"/>
      <c r="X951" s="272"/>
      <c r="Y951" s="272"/>
      <c r="Z951" s="272"/>
    </row>
    <row r="952" spans="1:26" s="312" customFormat="1" x14ac:dyDescent="0.3">
      <c r="A952" s="282" t="str">
        <f>IF(ISBLANK($A$28),"",$A$28)</f>
        <v/>
      </c>
      <c r="B952" s="294"/>
      <c r="C952" s="294"/>
      <c r="D952" s="449">
        <f t="shared" si="168"/>
        <v>0</v>
      </c>
      <c r="E952" s="449">
        <f t="shared" si="169"/>
        <v>0</v>
      </c>
      <c r="F952" s="295"/>
      <c r="G952" s="295"/>
      <c r="H952" s="294"/>
      <c r="I952" s="296"/>
      <c r="J952" s="272"/>
      <c r="K952" s="272"/>
      <c r="L952" s="272"/>
      <c r="M952" s="272"/>
      <c r="N952" s="272"/>
      <c r="O952" s="272"/>
      <c r="P952" s="272"/>
      <c r="Q952" s="272"/>
      <c r="R952" s="272"/>
      <c r="S952" s="272"/>
      <c r="T952" s="272"/>
      <c r="U952" s="272"/>
      <c r="V952" s="272"/>
      <c r="W952" s="272"/>
      <c r="X952" s="272"/>
      <c r="Y952" s="272"/>
      <c r="Z952" s="272"/>
    </row>
    <row r="953" spans="1:26" s="312" customFormat="1" x14ac:dyDescent="0.3">
      <c r="A953" s="282" t="str">
        <f>IF(ISBLANK($A$29),"",$A$29)</f>
        <v/>
      </c>
      <c r="B953" s="305"/>
      <c r="C953" s="305"/>
      <c r="D953" s="449">
        <f t="shared" si="168"/>
        <v>0</v>
      </c>
      <c r="E953" s="449">
        <f t="shared" si="169"/>
        <v>0</v>
      </c>
      <c r="F953" s="306"/>
      <c r="G953" s="306"/>
      <c r="H953" s="294"/>
      <c r="I953" s="296"/>
      <c r="J953" s="272"/>
      <c r="K953" s="272"/>
      <c r="L953" s="272"/>
      <c r="M953" s="272"/>
      <c r="N953" s="272"/>
      <c r="O953" s="272"/>
      <c r="P953" s="272"/>
      <c r="Q953" s="272"/>
      <c r="R953" s="272"/>
      <c r="S953" s="272"/>
      <c r="T953" s="272"/>
      <c r="U953" s="272"/>
      <c r="V953" s="272"/>
      <c r="W953" s="272"/>
      <c r="X953" s="272"/>
      <c r="Y953" s="272"/>
      <c r="Z953" s="272"/>
    </row>
    <row r="954" spans="1:26" s="312" customFormat="1" x14ac:dyDescent="0.3">
      <c r="A954" s="282" t="s">
        <v>2065</v>
      </c>
      <c r="B954" s="450">
        <f t="shared" ref="B954:G954" si="171">SUM(B931:B953)</f>
        <v>0</v>
      </c>
      <c r="C954" s="450">
        <f t="shared" si="171"/>
        <v>0</v>
      </c>
      <c r="D954" s="449">
        <f t="shared" si="171"/>
        <v>0</v>
      </c>
      <c r="E954" s="449">
        <f t="shared" si="171"/>
        <v>0</v>
      </c>
      <c r="F954" s="459">
        <f t="shared" si="171"/>
        <v>0</v>
      </c>
      <c r="G954" s="459">
        <f t="shared" si="171"/>
        <v>0</v>
      </c>
      <c r="H954" s="294"/>
      <c r="I954" s="307"/>
      <c r="J954" s="272"/>
      <c r="K954" s="272"/>
      <c r="L954" s="272"/>
      <c r="M954" s="272"/>
      <c r="N954" s="272"/>
      <c r="O954" s="272"/>
      <c r="P954" s="272"/>
      <c r="Q954" s="272"/>
      <c r="R954" s="272"/>
      <c r="S954" s="272"/>
      <c r="T954" s="272"/>
      <c r="U954" s="272"/>
      <c r="V954" s="272"/>
      <c r="W954" s="272"/>
      <c r="X954" s="272"/>
      <c r="Y954" s="272"/>
      <c r="Z954" s="272"/>
    </row>
    <row r="955" spans="1:26" s="312" customFormat="1" ht="18" x14ac:dyDescent="0.3">
      <c r="A955" s="542" t="s">
        <v>2066</v>
      </c>
      <c r="B955" s="543"/>
      <c r="C955" s="1144" t="s">
        <v>1655</v>
      </c>
      <c r="D955" s="1144"/>
      <c r="E955" s="1144"/>
      <c r="F955" s="1144"/>
      <c r="G955" s="1145"/>
      <c r="J955" s="272"/>
      <c r="K955" s="272"/>
      <c r="L955" s="272"/>
      <c r="M955" s="272"/>
      <c r="N955" s="272"/>
      <c r="O955" s="272"/>
      <c r="P955" s="272"/>
      <c r="Q955" s="272"/>
      <c r="R955" s="272"/>
      <c r="S955" s="272"/>
      <c r="T955" s="272"/>
      <c r="U955" s="272"/>
      <c r="V955" s="272"/>
      <c r="W955" s="272"/>
      <c r="X955" s="272"/>
      <c r="Y955" s="272"/>
      <c r="Z955" s="272"/>
    </row>
    <row r="956" spans="1:26" s="312" customFormat="1" ht="46.8" hidden="1" x14ac:dyDescent="0.3">
      <c r="A956" s="310" t="s">
        <v>2172</v>
      </c>
      <c r="B956" s="311"/>
      <c r="C956" s="1146"/>
      <c r="D956" s="1146"/>
      <c r="E956" s="1146"/>
      <c r="F956" s="1146"/>
      <c r="G956" s="1146"/>
      <c r="J956" s="272"/>
      <c r="K956" s="272"/>
      <c r="L956" s="272"/>
      <c r="M956" s="272"/>
      <c r="N956" s="272"/>
      <c r="O956" s="272"/>
      <c r="P956" s="272"/>
      <c r="Q956" s="272"/>
      <c r="R956" s="272"/>
      <c r="S956" s="272"/>
      <c r="T956" s="272"/>
      <c r="U956" s="272"/>
      <c r="V956" s="272"/>
      <c r="W956" s="272"/>
      <c r="X956" s="272"/>
      <c r="Y956" s="272"/>
      <c r="Z956" s="272"/>
    </row>
    <row r="957" spans="1:26" s="312" customFormat="1" ht="15.6" hidden="1" x14ac:dyDescent="0.3">
      <c r="A957" s="313" t="s">
        <v>2068</v>
      </c>
      <c r="B957" s="311"/>
      <c r="C957" s="1146"/>
      <c r="D957" s="1146"/>
      <c r="E957" s="1146"/>
      <c r="F957" s="1146"/>
      <c r="G957" s="1146"/>
      <c r="J957" s="272"/>
      <c r="K957" s="272"/>
      <c r="L957" s="272"/>
      <c r="M957" s="272"/>
      <c r="N957" s="272"/>
      <c r="O957" s="272"/>
      <c r="P957" s="272"/>
      <c r="Q957" s="272"/>
      <c r="R957" s="272"/>
      <c r="S957" s="272"/>
      <c r="T957" s="272"/>
      <c r="U957" s="272"/>
      <c r="V957" s="272"/>
      <c r="W957" s="272"/>
      <c r="X957" s="272"/>
      <c r="Y957" s="272"/>
      <c r="Z957" s="272"/>
    </row>
    <row r="958" spans="1:26" s="312" customFormat="1" ht="15.6" hidden="1" x14ac:dyDescent="0.3">
      <c r="A958" s="313" t="s">
        <v>2069</v>
      </c>
      <c r="B958" s="311"/>
      <c r="C958" s="1146"/>
      <c r="D958" s="1146"/>
      <c r="E958" s="1146"/>
      <c r="F958" s="1146"/>
      <c r="G958" s="1146"/>
      <c r="J958" s="272"/>
      <c r="K958" s="272"/>
      <c r="L958" s="272"/>
      <c r="M958" s="272"/>
      <c r="N958" s="272"/>
      <c r="O958" s="272"/>
      <c r="P958" s="272"/>
      <c r="Q958" s="272"/>
      <c r="R958" s="272"/>
      <c r="S958" s="272"/>
      <c r="T958" s="272"/>
      <c r="U958" s="272"/>
      <c r="V958" s="272"/>
      <c r="W958" s="272"/>
      <c r="X958" s="272"/>
      <c r="Y958" s="272"/>
      <c r="Z958" s="272"/>
    </row>
    <row r="959" spans="1:26" s="312" customFormat="1" ht="15.6" hidden="1" x14ac:dyDescent="0.3">
      <c r="A959" s="313" t="s">
        <v>2070</v>
      </c>
      <c r="B959" s="311"/>
      <c r="C959" s="1146"/>
      <c r="D959" s="1146"/>
      <c r="E959" s="1146"/>
      <c r="F959" s="1146"/>
      <c r="G959" s="1146"/>
      <c r="J959" s="272"/>
      <c r="K959" s="272"/>
      <c r="L959" s="272"/>
      <c r="M959" s="272"/>
      <c r="N959" s="272"/>
      <c r="O959" s="272"/>
      <c r="P959" s="272"/>
      <c r="Q959" s="272"/>
      <c r="R959" s="272"/>
      <c r="S959" s="272"/>
      <c r="T959" s="272"/>
      <c r="U959" s="272"/>
      <c r="V959" s="272"/>
      <c r="W959" s="272"/>
      <c r="X959" s="272"/>
      <c r="Y959" s="272"/>
      <c r="Z959" s="272"/>
    </row>
    <row r="960" spans="1:26" s="312" customFormat="1" ht="15.6" hidden="1" x14ac:dyDescent="0.3">
      <c r="A960" s="313" t="s">
        <v>2071</v>
      </c>
      <c r="B960" s="311"/>
      <c r="C960" s="1146"/>
      <c r="D960" s="1146"/>
      <c r="E960" s="1146"/>
      <c r="F960" s="1146"/>
      <c r="G960" s="1146"/>
      <c r="J960" s="272"/>
      <c r="K960" s="272"/>
      <c r="L960" s="272"/>
      <c r="M960" s="272"/>
      <c r="N960" s="272"/>
      <c r="O960" s="272"/>
      <c r="P960" s="272"/>
      <c r="Q960" s="272"/>
      <c r="R960" s="272"/>
      <c r="S960" s="272"/>
      <c r="T960" s="272"/>
      <c r="U960" s="272"/>
      <c r="V960" s="272"/>
      <c r="W960" s="272"/>
      <c r="X960" s="272"/>
      <c r="Y960" s="272"/>
      <c r="Z960" s="272"/>
    </row>
    <row r="961" spans="1:26" s="312" customFormat="1" ht="15.6" hidden="1" x14ac:dyDescent="0.3">
      <c r="A961" s="313" t="s">
        <v>2072</v>
      </c>
      <c r="B961" s="311"/>
      <c r="C961" s="1146"/>
      <c r="D961" s="1146"/>
      <c r="E961" s="1146"/>
      <c r="F961" s="1146"/>
      <c r="G961" s="1146"/>
      <c r="J961" s="272"/>
      <c r="K961" s="272"/>
      <c r="L961" s="272"/>
      <c r="M961" s="272"/>
      <c r="N961" s="272"/>
      <c r="O961" s="272"/>
      <c r="P961" s="272"/>
      <c r="Q961" s="272"/>
      <c r="R961" s="272"/>
      <c r="S961" s="272"/>
      <c r="T961" s="272"/>
      <c r="U961" s="272"/>
      <c r="V961" s="272"/>
      <c r="W961" s="272"/>
      <c r="X961" s="272"/>
      <c r="Y961" s="272"/>
      <c r="Z961" s="272"/>
    </row>
    <row r="962" spans="1:26" s="312" customFormat="1" ht="15.6" collapsed="1" x14ac:dyDescent="0.3">
      <c r="A962" s="314" t="s">
        <v>1496</v>
      </c>
      <c r="B962" s="455">
        <v>40</v>
      </c>
      <c r="C962" s="1150" t="s">
        <v>2073</v>
      </c>
      <c r="D962" s="1150"/>
      <c r="E962" s="1150"/>
      <c r="F962" s="1150"/>
      <c r="G962" s="1150"/>
      <c r="J962" s="272"/>
      <c r="K962" s="272"/>
      <c r="L962" s="272"/>
      <c r="M962" s="272"/>
      <c r="N962" s="272"/>
      <c r="O962" s="272"/>
      <c r="P962" s="272"/>
      <c r="Q962" s="272"/>
      <c r="R962" s="272"/>
      <c r="S962" s="272"/>
      <c r="T962" s="272"/>
      <c r="U962" s="272"/>
      <c r="V962" s="272"/>
      <c r="W962" s="272"/>
      <c r="X962" s="272"/>
      <c r="Y962" s="272"/>
      <c r="Z962" s="272"/>
    </row>
    <row r="963" spans="1:26" s="312" customFormat="1" x14ac:dyDescent="0.3"/>
    <row r="964" spans="1:26" ht="18" x14ac:dyDescent="0.35">
      <c r="A964" s="1147" t="s">
        <v>1890</v>
      </c>
      <c r="B964" s="1148"/>
      <c r="C964" s="1148"/>
      <c r="D964" s="1148"/>
      <c r="E964" s="1148"/>
      <c r="F964" s="1148"/>
      <c r="G964" s="1148"/>
      <c r="H964" s="1148"/>
      <c r="I964" s="1149"/>
    </row>
    <row r="965" spans="1:26" ht="42" x14ac:dyDescent="0.3">
      <c r="A965" s="275" t="s">
        <v>2040</v>
      </c>
      <c r="B965" s="275" t="s">
        <v>2041</v>
      </c>
      <c r="C965" s="276" t="s">
        <v>2042</v>
      </c>
      <c r="D965" s="280" t="str">
        <f>"Productive FTEs ("&amp;B997*52&amp;")"</f>
        <v>Productive FTEs (2080)</v>
      </c>
      <c r="E965" s="280" t="str">
        <f>"Non-productive FTEs ("&amp;B997*52&amp;")"</f>
        <v>Non-productive FTEs (2080)</v>
      </c>
      <c r="F965" s="276" t="s">
        <v>2043</v>
      </c>
      <c r="G965" s="276" t="s">
        <v>2044</v>
      </c>
      <c r="H965" s="277" t="s">
        <v>2045</v>
      </c>
      <c r="I965" s="276" t="s">
        <v>1655</v>
      </c>
    </row>
    <row r="966" spans="1:26" x14ac:dyDescent="0.3">
      <c r="A966" s="282" t="str">
        <f>IF(ISBLANK($A$7),"",$A$7)</f>
        <v>Hourly Staff</v>
      </c>
      <c r="B966" s="283"/>
      <c r="C966" s="283"/>
      <c r="D966" s="290">
        <f t="shared" ref="D966:E966" si="172">IF($B$254="","",B966/($B$254*52))</f>
        <v>0</v>
      </c>
      <c r="E966" s="290">
        <f t="shared" si="172"/>
        <v>0</v>
      </c>
      <c r="F966" s="285"/>
      <c r="G966" s="285"/>
      <c r="H966" s="283"/>
      <c r="I966" s="286"/>
    </row>
    <row r="967" spans="1:26" x14ac:dyDescent="0.3">
      <c r="A967" s="293" t="str">
        <f>IF(ISBLANK($A$8),"",$A$8)</f>
        <v>Hourly Staff</v>
      </c>
      <c r="B967" s="294"/>
      <c r="C967" s="294"/>
      <c r="D967" s="449">
        <f t="shared" ref="D967:E973" si="173">IF($B$997="","",B967/($B$997*52))</f>
        <v>0</v>
      </c>
      <c r="E967" s="449">
        <f t="shared" si="173"/>
        <v>0</v>
      </c>
      <c r="F967" s="295"/>
      <c r="G967" s="295"/>
      <c r="H967" s="294"/>
      <c r="I967" s="296"/>
    </row>
    <row r="968" spans="1:26" x14ac:dyDescent="0.3">
      <c r="A968" s="293" t="str">
        <f>IF(ISBLANK($A$9),"",$A$9)</f>
        <v>Housekeeper</v>
      </c>
      <c r="B968" s="294"/>
      <c r="C968" s="294"/>
      <c r="D968" s="449">
        <f t="shared" si="173"/>
        <v>0</v>
      </c>
      <c r="E968" s="449">
        <f t="shared" si="173"/>
        <v>0</v>
      </c>
      <c r="F968" s="295"/>
      <c r="G968" s="295"/>
      <c r="H968" s="294"/>
      <c r="I968" s="296"/>
    </row>
    <row r="969" spans="1:26" s="312" customFormat="1" x14ac:dyDescent="0.3">
      <c r="A969" s="293" t="str">
        <f>IF(ISBLANK($A$10),"",$A$10)</f>
        <v>Floor Technician</v>
      </c>
      <c r="B969" s="294"/>
      <c r="C969" s="294"/>
      <c r="D969" s="449">
        <f t="shared" si="173"/>
        <v>0</v>
      </c>
      <c r="E969" s="449">
        <f t="shared" si="173"/>
        <v>0</v>
      </c>
      <c r="F969" s="295"/>
      <c r="G969" s="295"/>
      <c r="H969" s="294"/>
      <c r="I969" s="296"/>
    </row>
    <row r="970" spans="1:26" s="312" customFormat="1" x14ac:dyDescent="0.3">
      <c r="A970" s="293" t="str">
        <f>IF(ISBLANK($A$11),"",$A$11)</f>
        <v>Trash Technician</v>
      </c>
      <c r="B970" s="294"/>
      <c r="C970" s="294"/>
      <c r="D970" s="449">
        <f t="shared" si="173"/>
        <v>0</v>
      </c>
      <c r="E970" s="449">
        <f t="shared" si="173"/>
        <v>0</v>
      </c>
      <c r="F970" s="295"/>
      <c r="G970" s="295"/>
      <c r="H970" s="294"/>
      <c r="I970" s="296"/>
    </row>
    <row r="971" spans="1:26" s="312" customFormat="1" x14ac:dyDescent="0.3">
      <c r="A971" s="293" t="str">
        <f>IF(ISBLANK($A$12),"",$A$12)</f>
        <v>Linen Technician</v>
      </c>
      <c r="B971" s="294"/>
      <c r="C971" s="294"/>
      <c r="D971" s="449">
        <f t="shared" si="173"/>
        <v>0</v>
      </c>
      <c r="E971" s="449">
        <f t="shared" si="173"/>
        <v>0</v>
      </c>
      <c r="F971" s="295"/>
      <c r="G971" s="295"/>
      <c r="H971" s="294"/>
      <c r="I971" s="296"/>
    </row>
    <row r="972" spans="1:26" s="312" customFormat="1" x14ac:dyDescent="0.3">
      <c r="A972" s="293" t="str">
        <f>IF(ISBLANK($A$13),"",$A$13)</f>
        <v>Administrative Support</v>
      </c>
      <c r="B972" s="294"/>
      <c r="C972" s="294"/>
      <c r="D972" s="449">
        <f t="shared" si="173"/>
        <v>0</v>
      </c>
      <c r="E972" s="449">
        <f t="shared" si="173"/>
        <v>0</v>
      </c>
      <c r="F972" s="295"/>
      <c r="G972" s="295"/>
      <c r="H972" s="294"/>
      <c r="I972" s="296"/>
    </row>
    <row r="973" spans="1:26" s="312" customFormat="1" x14ac:dyDescent="0.3">
      <c r="A973" s="293" t="str">
        <f>IF(ISBLANK($A$14),"",$A$14)</f>
        <v>Hourly Supervision</v>
      </c>
      <c r="B973" s="294"/>
      <c r="C973" s="294"/>
      <c r="D973" s="449">
        <f t="shared" si="173"/>
        <v>0</v>
      </c>
      <c r="E973" s="449">
        <f t="shared" si="173"/>
        <v>0</v>
      </c>
      <c r="F973" s="295"/>
      <c r="G973" s="295"/>
      <c r="H973" s="294"/>
      <c r="I973" s="296"/>
    </row>
    <row r="974" spans="1:26" s="312" customFormat="1" x14ac:dyDescent="0.3">
      <c r="A974" s="282" t="str">
        <f>IF(ISBLANK($A$15),"",$A$15)</f>
        <v>Salaried Staff</v>
      </c>
      <c r="B974" s="283"/>
      <c r="C974" s="283"/>
      <c r="D974" s="290"/>
      <c r="E974" s="290"/>
      <c r="F974" s="285"/>
      <c r="G974" s="285"/>
      <c r="H974" s="283"/>
      <c r="I974" s="286"/>
    </row>
    <row r="975" spans="1:26" s="312" customFormat="1" x14ac:dyDescent="0.3">
      <c r="A975" s="293" t="str">
        <f>IF(ISBLANK($A$16),"",$A$16)</f>
        <v>Salaried Supervision</v>
      </c>
      <c r="B975" s="294"/>
      <c r="C975" s="294"/>
      <c r="D975" s="449">
        <f t="shared" ref="D975:D988" si="174">IF($B$997="","",B975/($B$997*52))</f>
        <v>0</v>
      </c>
      <c r="E975" s="449">
        <f t="shared" ref="E975:E988" si="175">IF($B$997="","",C975/($B$997*52))</f>
        <v>0</v>
      </c>
      <c r="F975" s="295"/>
      <c r="G975" s="295"/>
      <c r="H975" s="294"/>
      <c r="I975" s="296"/>
    </row>
    <row r="976" spans="1:26" s="312" customFormat="1" x14ac:dyDescent="0.3">
      <c r="A976" s="293" t="str">
        <f>IF(ISBLANK($A$17),"",$A$17)</f>
        <v>Managers</v>
      </c>
      <c r="B976" s="294"/>
      <c r="C976" s="294"/>
      <c r="D976" s="449">
        <f t="shared" si="174"/>
        <v>0</v>
      </c>
      <c r="E976" s="449">
        <f t="shared" si="175"/>
        <v>0</v>
      </c>
      <c r="F976" s="295"/>
      <c r="G976" s="295"/>
      <c r="H976" s="294"/>
      <c r="I976" s="296"/>
    </row>
    <row r="977" spans="1:26" s="312" customFormat="1" x14ac:dyDescent="0.3">
      <c r="A977" s="293" t="str">
        <f t="shared" ref="A977" si="176">IF(ISBLANK(A941),"",A941)</f>
        <v>Managers</v>
      </c>
      <c r="B977" s="294"/>
      <c r="C977" s="294"/>
      <c r="D977" s="449">
        <f t="shared" si="174"/>
        <v>0</v>
      </c>
      <c r="E977" s="449">
        <f t="shared" si="175"/>
        <v>0</v>
      </c>
      <c r="F977" s="295"/>
      <c r="G977" s="295"/>
      <c r="H977" s="294"/>
      <c r="I977" s="296"/>
    </row>
    <row r="978" spans="1:26" s="312" customFormat="1" x14ac:dyDescent="0.3">
      <c r="A978" s="282" t="str">
        <f>IF(ISBLANK($A$19),"",$A$19)</f>
        <v>Other Labor</v>
      </c>
      <c r="B978" s="283"/>
      <c r="C978" s="283"/>
      <c r="D978" s="290">
        <f t="shared" si="174"/>
        <v>0</v>
      </c>
      <c r="E978" s="290">
        <f t="shared" si="175"/>
        <v>0</v>
      </c>
      <c r="F978" s="285"/>
      <c r="G978" s="285"/>
      <c r="H978" s="283"/>
      <c r="I978" s="286"/>
    </row>
    <row r="979" spans="1:26" s="312" customFormat="1" x14ac:dyDescent="0.3">
      <c r="A979" s="293" t="str">
        <f>IF(ISBLANK($A$20),"",$A$20)</f>
        <v>Temp/ Agency Labor</v>
      </c>
      <c r="B979" s="294"/>
      <c r="C979" s="294"/>
      <c r="D979" s="449">
        <f t="shared" si="174"/>
        <v>0</v>
      </c>
      <c r="E979" s="449">
        <f t="shared" si="175"/>
        <v>0</v>
      </c>
      <c r="F979" s="295"/>
      <c r="G979" s="295"/>
      <c r="H979" s="294"/>
      <c r="I979" s="296"/>
    </row>
    <row r="980" spans="1:26" s="312" customFormat="1" x14ac:dyDescent="0.3">
      <c r="A980" s="282" t="str">
        <f>IF(ISBLANK($A$21),"",$A$21)</f>
        <v/>
      </c>
      <c r="B980" s="294"/>
      <c r="C980" s="294"/>
      <c r="D980" s="449">
        <f t="shared" si="174"/>
        <v>0</v>
      </c>
      <c r="E980" s="449">
        <f t="shared" si="175"/>
        <v>0</v>
      </c>
      <c r="F980" s="295"/>
      <c r="G980" s="295"/>
      <c r="H980" s="294"/>
      <c r="I980" s="296"/>
    </row>
    <row r="981" spans="1:26" s="312" customFormat="1" x14ac:dyDescent="0.3">
      <c r="A981" s="282" t="str">
        <f>IF(ISBLANK($A$22),"",$A$22)</f>
        <v/>
      </c>
      <c r="B981" s="294"/>
      <c r="C981" s="294"/>
      <c r="D981" s="449">
        <f t="shared" si="174"/>
        <v>0</v>
      </c>
      <c r="E981" s="449">
        <f t="shared" si="175"/>
        <v>0</v>
      </c>
      <c r="F981" s="295"/>
      <c r="G981" s="295"/>
      <c r="H981" s="294"/>
      <c r="I981" s="296"/>
    </row>
    <row r="982" spans="1:26" s="312" customFormat="1" x14ac:dyDescent="0.3">
      <c r="A982" s="282" t="str">
        <f>IF(ISBLANK($A$23),"",$A$23)</f>
        <v/>
      </c>
      <c r="B982" s="294"/>
      <c r="C982" s="294"/>
      <c r="D982" s="449">
        <f t="shared" si="174"/>
        <v>0</v>
      </c>
      <c r="E982" s="449">
        <f t="shared" si="175"/>
        <v>0</v>
      </c>
      <c r="F982" s="295"/>
      <c r="G982" s="295"/>
      <c r="H982" s="294"/>
      <c r="I982" s="296"/>
    </row>
    <row r="983" spans="1:26" s="312" customFormat="1" x14ac:dyDescent="0.3">
      <c r="A983" s="282" t="str">
        <f>IF(ISBLANK($A$24),"",$A$24)</f>
        <v/>
      </c>
      <c r="B983" s="294"/>
      <c r="C983" s="294"/>
      <c r="D983" s="449">
        <f t="shared" si="174"/>
        <v>0</v>
      </c>
      <c r="E983" s="449">
        <f t="shared" si="175"/>
        <v>0</v>
      </c>
      <c r="F983" s="295"/>
      <c r="G983" s="295"/>
      <c r="H983" s="294"/>
      <c r="I983" s="296"/>
    </row>
    <row r="984" spans="1:26" s="312" customFormat="1" x14ac:dyDescent="0.3">
      <c r="A984" s="282" t="str">
        <f>IF(ISBLANK($A$25),"",$A$25)</f>
        <v/>
      </c>
      <c r="B984" s="294"/>
      <c r="C984" s="294"/>
      <c r="D984" s="449">
        <f t="shared" si="174"/>
        <v>0</v>
      </c>
      <c r="E984" s="449">
        <f t="shared" si="175"/>
        <v>0</v>
      </c>
      <c r="F984" s="295"/>
      <c r="G984" s="295"/>
      <c r="H984" s="294"/>
      <c r="I984" s="296"/>
    </row>
    <row r="985" spans="1:26" s="312" customFormat="1" x14ac:dyDescent="0.3">
      <c r="A985" s="282" t="str">
        <f>IF(ISBLANK($A$26),"",$A$26)</f>
        <v/>
      </c>
      <c r="B985" s="294"/>
      <c r="C985" s="294"/>
      <c r="D985" s="449">
        <f t="shared" si="174"/>
        <v>0</v>
      </c>
      <c r="E985" s="449">
        <f t="shared" si="175"/>
        <v>0</v>
      </c>
      <c r="F985" s="295"/>
      <c r="G985" s="295"/>
      <c r="H985" s="294"/>
      <c r="I985" s="296"/>
      <c r="J985" s="272"/>
      <c r="K985" s="272"/>
      <c r="L985" s="272"/>
      <c r="M985" s="272"/>
      <c r="N985" s="272"/>
      <c r="O985" s="272"/>
      <c r="P985" s="272"/>
      <c r="Q985" s="272"/>
      <c r="R985" s="272"/>
      <c r="S985" s="272"/>
      <c r="T985" s="272"/>
      <c r="U985" s="272"/>
      <c r="V985" s="272"/>
      <c r="W985" s="272"/>
      <c r="X985" s="272"/>
      <c r="Y985" s="272"/>
      <c r="Z985" s="272"/>
    </row>
    <row r="986" spans="1:26" s="312" customFormat="1" x14ac:dyDescent="0.3">
      <c r="A986" s="282" t="str">
        <f>IF(ISBLANK($A$27),"",$A$27)</f>
        <v/>
      </c>
      <c r="B986" s="294"/>
      <c r="C986" s="294"/>
      <c r="D986" s="449">
        <f t="shared" si="174"/>
        <v>0</v>
      </c>
      <c r="E986" s="449">
        <f t="shared" si="175"/>
        <v>0</v>
      </c>
      <c r="F986" s="295"/>
      <c r="G986" s="295"/>
      <c r="H986" s="294"/>
      <c r="I986" s="296"/>
      <c r="J986" s="272"/>
      <c r="K986" s="272"/>
      <c r="L986" s="272"/>
      <c r="M986" s="272"/>
      <c r="N986" s="272"/>
      <c r="O986" s="272"/>
      <c r="P986" s="272"/>
      <c r="Q986" s="272"/>
      <c r="R986" s="272"/>
      <c r="S986" s="272"/>
      <c r="T986" s="272"/>
      <c r="U986" s="272"/>
      <c r="V986" s="272"/>
      <c r="W986" s="272"/>
      <c r="X986" s="272"/>
      <c r="Y986" s="272"/>
      <c r="Z986" s="272"/>
    </row>
    <row r="987" spans="1:26" s="312" customFormat="1" x14ac:dyDescent="0.3">
      <c r="A987" s="282" t="str">
        <f>IF(ISBLANK($A$28),"",$A$28)</f>
        <v/>
      </c>
      <c r="B987" s="294"/>
      <c r="C987" s="294"/>
      <c r="D987" s="449">
        <f t="shared" si="174"/>
        <v>0</v>
      </c>
      <c r="E987" s="449">
        <f t="shared" si="175"/>
        <v>0</v>
      </c>
      <c r="F987" s="295"/>
      <c r="G987" s="295"/>
      <c r="H987" s="294"/>
      <c r="I987" s="296"/>
      <c r="J987" s="272"/>
      <c r="K987" s="272"/>
      <c r="L987" s="272"/>
      <c r="M987" s="272"/>
      <c r="N987" s="272"/>
      <c r="O987" s="272"/>
      <c r="P987" s="272"/>
      <c r="Q987" s="272"/>
      <c r="R987" s="272"/>
      <c r="S987" s="272"/>
      <c r="T987" s="272"/>
      <c r="U987" s="272"/>
      <c r="V987" s="272"/>
      <c r="W987" s="272"/>
      <c r="X987" s="272"/>
      <c r="Y987" s="272"/>
      <c r="Z987" s="272"/>
    </row>
    <row r="988" spans="1:26" s="312" customFormat="1" x14ac:dyDescent="0.3">
      <c r="A988" s="282" t="str">
        <f>IF(ISBLANK($A$29),"",$A$29)</f>
        <v/>
      </c>
      <c r="B988" s="305"/>
      <c r="C988" s="305"/>
      <c r="D988" s="449">
        <f t="shared" si="174"/>
        <v>0</v>
      </c>
      <c r="E988" s="449">
        <f t="shared" si="175"/>
        <v>0</v>
      </c>
      <c r="F988" s="306"/>
      <c r="G988" s="306"/>
      <c r="H988" s="294"/>
      <c r="I988" s="296"/>
      <c r="J988" s="272"/>
      <c r="K988" s="272"/>
      <c r="L988" s="272"/>
      <c r="M988" s="272"/>
      <c r="N988" s="272"/>
      <c r="O988" s="272"/>
      <c r="P988" s="272"/>
      <c r="Q988" s="272"/>
      <c r="R988" s="272"/>
      <c r="S988" s="272"/>
      <c r="T988" s="272"/>
      <c r="U988" s="272"/>
      <c r="V988" s="272"/>
      <c r="W988" s="272"/>
      <c r="X988" s="272"/>
      <c r="Y988" s="272"/>
      <c r="Z988" s="272"/>
    </row>
    <row r="989" spans="1:26" s="312" customFormat="1" x14ac:dyDescent="0.3">
      <c r="A989" s="282" t="s">
        <v>2065</v>
      </c>
      <c r="B989" s="450">
        <f t="shared" ref="B989:G989" si="177">SUM(B966:B988)</f>
        <v>0</v>
      </c>
      <c r="C989" s="450">
        <f t="shared" si="177"/>
        <v>0</v>
      </c>
      <c r="D989" s="449">
        <f t="shared" si="177"/>
        <v>0</v>
      </c>
      <c r="E989" s="449">
        <f t="shared" si="177"/>
        <v>0</v>
      </c>
      <c r="F989" s="459">
        <f t="shared" si="177"/>
        <v>0</v>
      </c>
      <c r="G989" s="459">
        <f t="shared" si="177"/>
        <v>0</v>
      </c>
      <c r="H989" s="294"/>
      <c r="I989" s="307"/>
      <c r="J989" s="272"/>
      <c r="K989" s="272"/>
      <c r="L989" s="272"/>
      <c r="M989" s="272"/>
      <c r="N989" s="272"/>
      <c r="O989" s="272"/>
      <c r="P989" s="272"/>
      <c r="Q989" s="272"/>
      <c r="R989" s="272"/>
      <c r="S989" s="272"/>
      <c r="T989" s="272"/>
      <c r="U989" s="272"/>
      <c r="V989" s="272"/>
      <c r="W989" s="272"/>
      <c r="X989" s="272"/>
      <c r="Y989" s="272"/>
      <c r="Z989" s="272"/>
    </row>
    <row r="990" spans="1:26" s="312" customFormat="1" ht="18" x14ac:dyDescent="0.3">
      <c r="A990" s="542" t="s">
        <v>2066</v>
      </c>
      <c r="B990" s="543"/>
      <c r="C990" s="1144" t="s">
        <v>1655</v>
      </c>
      <c r="D990" s="1144"/>
      <c r="E990" s="1144"/>
      <c r="F990" s="1144"/>
      <c r="G990" s="1145"/>
      <c r="J990" s="272"/>
      <c r="K990" s="272"/>
      <c r="L990" s="272"/>
      <c r="M990" s="272"/>
      <c r="N990" s="272"/>
      <c r="O990" s="272"/>
      <c r="P990" s="272"/>
      <c r="Q990" s="272"/>
      <c r="R990" s="272"/>
      <c r="S990" s="272"/>
      <c r="T990" s="272"/>
      <c r="U990" s="272"/>
      <c r="V990" s="272"/>
      <c r="W990" s="272"/>
      <c r="X990" s="272"/>
      <c r="Y990" s="272"/>
      <c r="Z990" s="272"/>
    </row>
    <row r="991" spans="1:26" s="312" customFormat="1" ht="46.8" hidden="1" x14ac:dyDescent="0.3">
      <c r="A991" s="310" t="s">
        <v>2172</v>
      </c>
      <c r="B991" s="311"/>
      <c r="C991" s="1146"/>
      <c r="D991" s="1146"/>
      <c r="E991" s="1146"/>
      <c r="F991" s="1146"/>
      <c r="G991" s="1146"/>
      <c r="J991" s="272"/>
      <c r="K991" s="272"/>
      <c r="L991" s="272"/>
      <c r="M991" s="272"/>
      <c r="N991" s="272"/>
      <c r="O991" s="272"/>
      <c r="P991" s="272"/>
      <c r="Q991" s="272"/>
      <c r="R991" s="272"/>
      <c r="S991" s="272"/>
      <c r="T991" s="272"/>
      <c r="U991" s="272"/>
      <c r="V991" s="272"/>
      <c r="W991" s="272"/>
      <c r="X991" s="272"/>
      <c r="Y991" s="272"/>
      <c r="Z991" s="272"/>
    </row>
    <row r="992" spans="1:26" s="312" customFormat="1" ht="15.6" hidden="1" x14ac:dyDescent="0.3">
      <c r="A992" s="313" t="s">
        <v>2068</v>
      </c>
      <c r="B992" s="311"/>
      <c r="C992" s="1146"/>
      <c r="D992" s="1146"/>
      <c r="E992" s="1146"/>
      <c r="F992" s="1146"/>
      <c r="G992" s="1146"/>
      <c r="J992" s="272"/>
      <c r="K992" s="272"/>
      <c r="L992" s="272"/>
      <c r="M992" s="272"/>
      <c r="N992" s="272"/>
      <c r="O992" s="272"/>
      <c r="P992" s="272"/>
      <c r="Q992" s="272"/>
      <c r="R992" s="272"/>
      <c r="S992" s="272"/>
      <c r="T992" s="272"/>
      <c r="U992" s="272"/>
      <c r="V992" s="272"/>
      <c r="W992" s="272"/>
      <c r="X992" s="272"/>
      <c r="Y992" s="272"/>
      <c r="Z992" s="272"/>
    </row>
    <row r="993" spans="1:26" s="312" customFormat="1" ht="15.6" hidden="1" x14ac:dyDescent="0.3">
      <c r="A993" s="313" t="s">
        <v>2069</v>
      </c>
      <c r="B993" s="311"/>
      <c r="C993" s="1146"/>
      <c r="D993" s="1146"/>
      <c r="E993" s="1146"/>
      <c r="F993" s="1146"/>
      <c r="G993" s="1146"/>
      <c r="J993" s="272"/>
      <c r="K993" s="272"/>
      <c r="L993" s="272"/>
      <c r="M993" s="272"/>
      <c r="N993" s="272"/>
      <c r="O993" s="272"/>
      <c r="P993" s="272"/>
      <c r="Q993" s="272"/>
      <c r="R993" s="272"/>
      <c r="S993" s="272"/>
      <c r="T993" s="272"/>
      <c r="U993" s="272"/>
      <c r="V993" s="272"/>
      <c r="W993" s="272"/>
      <c r="X993" s="272"/>
      <c r="Y993" s="272"/>
      <c r="Z993" s="272"/>
    </row>
    <row r="994" spans="1:26" s="312" customFormat="1" ht="15.6" hidden="1" x14ac:dyDescent="0.3">
      <c r="A994" s="313" t="s">
        <v>2070</v>
      </c>
      <c r="B994" s="311"/>
      <c r="C994" s="1146"/>
      <c r="D994" s="1146"/>
      <c r="E994" s="1146"/>
      <c r="F994" s="1146"/>
      <c r="G994" s="1146"/>
      <c r="J994" s="272"/>
      <c r="K994" s="272"/>
      <c r="L994" s="272"/>
      <c r="M994" s="272"/>
      <c r="N994" s="272"/>
      <c r="O994" s="272"/>
      <c r="P994" s="272"/>
      <c r="Q994" s="272"/>
      <c r="R994" s="272"/>
      <c r="S994" s="272"/>
      <c r="T994" s="272"/>
      <c r="U994" s="272"/>
      <c r="V994" s="272"/>
      <c r="W994" s="272"/>
      <c r="X994" s="272"/>
      <c r="Y994" s="272"/>
      <c r="Z994" s="272"/>
    </row>
    <row r="995" spans="1:26" s="312" customFormat="1" ht="15.6" hidden="1" x14ac:dyDescent="0.3">
      <c r="A995" s="313" t="s">
        <v>2071</v>
      </c>
      <c r="B995" s="311"/>
      <c r="C995" s="1146"/>
      <c r="D995" s="1146"/>
      <c r="E995" s="1146"/>
      <c r="F995" s="1146"/>
      <c r="G995" s="1146"/>
      <c r="J995" s="272"/>
      <c r="K995" s="272"/>
      <c r="L995" s="272"/>
      <c r="M995" s="272"/>
      <c r="N995" s="272"/>
      <c r="O995" s="272"/>
      <c r="P995" s="272"/>
      <c r="Q995" s="272"/>
      <c r="R995" s="272"/>
      <c r="S995" s="272"/>
      <c r="T995" s="272"/>
      <c r="U995" s="272"/>
      <c r="V995" s="272"/>
      <c r="W995" s="272"/>
      <c r="X995" s="272"/>
      <c r="Y995" s="272"/>
      <c r="Z995" s="272"/>
    </row>
    <row r="996" spans="1:26" s="312" customFormat="1" ht="15.6" hidden="1" x14ac:dyDescent="0.3">
      <c r="A996" s="313" t="s">
        <v>2072</v>
      </c>
      <c r="B996" s="311"/>
      <c r="C996" s="1146"/>
      <c r="D996" s="1146"/>
      <c r="E996" s="1146"/>
      <c r="F996" s="1146"/>
      <c r="G996" s="1146"/>
      <c r="J996" s="272"/>
      <c r="K996" s="272"/>
      <c r="L996" s="272"/>
      <c r="M996" s="272"/>
      <c r="N996" s="272"/>
      <c r="O996" s="272"/>
      <c r="P996" s="272"/>
      <c r="Q996" s="272"/>
      <c r="R996" s="272"/>
      <c r="S996" s="272"/>
      <c r="T996" s="272"/>
      <c r="U996" s="272"/>
      <c r="V996" s="272"/>
      <c r="W996" s="272"/>
      <c r="X996" s="272"/>
      <c r="Y996" s="272"/>
      <c r="Z996" s="272"/>
    </row>
    <row r="997" spans="1:26" s="312" customFormat="1" ht="15.6" collapsed="1" x14ac:dyDescent="0.3">
      <c r="A997" s="314" t="s">
        <v>1496</v>
      </c>
      <c r="B997" s="455">
        <v>40</v>
      </c>
      <c r="C997" s="1150" t="s">
        <v>2073</v>
      </c>
      <c r="D997" s="1150"/>
      <c r="E997" s="1150"/>
      <c r="F997" s="1150"/>
      <c r="G997" s="1150"/>
      <c r="J997" s="272"/>
      <c r="K997" s="272"/>
      <c r="L997" s="272"/>
      <c r="M997" s="272"/>
      <c r="N997" s="272"/>
      <c r="O997" s="272"/>
      <c r="P997" s="272"/>
      <c r="Q997" s="272"/>
      <c r="R997" s="272"/>
      <c r="S997" s="272"/>
      <c r="T997" s="272"/>
      <c r="U997" s="272"/>
      <c r="V997" s="272"/>
      <c r="W997" s="272"/>
      <c r="X997" s="272"/>
      <c r="Y997" s="272"/>
      <c r="Z997" s="272"/>
    </row>
    <row r="998" spans="1:26" s="312" customFormat="1" x14ac:dyDescent="0.3">
      <c r="J998" s="272"/>
      <c r="K998" s="272"/>
      <c r="L998" s="272"/>
      <c r="M998" s="272"/>
      <c r="N998" s="272"/>
      <c r="O998" s="272"/>
      <c r="P998" s="272"/>
      <c r="Q998" s="272"/>
      <c r="R998" s="272"/>
      <c r="S998" s="272"/>
      <c r="T998" s="272"/>
      <c r="U998" s="272"/>
      <c r="V998" s="272"/>
      <c r="W998" s="272"/>
      <c r="X998" s="272"/>
      <c r="Y998" s="272"/>
      <c r="Z998" s="272"/>
    </row>
    <row r="999" spans="1:26" ht="18" x14ac:dyDescent="0.35">
      <c r="A999" s="1147" t="s">
        <v>1891</v>
      </c>
      <c r="B999" s="1148"/>
      <c r="C999" s="1148"/>
      <c r="D999" s="1148"/>
      <c r="E999" s="1148"/>
      <c r="F999" s="1148"/>
      <c r="G999" s="1148"/>
      <c r="H999" s="1148"/>
      <c r="I999" s="1149"/>
    </row>
    <row r="1000" spans="1:26" ht="42" x14ac:dyDescent="0.3">
      <c r="A1000" s="275" t="s">
        <v>2040</v>
      </c>
      <c r="B1000" s="275" t="s">
        <v>2041</v>
      </c>
      <c r="C1000" s="276" t="s">
        <v>2042</v>
      </c>
      <c r="D1000" s="280" t="str">
        <f>"Productive FTEs ("&amp;B1032*52&amp;")"</f>
        <v>Productive FTEs (2080)</v>
      </c>
      <c r="E1000" s="280" t="str">
        <f>"Non-productive FTEs ("&amp;B1032*52&amp;")"</f>
        <v>Non-productive FTEs (2080)</v>
      </c>
      <c r="F1000" s="276" t="s">
        <v>2043</v>
      </c>
      <c r="G1000" s="276" t="s">
        <v>2044</v>
      </c>
      <c r="H1000" s="277" t="s">
        <v>2045</v>
      </c>
      <c r="I1000" s="276" t="s">
        <v>1655</v>
      </c>
    </row>
    <row r="1001" spans="1:26" x14ac:dyDescent="0.3">
      <c r="A1001" s="282" t="str">
        <f>IF(ISBLANK($A$7),"",$A$7)</f>
        <v>Hourly Staff</v>
      </c>
      <c r="B1001" s="283"/>
      <c r="C1001" s="283"/>
      <c r="D1001" s="290">
        <f t="shared" ref="D1001:E1001" si="178">IF($B$254="","",B1001/($B$254*52))</f>
        <v>0</v>
      </c>
      <c r="E1001" s="290">
        <f t="shared" si="178"/>
        <v>0</v>
      </c>
      <c r="F1001" s="285"/>
      <c r="G1001" s="285"/>
      <c r="H1001" s="283"/>
      <c r="I1001" s="286"/>
    </row>
    <row r="1002" spans="1:26" x14ac:dyDescent="0.3">
      <c r="A1002" s="293" t="str">
        <f>IF(ISBLANK($A$8),"",$A$8)</f>
        <v>Hourly Staff</v>
      </c>
      <c r="B1002" s="294"/>
      <c r="C1002" s="294"/>
      <c r="D1002" s="449">
        <f t="shared" ref="D1002:E1008" si="179">IF($B$1032="","",B1002/($B$1032*52))</f>
        <v>0</v>
      </c>
      <c r="E1002" s="449">
        <f t="shared" si="179"/>
        <v>0</v>
      </c>
      <c r="F1002" s="295"/>
      <c r="G1002" s="295"/>
      <c r="H1002" s="294"/>
      <c r="I1002" s="296"/>
    </row>
    <row r="1003" spans="1:26" x14ac:dyDescent="0.3">
      <c r="A1003" s="293" t="str">
        <f>IF(ISBLANK($A$9),"",$A$9)</f>
        <v>Housekeeper</v>
      </c>
      <c r="B1003" s="294"/>
      <c r="C1003" s="294"/>
      <c r="D1003" s="449">
        <f t="shared" si="179"/>
        <v>0</v>
      </c>
      <c r="E1003" s="449">
        <f t="shared" si="179"/>
        <v>0</v>
      </c>
      <c r="F1003" s="295"/>
      <c r="G1003" s="295"/>
      <c r="H1003" s="294"/>
      <c r="I1003" s="296"/>
    </row>
    <row r="1004" spans="1:26" s="312" customFormat="1" x14ac:dyDescent="0.3">
      <c r="A1004" s="293" t="str">
        <f>IF(ISBLANK($A$10),"",$A$10)</f>
        <v>Floor Technician</v>
      </c>
      <c r="B1004" s="294"/>
      <c r="C1004" s="294"/>
      <c r="D1004" s="449">
        <f t="shared" si="179"/>
        <v>0</v>
      </c>
      <c r="E1004" s="449">
        <f t="shared" si="179"/>
        <v>0</v>
      </c>
      <c r="F1004" s="295"/>
      <c r="G1004" s="295"/>
      <c r="H1004" s="294"/>
      <c r="I1004" s="296"/>
    </row>
    <row r="1005" spans="1:26" s="312" customFormat="1" x14ac:dyDescent="0.3">
      <c r="A1005" s="293" t="str">
        <f>IF(ISBLANK($A$11),"",$A$11)</f>
        <v>Trash Technician</v>
      </c>
      <c r="B1005" s="294"/>
      <c r="C1005" s="294"/>
      <c r="D1005" s="449">
        <f t="shared" si="179"/>
        <v>0</v>
      </c>
      <c r="E1005" s="449">
        <f t="shared" si="179"/>
        <v>0</v>
      </c>
      <c r="F1005" s="295"/>
      <c r="G1005" s="295"/>
      <c r="H1005" s="294"/>
      <c r="I1005" s="296"/>
    </row>
    <row r="1006" spans="1:26" s="312" customFormat="1" x14ac:dyDescent="0.3">
      <c r="A1006" s="293" t="str">
        <f>IF(ISBLANK($A$12),"",$A$12)</f>
        <v>Linen Technician</v>
      </c>
      <c r="B1006" s="294"/>
      <c r="C1006" s="294"/>
      <c r="D1006" s="449">
        <f t="shared" si="179"/>
        <v>0</v>
      </c>
      <c r="E1006" s="449">
        <f t="shared" si="179"/>
        <v>0</v>
      </c>
      <c r="F1006" s="295"/>
      <c r="G1006" s="295"/>
      <c r="H1006" s="294"/>
      <c r="I1006" s="296"/>
    </row>
    <row r="1007" spans="1:26" s="312" customFormat="1" x14ac:dyDescent="0.3">
      <c r="A1007" s="293" t="str">
        <f>IF(ISBLANK($A$13),"",$A$13)</f>
        <v>Administrative Support</v>
      </c>
      <c r="B1007" s="294"/>
      <c r="C1007" s="294"/>
      <c r="D1007" s="449">
        <f t="shared" si="179"/>
        <v>0</v>
      </c>
      <c r="E1007" s="449">
        <f t="shared" si="179"/>
        <v>0</v>
      </c>
      <c r="F1007" s="295"/>
      <c r="G1007" s="295"/>
      <c r="H1007" s="294"/>
      <c r="I1007" s="296"/>
    </row>
    <row r="1008" spans="1:26" s="312" customFormat="1" x14ac:dyDescent="0.3">
      <c r="A1008" s="293" t="str">
        <f>IF(ISBLANK($A$14),"",$A$14)</f>
        <v>Hourly Supervision</v>
      </c>
      <c r="B1008" s="294"/>
      <c r="C1008" s="294"/>
      <c r="D1008" s="449">
        <f t="shared" si="179"/>
        <v>0</v>
      </c>
      <c r="E1008" s="449">
        <f t="shared" si="179"/>
        <v>0</v>
      </c>
      <c r="F1008" s="295"/>
      <c r="G1008" s="295"/>
      <c r="H1008" s="294"/>
      <c r="I1008" s="296"/>
    </row>
    <row r="1009" spans="1:26" s="312" customFormat="1" x14ac:dyDescent="0.3">
      <c r="A1009" s="282" t="str">
        <f>IF(ISBLANK($A$15),"",$A$15)</f>
        <v>Salaried Staff</v>
      </c>
      <c r="B1009" s="283"/>
      <c r="C1009" s="283"/>
      <c r="D1009" s="290"/>
      <c r="E1009" s="290"/>
      <c r="F1009" s="285"/>
      <c r="G1009" s="285"/>
      <c r="H1009" s="283"/>
      <c r="I1009" s="286"/>
    </row>
    <row r="1010" spans="1:26" s="312" customFormat="1" x14ac:dyDescent="0.3">
      <c r="A1010" s="293" t="str">
        <f>IF(ISBLANK($A$16),"",$A$16)</f>
        <v>Salaried Supervision</v>
      </c>
      <c r="B1010" s="294"/>
      <c r="C1010" s="294"/>
      <c r="D1010" s="449">
        <f t="shared" ref="D1010:D1023" si="180">IF($B$1032="","",B1010/($B$1032*52))</f>
        <v>0</v>
      </c>
      <c r="E1010" s="449">
        <f t="shared" ref="E1010:E1023" si="181">IF($B$1032="","",C1010/($B$1032*52))</f>
        <v>0</v>
      </c>
      <c r="F1010" s="295"/>
      <c r="G1010" s="295"/>
      <c r="H1010" s="294"/>
      <c r="I1010" s="296"/>
    </row>
    <row r="1011" spans="1:26" s="312" customFormat="1" x14ac:dyDescent="0.3">
      <c r="A1011" s="293" t="str">
        <f>IF(ISBLANK($A$17),"",$A$17)</f>
        <v>Managers</v>
      </c>
      <c r="B1011" s="294"/>
      <c r="C1011" s="294"/>
      <c r="D1011" s="449">
        <f t="shared" si="180"/>
        <v>0</v>
      </c>
      <c r="E1011" s="449">
        <f t="shared" si="181"/>
        <v>0</v>
      </c>
      <c r="F1011" s="295"/>
      <c r="G1011" s="295"/>
      <c r="H1011" s="294"/>
      <c r="I1011" s="296"/>
    </row>
    <row r="1012" spans="1:26" s="312" customFormat="1" x14ac:dyDescent="0.3">
      <c r="A1012" s="293" t="str">
        <f t="shared" ref="A1012" si="182">IF(ISBLANK(A976),"",A976)</f>
        <v>Managers</v>
      </c>
      <c r="B1012" s="294"/>
      <c r="C1012" s="294"/>
      <c r="D1012" s="449">
        <f t="shared" si="180"/>
        <v>0</v>
      </c>
      <c r="E1012" s="449">
        <f t="shared" si="181"/>
        <v>0</v>
      </c>
      <c r="F1012" s="295"/>
      <c r="G1012" s="295"/>
      <c r="H1012" s="294"/>
      <c r="I1012" s="296"/>
    </row>
    <row r="1013" spans="1:26" s="312" customFormat="1" x14ac:dyDescent="0.3">
      <c r="A1013" s="282" t="str">
        <f>IF(ISBLANK($A$19),"",$A$19)</f>
        <v>Other Labor</v>
      </c>
      <c r="B1013" s="283"/>
      <c r="C1013" s="283"/>
      <c r="D1013" s="290">
        <f t="shared" si="180"/>
        <v>0</v>
      </c>
      <c r="E1013" s="290">
        <f t="shared" si="181"/>
        <v>0</v>
      </c>
      <c r="F1013" s="285"/>
      <c r="G1013" s="285"/>
      <c r="H1013" s="283"/>
      <c r="I1013" s="286"/>
    </row>
    <row r="1014" spans="1:26" s="312" customFormat="1" x14ac:dyDescent="0.3">
      <c r="A1014" s="293" t="str">
        <f>IF(ISBLANK($A$20),"",$A$20)</f>
        <v>Temp/ Agency Labor</v>
      </c>
      <c r="B1014" s="294"/>
      <c r="C1014" s="294"/>
      <c r="D1014" s="449">
        <f t="shared" si="180"/>
        <v>0</v>
      </c>
      <c r="E1014" s="449">
        <f t="shared" si="181"/>
        <v>0</v>
      </c>
      <c r="F1014" s="295"/>
      <c r="G1014" s="295"/>
      <c r="H1014" s="294"/>
      <c r="I1014" s="296"/>
    </row>
    <row r="1015" spans="1:26" s="312" customFormat="1" x14ac:dyDescent="0.3">
      <c r="A1015" s="282" t="str">
        <f>IF(ISBLANK($A$21),"",$A$21)</f>
        <v/>
      </c>
      <c r="B1015" s="294"/>
      <c r="C1015" s="294"/>
      <c r="D1015" s="449">
        <f t="shared" si="180"/>
        <v>0</v>
      </c>
      <c r="E1015" s="449">
        <f t="shared" si="181"/>
        <v>0</v>
      </c>
      <c r="F1015" s="295"/>
      <c r="G1015" s="295"/>
      <c r="H1015" s="294"/>
      <c r="I1015" s="296"/>
    </row>
    <row r="1016" spans="1:26" s="312" customFormat="1" x14ac:dyDescent="0.3">
      <c r="A1016" s="282" t="str">
        <f>IF(ISBLANK($A$22),"",$A$22)</f>
        <v/>
      </c>
      <c r="B1016" s="294"/>
      <c r="C1016" s="294"/>
      <c r="D1016" s="449">
        <f t="shared" si="180"/>
        <v>0</v>
      </c>
      <c r="E1016" s="449">
        <f t="shared" si="181"/>
        <v>0</v>
      </c>
      <c r="F1016" s="295"/>
      <c r="G1016" s="295"/>
      <c r="H1016" s="294"/>
      <c r="I1016" s="296"/>
    </row>
    <row r="1017" spans="1:26" s="312" customFormat="1" x14ac:dyDescent="0.3">
      <c r="A1017" s="282" t="str">
        <f>IF(ISBLANK($A$23),"",$A$23)</f>
        <v/>
      </c>
      <c r="B1017" s="294"/>
      <c r="C1017" s="294"/>
      <c r="D1017" s="449">
        <f t="shared" si="180"/>
        <v>0</v>
      </c>
      <c r="E1017" s="449">
        <f t="shared" si="181"/>
        <v>0</v>
      </c>
      <c r="F1017" s="295"/>
      <c r="G1017" s="295"/>
      <c r="H1017" s="294"/>
      <c r="I1017" s="296"/>
    </row>
    <row r="1018" spans="1:26" s="312" customFormat="1" x14ac:dyDescent="0.3">
      <c r="A1018" s="282" t="str">
        <f>IF(ISBLANK($A$24),"",$A$24)</f>
        <v/>
      </c>
      <c r="B1018" s="294"/>
      <c r="C1018" s="294"/>
      <c r="D1018" s="449">
        <f t="shared" si="180"/>
        <v>0</v>
      </c>
      <c r="E1018" s="449">
        <f t="shared" si="181"/>
        <v>0</v>
      </c>
      <c r="F1018" s="295"/>
      <c r="G1018" s="295"/>
      <c r="H1018" s="294"/>
      <c r="I1018" s="296"/>
    </row>
    <row r="1019" spans="1:26" s="312" customFormat="1" x14ac:dyDescent="0.3">
      <c r="A1019" s="282" t="str">
        <f>IF(ISBLANK($A$25),"",$A$25)</f>
        <v/>
      </c>
      <c r="B1019" s="294"/>
      <c r="C1019" s="294"/>
      <c r="D1019" s="449">
        <f t="shared" si="180"/>
        <v>0</v>
      </c>
      <c r="E1019" s="449">
        <f t="shared" si="181"/>
        <v>0</v>
      </c>
      <c r="F1019" s="295"/>
      <c r="G1019" s="295"/>
      <c r="H1019" s="294"/>
      <c r="I1019" s="296"/>
    </row>
    <row r="1020" spans="1:26" s="312" customFormat="1" x14ac:dyDescent="0.3">
      <c r="A1020" s="282" t="str">
        <f>IF(ISBLANK($A$26),"",$A$26)</f>
        <v/>
      </c>
      <c r="B1020" s="294"/>
      <c r="C1020" s="294"/>
      <c r="D1020" s="449">
        <f t="shared" si="180"/>
        <v>0</v>
      </c>
      <c r="E1020" s="449">
        <f t="shared" si="181"/>
        <v>0</v>
      </c>
      <c r="F1020" s="295"/>
      <c r="G1020" s="295"/>
      <c r="H1020" s="294"/>
      <c r="I1020" s="296"/>
      <c r="J1020" s="272"/>
      <c r="K1020" s="272"/>
      <c r="L1020" s="272"/>
      <c r="M1020" s="272"/>
      <c r="N1020" s="272"/>
      <c r="O1020" s="272"/>
      <c r="P1020" s="272"/>
      <c r="Q1020" s="272"/>
      <c r="R1020" s="272"/>
      <c r="S1020" s="272"/>
      <c r="T1020" s="272"/>
      <c r="U1020" s="272"/>
      <c r="V1020" s="272"/>
      <c r="W1020" s="272"/>
      <c r="X1020" s="272"/>
      <c r="Y1020" s="272"/>
      <c r="Z1020" s="272"/>
    </row>
    <row r="1021" spans="1:26" s="312" customFormat="1" x14ac:dyDescent="0.3">
      <c r="A1021" s="282" t="str">
        <f>IF(ISBLANK($A$27),"",$A$27)</f>
        <v/>
      </c>
      <c r="B1021" s="294"/>
      <c r="C1021" s="294"/>
      <c r="D1021" s="449">
        <f t="shared" si="180"/>
        <v>0</v>
      </c>
      <c r="E1021" s="449">
        <f t="shared" si="181"/>
        <v>0</v>
      </c>
      <c r="F1021" s="295"/>
      <c r="G1021" s="295"/>
      <c r="H1021" s="294"/>
      <c r="I1021" s="296"/>
      <c r="J1021" s="272"/>
      <c r="K1021" s="272"/>
      <c r="L1021" s="272"/>
      <c r="M1021" s="272"/>
      <c r="N1021" s="272"/>
      <c r="O1021" s="272"/>
      <c r="P1021" s="272"/>
      <c r="Q1021" s="272"/>
      <c r="R1021" s="272"/>
      <c r="S1021" s="272"/>
      <c r="T1021" s="272"/>
      <c r="U1021" s="272"/>
      <c r="V1021" s="272"/>
      <c r="W1021" s="272"/>
      <c r="X1021" s="272"/>
      <c r="Y1021" s="272"/>
      <c r="Z1021" s="272"/>
    </row>
    <row r="1022" spans="1:26" s="312" customFormat="1" x14ac:dyDescent="0.3">
      <c r="A1022" s="282" t="str">
        <f>IF(ISBLANK($A$28),"",$A$28)</f>
        <v/>
      </c>
      <c r="B1022" s="294"/>
      <c r="C1022" s="294"/>
      <c r="D1022" s="449">
        <f t="shared" si="180"/>
        <v>0</v>
      </c>
      <c r="E1022" s="449">
        <f t="shared" si="181"/>
        <v>0</v>
      </c>
      <c r="F1022" s="295"/>
      <c r="G1022" s="295"/>
      <c r="H1022" s="294"/>
      <c r="I1022" s="296"/>
      <c r="J1022" s="272"/>
      <c r="K1022" s="272"/>
      <c r="L1022" s="272"/>
      <c r="M1022" s="272"/>
      <c r="N1022" s="272"/>
      <c r="O1022" s="272"/>
      <c r="P1022" s="272"/>
      <c r="Q1022" s="272"/>
      <c r="R1022" s="272"/>
      <c r="S1022" s="272"/>
      <c r="T1022" s="272"/>
      <c r="U1022" s="272"/>
      <c r="V1022" s="272"/>
      <c r="W1022" s="272"/>
      <c r="X1022" s="272"/>
      <c r="Y1022" s="272"/>
      <c r="Z1022" s="272"/>
    </row>
    <row r="1023" spans="1:26" s="312" customFormat="1" x14ac:dyDescent="0.3">
      <c r="A1023" s="282" t="str">
        <f>IF(ISBLANK($A$29),"",$A$29)</f>
        <v/>
      </c>
      <c r="B1023" s="305"/>
      <c r="C1023" s="305"/>
      <c r="D1023" s="449">
        <f t="shared" si="180"/>
        <v>0</v>
      </c>
      <c r="E1023" s="449">
        <f t="shared" si="181"/>
        <v>0</v>
      </c>
      <c r="F1023" s="306"/>
      <c r="G1023" s="306"/>
      <c r="H1023" s="294"/>
      <c r="I1023" s="296"/>
      <c r="J1023" s="272"/>
      <c r="K1023" s="272"/>
      <c r="L1023" s="272"/>
      <c r="M1023" s="272"/>
      <c r="N1023" s="272"/>
      <c r="O1023" s="272"/>
      <c r="P1023" s="272"/>
      <c r="Q1023" s="272"/>
      <c r="R1023" s="272"/>
      <c r="S1023" s="272"/>
      <c r="T1023" s="272"/>
      <c r="U1023" s="272"/>
      <c r="V1023" s="272"/>
      <c r="W1023" s="272"/>
      <c r="X1023" s="272"/>
      <c r="Y1023" s="272"/>
      <c r="Z1023" s="272"/>
    </row>
    <row r="1024" spans="1:26" s="312" customFormat="1" x14ac:dyDescent="0.3">
      <c r="A1024" s="282" t="s">
        <v>2065</v>
      </c>
      <c r="B1024" s="450">
        <f t="shared" ref="B1024:G1024" si="183">SUM(B1001:B1023)</f>
        <v>0</v>
      </c>
      <c r="C1024" s="450">
        <f t="shared" si="183"/>
        <v>0</v>
      </c>
      <c r="D1024" s="449">
        <f t="shared" si="183"/>
        <v>0</v>
      </c>
      <c r="E1024" s="449">
        <f t="shared" si="183"/>
        <v>0</v>
      </c>
      <c r="F1024" s="459">
        <f t="shared" si="183"/>
        <v>0</v>
      </c>
      <c r="G1024" s="459">
        <f t="shared" si="183"/>
        <v>0</v>
      </c>
      <c r="H1024" s="294"/>
      <c r="I1024" s="307"/>
      <c r="J1024" s="272"/>
      <c r="K1024" s="272"/>
      <c r="L1024" s="272"/>
      <c r="M1024" s="272"/>
      <c r="N1024" s="272"/>
      <c r="O1024" s="272"/>
      <c r="P1024" s="272"/>
      <c r="Q1024" s="272"/>
      <c r="R1024" s="272"/>
      <c r="S1024" s="272"/>
      <c r="T1024" s="272"/>
      <c r="U1024" s="272"/>
      <c r="V1024" s="272"/>
      <c r="W1024" s="272"/>
      <c r="X1024" s="272"/>
      <c r="Y1024" s="272"/>
      <c r="Z1024" s="272"/>
    </row>
    <row r="1025" spans="1:26" s="312" customFormat="1" ht="18" x14ac:dyDescent="0.3">
      <c r="A1025" s="542" t="s">
        <v>2066</v>
      </c>
      <c r="B1025" s="543"/>
      <c r="C1025" s="1144" t="s">
        <v>1655</v>
      </c>
      <c r="D1025" s="1144"/>
      <c r="E1025" s="1144"/>
      <c r="F1025" s="1144"/>
      <c r="G1025" s="1145"/>
      <c r="J1025" s="272"/>
      <c r="K1025" s="272"/>
      <c r="L1025" s="272"/>
      <c r="M1025" s="272"/>
      <c r="N1025" s="272"/>
      <c r="O1025" s="272"/>
      <c r="P1025" s="272"/>
      <c r="Q1025" s="272"/>
      <c r="R1025" s="272"/>
      <c r="S1025" s="272"/>
      <c r="T1025" s="272"/>
      <c r="U1025" s="272"/>
      <c r="V1025" s="272"/>
      <c r="W1025" s="272"/>
      <c r="X1025" s="272"/>
      <c r="Y1025" s="272"/>
      <c r="Z1025" s="272"/>
    </row>
    <row r="1026" spans="1:26" s="312" customFormat="1" ht="46.8" hidden="1" x14ac:dyDescent="0.3">
      <c r="A1026" s="310" t="s">
        <v>2172</v>
      </c>
      <c r="B1026" s="311"/>
      <c r="C1026" s="1146"/>
      <c r="D1026" s="1146"/>
      <c r="E1026" s="1146"/>
      <c r="F1026" s="1146"/>
      <c r="G1026" s="1146"/>
      <c r="J1026" s="272"/>
      <c r="K1026" s="272"/>
      <c r="L1026" s="272"/>
      <c r="M1026" s="272"/>
      <c r="N1026" s="272"/>
      <c r="O1026" s="272"/>
      <c r="P1026" s="272"/>
      <c r="Q1026" s="272"/>
      <c r="R1026" s="272"/>
      <c r="S1026" s="272"/>
      <c r="T1026" s="272"/>
      <c r="U1026" s="272"/>
      <c r="V1026" s="272"/>
      <c r="W1026" s="272"/>
      <c r="X1026" s="272"/>
      <c r="Y1026" s="272"/>
      <c r="Z1026" s="272"/>
    </row>
    <row r="1027" spans="1:26" s="312" customFormat="1" ht="15.6" hidden="1" x14ac:dyDescent="0.3">
      <c r="A1027" s="313" t="s">
        <v>2068</v>
      </c>
      <c r="B1027" s="311"/>
      <c r="C1027" s="1146"/>
      <c r="D1027" s="1146"/>
      <c r="E1027" s="1146"/>
      <c r="F1027" s="1146"/>
      <c r="G1027" s="1146"/>
      <c r="J1027" s="272"/>
      <c r="K1027" s="272"/>
      <c r="L1027" s="272"/>
      <c r="M1027" s="272"/>
      <c r="N1027" s="272"/>
      <c r="O1027" s="272"/>
      <c r="P1027" s="272"/>
      <c r="Q1027" s="272"/>
      <c r="R1027" s="272"/>
      <c r="S1027" s="272"/>
      <c r="T1027" s="272"/>
      <c r="U1027" s="272"/>
      <c r="V1027" s="272"/>
      <c r="W1027" s="272"/>
      <c r="X1027" s="272"/>
      <c r="Y1027" s="272"/>
      <c r="Z1027" s="272"/>
    </row>
    <row r="1028" spans="1:26" s="312" customFormat="1" ht="15.6" hidden="1" x14ac:dyDescent="0.3">
      <c r="A1028" s="313" t="s">
        <v>2069</v>
      </c>
      <c r="B1028" s="311"/>
      <c r="C1028" s="1146"/>
      <c r="D1028" s="1146"/>
      <c r="E1028" s="1146"/>
      <c r="F1028" s="1146"/>
      <c r="G1028" s="1146"/>
      <c r="J1028" s="272"/>
      <c r="K1028" s="272"/>
      <c r="L1028" s="272"/>
      <c r="M1028" s="272"/>
      <c r="N1028" s="272"/>
      <c r="O1028" s="272"/>
      <c r="P1028" s="272"/>
      <c r="Q1028" s="272"/>
      <c r="R1028" s="272"/>
      <c r="S1028" s="272"/>
      <c r="T1028" s="272"/>
      <c r="U1028" s="272"/>
      <c r="V1028" s="272"/>
      <c r="W1028" s="272"/>
      <c r="X1028" s="272"/>
      <c r="Y1028" s="272"/>
      <c r="Z1028" s="272"/>
    </row>
    <row r="1029" spans="1:26" s="312" customFormat="1" ht="15.6" hidden="1" x14ac:dyDescent="0.3">
      <c r="A1029" s="313" t="s">
        <v>2070</v>
      </c>
      <c r="B1029" s="311"/>
      <c r="C1029" s="1146"/>
      <c r="D1029" s="1146"/>
      <c r="E1029" s="1146"/>
      <c r="F1029" s="1146"/>
      <c r="G1029" s="1146"/>
      <c r="J1029" s="272"/>
      <c r="K1029" s="272"/>
      <c r="L1029" s="272"/>
      <c r="M1029" s="272"/>
      <c r="N1029" s="272"/>
      <c r="O1029" s="272"/>
      <c r="P1029" s="272"/>
      <c r="Q1029" s="272"/>
      <c r="R1029" s="272"/>
      <c r="S1029" s="272"/>
      <c r="T1029" s="272"/>
      <c r="U1029" s="272"/>
      <c r="V1029" s="272"/>
      <c r="W1029" s="272"/>
      <c r="X1029" s="272"/>
      <c r="Y1029" s="272"/>
      <c r="Z1029" s="272"/>
    </row>
    <row r="1030" spans="1:26" s="312" customFormat="1" ht="15.6" hidden="1" x14ac:dyDescent="0.3">
      <c r="A1030" s="313" t="s">
        <v>2071</v>
      </c>
      <c r="B1030" s="311"/>
      <c r="C1030" s="1146"/>
      <c r="D1030" s="1146"/>
      <c r="E1030" s="1146"/>
      <c r="F1030" s="1146"/>
      <c r="G1030" s="1146"/>
      <c r="J1030" s="272"/>
      <c r="K1030" s="272"/>
      <c r="L1030" s="272"/>
      <c r="M1030" s="272"/>
      <c r="N1030" s="272"/>
      <c r="O1030" s="272"/>
      <c r="P1030" s="272"/>
      <c r="Q1030" s="272"/>
      <c r="R1030" s="272"/>
      <c r="S1030" s="272"/>
      <c r="T1030" s="272"/>
      <c r="U1030" s="272"/>
      <c r="V1030" s="272"/>
      <c r="W1030" s="272"/>
      <c r="X1030" s="272"/>
      <c r="Y1030" s="272"/>
      <c r="Z1030" s="272"/>
    </row>
    <row r="1031" spans="1:26" s="312" customFormat="1" ht="15.6" hidden="1" x14ac:dyDescent="0.3">
      <c r="A1031" s="313" t="s">
        <v>2072</v>
      </c>
      <c r="B1031" s="311"/>
      <c r="C1031" s="1146"/>
      <c r="D1031" s="1146"/>
      <c r="E1031" s="1146"/>
      <c r="F1031" s="1146"/>
      <c r="G1031" s="1146"/>
      <c r="J1031" s="272"/>
      <c r="K1031" s="272"/>
      <c r="L1031" s="272"/>
      <c r="M1031" s="272"/>
      <c r="N1031" s="272"/>
      <c r="O1031" s="272"/>
      <c r="P1031" s="272"/>
      <c r="Q1031" s="272"/>
      <c r="R1031" s="272"/>
      <c r="S1031" s="272"/>
      <c r="T1031" s="272"/>
      <c r="U1031" s="272"/>
      <c r="V1031" s="272"/>
      <c r="W1031" s="272"/>
      <c r="X1031" s="272"/>
      <c r="Y1031" s="272"/>
      <c r="Z1031" s="272"/>
    </row>
    <row r="1032" spans="1:26" s="312" customFormat="1" ht="15.6" collapsed="1" x14ac:dyDescent="0.3">
      <c r="A1032" s="314" t="s">
        <v>1496</v>
      </c>
      <c r="B1032" s="455">
        <v>40</v>
      </c>
      <c r="C1032" s="1150" t="s">
        <v>2073</v>
      </c>
      <c r="D1032" s="1150"/>
      <c r="E1032" s="1150"/>
      <c r="F1032" s="1150"/>
      <c r="G1032" s="1150"/>
      <c r="J1032" s="272"/>
      <c r="K1032" s="272"/>
      <c r="L1032" s="272"/>
      <c r="M1032" s="272"/>
      <c r="N1032" s="272"/>
      <c r="O1032" s="272"/>
      <c r="P1032" s="272"/>
      <c r="Q1032" s="272"/>
      <c r="R1032" s="272"/>
      <c r="S1032" s="272"/>
      <c r="T1032" s="272"/>
      <c r="U1032" s="272"/>
      <c r="V1032" s="272"/>
      <c r="W1032" s="272"/>
      <c r="X1032" s="272"/>
      <c r="Y1032" s="272"/>
      <c r="Z1032" s="272"/>
    </row>
    <row r="1034" spans="1:26" ht="18" x14ac:dyDescent="0.35">
      <c r="A1034" s="1147" t="s">
        <v>1892</v>
      </c>
      <c r="B1034" s="1148"/>
      <c r="C1034" s="1148"/>
      <c r="D1034" s="1148"/>
      <c r="E1034" s="1148"/>
      <c r="F1034" s="1148"/>
      <c r="G1034" s="1148"/>
      <c r="H1034" s="1148"/>
      <c r="I1034" s="1149"/>
    </row>
    <row r="1035" spans="1:26" ht="42" x14ac:dyDescent="0.3">
      <c r="A1035" s="275" t="s">
        <v>2040</v>
      </c>
      <c r="B1035" s="275" t="s">
        <v>2041</v>
      </c>
      <c r="C1035" s="276" t="s">
        <v>2042</v>
      </c>
      <c r="D1035" s="280" t="str">
        <f>"Productive FTEs ("&amp;B1067*52&amp;")"</f>
        <v>Productive FTEs (2080)</v>
      </c>
      <c r="E1035" s="280" t="str">
        <f>"Non-productive FTEs ("&amp;B1067*52&amp;")"</f>
        <v>Non-productive FTEs (2080)</v>
      </c>
      <c r="F1035" s="276" t="s">
        <v>2043</v>
      </c>
      <c r="G1035" s="276" t="s">
        <v>2044</v>
      </c>
      <c r="H1035" s="277" t="s">
        <v>2045</v>
      </c>
      <c r="I1035" s="276" t="s">
        <v>1655</v>
      </c>
    </row>
    <row r="1036" spans="1:26" x14ac:dyDescent="0.3">
      <c r="A1036" s="282" t="str">
        <f>IF(ISBLANK($A$7),"",$A$7)</f>
        <v>Hourly Staff</v>
      </c>
      <c r="B1036" s="283"/>
      <c r="C1036" s="283"/>
      <c r="D1036" s="290">
        <f t="shared" ref="D1036:E1036" si="184">IF($B$254="","",B1036/($B$254*52))</f>
        <v>0</v>
      </c>
      <c r="E1036" s="290">
        <f t="shared" si="184"/>
        <v>0</v>
      </c>
      <c r="F1036" s="285"/>
      <c r="G1036" s="285"/>
      <c r="H1036" s="283"/>
      <c r="I1036" s="286"/>
    </row>
    <row r="1037" spans="1:26" x14ac:dyDescent="0.3">
      <c r="A1037" s="293" t="str">
        <f>IF(ISBLANK($A$8),"",$A$8)</f>
        <v>Hourly Staff</v>
      </c>
      <c r="B1037" s="294"/>
      <c r="C1037" s="294"/>
      <c r="D1037" s="449">
        <f t="shared" ref="D1037:E1043" si="185">IF($B$1067="","",B1037/($B$1067*52))</f>
        <v>0</v>
      </c>
      <c r="E1037" s="449">
        <f t="shared" si="185"/>
        <v>0</v>
      </c>
      <c r="F1037" s="295"/>
      <c r="G1037" s="295"/>
      <c r="H1037" s="294"/>
      <c r="I1037" s="296"/>
    </row>
    <row r="1038" spans="1:26" x14ac:dyDescent="0.3">
      <c r="A1038" s="293" t="str">
        <f>IF(ISBLANK($A$9),"",$A$9)</f>
        <v>Housekeeper</v>
      </c>
      <c r="B1038" s="294"/>
      <c r="C1038" s="294"/>
      <c r="D1038" s="449">
        <f t="shared" si="185"/>
        <v>0</v>
      </c>
      <c r="E1038" s="449">
        <f t="shared" si="185"/>
        <v>0</v>
      </c>
      <c r="F1038" s="295"/>
      <c r="G1038" s="295"/>
      <c r="H1038" s="294"/>
      <c r="I1038" s="296"/>
    </row>
    <row r="1039" spans="1:26" s="312" customFormat="1" x14ac:dyDescent="0.3">
      <c r="A1039" s="293" t="str">
        <f>IF(ISBLANK($A$10),"",$A$10)</f>
        <v>Floor Technician</v>
      </c>
      <c r="B1039" s="294"/>
      <c r="C1039" s="294"/>
      <c r="D1039" s="449">
        <f t="shared" si="185"/>
        <v>0</v>
      </c>
      <c r="E1039" s="449">
        <f t="shared" si="185"/>
        <v>0</v>
      </c>
      <c r="F1039" s="295"/>
      <c r="G1039" s="295"/>
      <c r="H1039" s="294"/>
      <c r="I1039" s="296"/>
    </row>
    <row r="1040" spans="1:26" s="312" customFormat="1" x14ac:dyDescent="0.3">
      <c r="A1040" s="293" t="str">
        <f>IF(ISBLANK($A$11),"",$A$11)</f>
        <v>Trash Technician</v>
      </c>
      <c r="B1040" s="294"/>
      <c r="C1040" s="294"/>
      <c r="D1040" s="449">
        <f t="shared" si="185"/>
        <v>0</v>
      </c>
      <c r="E1040" s="449">
        <f t="shared" si="185"/>
        <v>0</v>
      </c>
      <c r="F1040" s="295"/>
      <c r="G1040" s="295"/>
      <c r="H1040" s="294"/>
      <c r="I1040" s="296"/>
    </row>
    <row r="1041" spans="1:26" s="312" customFormat="1" x14ac:dyDescent="0.3">
      <c r="A1041" s="293" t="str">
        <f>IF(ISBLANK($A$12),"",$A$12)</f>
        <v>Linen Technician</v>
      </c>
      <c r="B1041" s="294"/>
      <c r="C1041" s="294"/>
      <c r="D1041" s="449">
        <f t="shared" si="185"/>
        <v>0</v>
      </c>
      <c r="E1041" s="449">
        <f t="shared" si="185"/>
        <v>0</v>
      </c>
      <c r="F1041" s="295"/>
      <c r="G1041" s="295"/>
      <c r="H1041" s="294"/>
      <c r="I1041" s="296"/>
    </row>
    <row r="1042" spans="1:26" s="312" customFormat="1" x14ac:dyDescent="0.3">
      <c r="A1042" s="293" t="str">
        <f>IF(ISBLANK($A$13),"",$A$13)</f>
        <v>Administrative Support</v>
      </c>
      <c r="B1042" s="294"/>
      <c r="C1042" s="294"/>
      <c r="D1042" s="449">
        <f t="shared" si="185"/>
        <v>0</v>
      </c>
      <c r="E1042" s="449">
        <f t="shared" si="185"/>
        <v>0</v>
      </c>
      <c r="F1042" s="295"/>
      <c r="G1042" s="295"/>
      <c r="H1042" s="294"/>
      <c r="I1042" s="296"/>
    </row>
    <row r="1043" spans="1:26" s="312" customFormat="1" x14ac:dyDescent="0.3">
      <c r="A1043" s="293" t="str">
        <f>IF(ISBLANK($A$14),"",$A$14)</f>
        <v>Hourly Supervision</v>
      </c>
      <c r="B1043" s="294"/>
      <c r="C1043" s="294"/>
      <c r="D1043" s="449">
        <f t="shared" si="185"/>
        <v>0</v>
      </c>
      <c r="E1043" s="449">
        <f t="shared" si="185"/>
        <v>0</v>
      </c>
      <c r="F1043" s="295"/>
      <c r="G1043" s="295"/>
      <c r="H1043" s="294"/>
      <c r="I1043" s="296"/>
    </row>
    <row r="1044" spans="1:26" s="312" customFormat="1" x14ac:dyDescent="0.3">
      <c r="A1044" s="282" t="str">
        <f>IF(ISBLANK($A$15),"",$A$15)</f>
        <v>Salaried Staff</v>
      </c>
      <c r="B1044" s="283"/>
      <c r="C1044" s="283"/>
      <c r="D1044" s="290"/>
      <c r="E1044" s="290"/>
      <c r="F1044" s="285"/>
      <c r="G1044" s="285"/>
      <c r="H1044" s="283"/>
      <c r="I1044" s="286"/>
    </row>
    <row r="1045" spans="1:26" s="312" customFormat="1" x14ac:dyDescent="0.3">
      <c r="A1045" s="293" t="str">
        <f>IF(ISBLANK($A$16),"",$A$16)</f>
        <v>Salaried Supervision</v>
      </c>
      <c r="B1045" s="294"/>
      <c r="C1045" s="294"/>
      <c r="D1045" s="449">
        <f t="shared" ref="D1045:D1058" si="186">IF($B$1067="","",B1045/($B$1067*52))</f>
        <v>0</v>
      </c>
      <c r="E1045" s="449">
        <f t="shared" ref="E1045:E1058" si="187">IF($B$1067="","",C1045/($B$1067*52))</f>
        <v>0</v>
      </c>
      <c r="F1045" s="295"/>
      <c r="G1045" s="295"/>
      <c r="H1045" s="294"/>
      <c r="I1045" s="296"/>
    </row>
    <row r="1046" spans="1:26" s="312" customFormat="1" x14ac:dyDescent="0.3">
      <c r="A1046" s="293" t="str">
        <f>IF(ISBLANK($A$17),"",$A$17)</f>
        <v>Managers</v>
      </c>
      <c r="B1046" s="294"/>
      <c r="C1046" s="294"/>
      <c r="D1046" s="449">
        <f t="shared" si="186"/>
        <v>0</v>
      </c>
      <c r="E1046" s="449">
        <f t="shared" si="187"/>
        <v>0</v>
      </c>
      <c r="F1046" s="295"/>
      <c r="G1046" s="295"/>
      <c r="H1046" s="294"/>
      <c r="I1046" s="296"/>
    </row>
    <row r="1047" spans="1:26" s="312" customFormat="1" x14ac:dyDescent="0.3">
      <c r="A1047" s="293" t="str">
        <f t="shared" ref="A1047" si="188">IF(ISBLANK(A1011),"",A1011)</f>
        <v>Managers</v>
      </c>
      <c r="B1047" s="294"/>
      <c r="C1047" s="294"/>
      <c r="D1047" s="449">
        <f t="shared" si="186"/>
        <v>0</v>
      </c>
      <c r="E1047" s="449">
        <f t="shared" si="187"/>
        <v>0</v>
      </c>
      <c r="F1047" s="295"/>
      <c r="G1047" s="295"/>
      <c r="H1047" s="294"/>
      <c r="I1047" s="296"/>
    </row>
    <row r="1048" spans="1:26" s="312" customFormat="1" x14ac:dyDescent="0.3">
      <c r="A1048" s="282" t="str">
        <f>IF(ISBLANK($A$19),"",$A$19)</f>
        <v>Other Labor</v>
      </c>
      <c r="B1048" s="283"/>
      <c r="C1048" s="283"/>
      <c r="D1048" s="290">
        <f t="shared" si="186"/>
        <v>0</v>
      </c>
      <c r="E1048" s="290">
        <f t="shared" si="187"/>
        <v>0</v>
      </c>
      <c r="F1048" s="285"/>
      <c r="G1048" s="285"/>
      <c r="H1048" s="283"/>
      <c r="I1048" s="286"/>
    </row>
    <row r="1049" spans="1:26" s="312" customFormat="1" x14ac:dyDescent="0.3">
      <c r="A1049" s="293" t="str">
        <f>IF(ISBLANK($A$20),"",$A$20)</f>
        <v>Temp/ Agency Labor</v>
      </c>
      <c r="B1049" s="294"/>
      <c r="C1049" s="294"/>
      <c r="D1049" s="449">
        <f t="shared" si="186"/>
        <v>0</v>
      </c>
      <c r="E1049" s="449">
        <f t="shared" si="187"/>
        <v>0</v>
      </c>
      <c r="F1049" s="295"/>
      <c r="G1049" s="295"/>
      <c r="H1049" s="294"/>
      <c r="I1049" s="296"/>
    </row>
    <row r="1050" spans="1:26" s="312" customFormat="1" x14ac:dyDescent="0.3">
      <c r="A1050" s="282" t="str">
        <f>IF(ISBLANK($A$21),"",$A$21)</f>
        <v/>
      </c>
      <c r="B1050" s="294"/>
      <c r="C1050" s="294"/>
      <c r="D1050" s="449">
        <f t="shared" si="186"/>
        <v>0</v>
      </c>
      <c r="E1050" s="449">
        <f t="shared" si="187"/>
        <v>0</v>
      </c>
      <c r="F1050" s="295"/>
      <c r="G1050" s="295"/>
      <c r="H1050" s="294"/>
      <c r="I1050" s="296"/>
    </row>
    <row r="1051" spans="1:26" s="312" customFormat="1" x14ac:dyDescent="0.3">
      <c r="A1051" s="282" t="str">
        <f>IF(ISBLANK($A$22),"",$A$22)</f>
        <v/>
      </c>
      <c r="B1051" s="294"/>
      <c r="C1051" s="294"/>
      <c r="D1051" s="449">
        <f t="shared" si="186"/>
        <v>0</v>
      </c>
      <c r="E1051" s="449">
        <f t="shared" si="187"/>
        <v>0</v>
      </c>
      <c r="F1051" s="295"/>
      <c r="G1051" s="295"/>
      <c r="H1051" s="294"/>
      <c r="I1051" s="296"/>
    </row>
    <row r="1052" spans="1:26" s="312" customFormat="1" x14ac:dyDescent="0.3">
      <c r="A1052" s="282" t="str">
        <f>IF(ISBLANK($A$23),"",$A$23)</f>
        <v/>
      </c>
      <c r="B1052" s="294"/>
      <c r="C1052" s="294"/>
      <c r="D1052" s="449">
        <f t="shared" si="186"/>
        <v>0</v>
      </c>
      <c r="E1052" s="449">
        <f t="shared" si="187"/>
        <v>0</v>
      </c>
      <c r="F1052" s="295"/>
      <c r="G1052" s="295"/>
      <c r="H1052" s="294"/>
      <c r="I1052" s="296"/>
    </row>
    <row r="1053" spans="1:26" s="312" customFormat="1" x14ac:dyDescent="0.3">
      <c r="A1053" s="282" t="str">
        <f>IF(ISBLANK($A$24),"",$A$24)</f>
        <v/>
      </c>
      <c r="B1053" s="294"/>
      <c r="C1053" s="294"/>
      <c r="D1053" s="449">
        <f t="shared" si="186"/>
        <v>0</v>
      </c>
      <c r="E1053" s="449">
        <f t="shared" si="187"/>
        <v>0</v>
      </c>
      <c r="F1053" s="295"/>
      <c r="G1053" s="295"/>
      <c r="H1053" s="294"/>
      <c r="I1053" s="296"/>
    </row>
    <row r="1054" spans="1:26" s="312" customFormat="1" x14ac:dyDescent="0.3">
      <c r="A1054" s="282" t="str">
        <f>IF(ISBLANK($A$25),"",$A$25)</f>
        <v/>
      </c>
      <c r="B1054" s="294"/>
      <c r="C1054" s="294"/>
      <c r="D1054" s="449">
        <f t="shared" si="186"/>
        <v>0</v>
      </c>
      <c r="E1054" s="449">
        <f t="shared" si="187"/>
        <v>0</v>
      </c>
      <c r="F1054" s="295"/>
      <c r="G1054" s="295"/>
      <c r="H1054" s="294"/>
      <c r="I1054" s="296"/>
    </row>
    <row r="1055" spans="1:26" s="312" customFormat="1" x14ac:dyDescent="0.3">
      <c r="A1055" s="282" t="str">
        <f>IF(ISBLANK($A$26),"",$A$26)</f>
        <v/>
      </c>
      <c r="B1055" s="294"/>
      <c r="C1055" s="294"/>
      <c r="D1055" s="449">
        <f t="shared" si="186"/>
        <v>0</v>
      </c>
      <c r="E1055" s="449">
        <f t="shared" si="187"/>
        <v>0</v>
      </c>
      <c r="F1055" s="295"/>
      <c r="G1055" s="295"/>
      <c r="H1055" s="294"/>
      <c r="I1055" s="296"/>
      <c r="J1055" s="272"/>
      <c r="K1055" s="272"/>
      <c r="L1055" s="272"/>
      <c r="M1055" s="272"/>
      <c r="N1055" s="272"/>
      <c r="O1055" s="272"/>
      <c r="P1055" s="272"/>
      <c r="Q1055" s="272"/>
      <c r="R1055" s="272"/>
      <c r="S1055" s="272"/>
      <c r="T1055" s="272"/>
      <c r="U1055" s="272"/>
      <c r="V1055" s="272"/>
      <c r="W1055" s="272"/>
      <c r="X1055" s="272"/>
      <c r="Y1055" s="272"/>
      <c r="Z1055" s="272"/>
    </row>
    <row r="1056" spans="1:26" s="312" customFormat="1" x14ac:dyDescent="0.3">
      <c r="A1056" s="282" t="str">
        <f>IF(ISBLANK($A$27),"",$A$27)</f>
        <v/>
      </c>
      <c r="B1056" s="294"/>
      <c r="C1056" s="294"/>
      <c r="D1056" s="449">
        <f t="shared" si="186"/>
        <v>0</v>
      </c>
      <c r="E1056" s="449">
        <f t="shared" si="187"/>
        <v>0</v>
      </c>
      <c r="F1056" s="295"/>
      <c r="G1056" s="295"/>
      <c r="H1056" s="294"/>
      <c r="I1056" s="296"/>
      <c r="J1056" s="272"/>
      <c r="K1056" s="272"/>
      <c r="L1056" s="272"/>
      <c r="M1056" s="272"/>
      <c r="N1056" s="272"/>
      <c r="O1056" s="272"/>
      <c r="P1056" s="272"/>
      <c r="Q1056" s="272"/>
      <c r="R1056" s="272"/>
      <c r="S1056" s="272"/>
      <c r="T1056" s="272"/>
      <c r="U1056" s="272"/>
      <c r="V1056" s="272"/>
      <c r="W1056" s="272"/>
      <c r="X1056" s="272"/>
      <c r="Y1056" s="272"/>
      <c r="Z1056" s="272"/>
    </row>
    <row r="1057" spans="1:26" s="312" customFormat="1" x14ac:dyDescent="0.3">
      <c r="A1057" s="282" t="str">
        <f>IF(ISBLANK($A$28),"",$A$28)</f>
        <v/>
      </c>
      <c r="B1057" s="294"/>
      <c r="C1057" s="294"/>
      <c r="D1057" s="449">
        <f t="shared" si="186"/>
        <v>0</v>
      </c>
      <c r="E1057" s="449">
        <f t="shared" si="187"/>
        <v>0</v>
      </c>
      <c r="F1057" s="295"/>
      <c r="G1057" s="295"/>
      <c r="H1057" s="294"/>
      <c r="I1057" s="296"/>
      <c r="J1057" s="272"/>
      <c r="K1057" s="272"/>
      <c r="L1057" s="272"/>
      <c r="M1057" s="272"/>
      <c r="N1057" s="272"/>
      <c r="O1057" s="272"/>
      <c r="P1057" s="272"/>
      <c r="Q1057" s="272"/>
      <c r="R1057" s="272"/>
      <c r="S1057" s="272"/>
      <c r="T1057" s="272"/>
      <c r="U1057" s="272"/>
      <c r="V1057" s="272"/>
      <c r="W1057" s="272"/>
      <c r="X1057" s="272"/>
      <c r="Y1057" s="272"/>
      <c r="Z1057" s="272"/>
    </row>
    <row r="1058" spans="1:26" s="312" customFormat="1" x14ac:dyDescent="0.3">
      <c r="A1058" s="282" t="str">
        <f>IF(ISBLANK($A$29),"",$A$29)</f>
        <v/>
      </c>
      <c r="B1058" s="305"/>
      <c r="C1058" s="305"/>
      <c r="D1058" s="449">
        <f t="shared" si="186"/>
        <v>0</v>
      </c>
      <c r="E1058" s="449">
        <f t="shared" si="187"/>
        <v>0</v>
      </c>
      <c r="F1058" s="306"/>
      <c r="G1058" s="306"/>
      <c r="H1058" s="294"/>
      <c r="I1058" s="296"/>
      <c r="J1058" s="272"/>
      <c r="K1058" s="272"/>
      <c r="L1058" s="272"/>
      <c r="M1058" s="272"/>
      <c r="N1058" s="272"/>
      <c r="O1058" s="272"/>
      <c r="P1058" s="272"/>
      <c r="Q1058" s="272"/>
      <c r="R1058" s="272"/>
      <c r="S1058" s="272"/>
      <c r="T1058" s="272"/>
      <c r="U1058" s="272"/>
      <c r="V1058" s="272"/>
      <c r="W1058" s="272"/>
      <c r="X1058" s="272"/>
      <c r="Y1058" s="272"/>
      <c r="Z1058" s="272"/>
    </row>
    <row r="1059" spans="1:26" s="312" customFormat="1" x14ac:dyDescent="0.3">
      <c r="A1059" s="282" t="s">
        <v>2065</v>
      </c>
      <c r="B1059" s="450">
        <f t="shared" ref="B1059:G1059" si="189">SUM(B1036:B1058)</f>
        <v>0</v>
      </c>
      <c r="C1059" s="450">
        <f t="shared" si="189"/>
        <v>0</v>
      </c>
      <c r="D1059" s="449">
        <f t="shared" si="189"/>
        <v>0</v>
      </c>
      <c r="E1059" s="449">
        <f t="shared" si="189"/>
        <v>0</v>
      </c>
      <c r="F1059" s="459">
        <f t="shared" si="189"/>
        <v>0</v>
      </c>
      <c r="G1059" s="459">
        <f t="shared" si="189"/>
        <v>0</v>
      </c>
      <c r="H1059" s="294"/>
      <c r="I1059" s="307"/>
      <c r="J1059" s="272"/>
      <c r="K1059" s="272"/>
      <c r="L1059" s="272"/>
      <c r="M1059" s="272"/>
      <c r="N1059" s="272"/>
      <c r="O1059" s="272"/>
      <c r="P1059" s="272"/>
      <c r="Q1059" s="272"/>
      <c r="R1059" s="272"/>
      <c r="S1059" s="272"/>
      <c r="T1059" s="272"/>
      <c r="U1059" s="272"/>
      <c r="V1059" s="272"/>
      <c r="W1059" s="272"/>
      <c r="X1059" s="272"/>
      <c r="Y1059" s="272"/>
      <c r="Z1059" s="272"/>
    </row>
    <row r="1060" spans="1:26" s="312" customFormat="1" ht="18" x14ac:dyDescent="0.3">
      <c r="A1060" s="542" t="s">
        <v>2066</v>
      </c>
      <c r="B1060" s="543"/>
      <c r="C1060" s="1144" t="s">
        <v>1655</v>
      </c>
      <c r="D1060" s="1144"/>
      <c r="E1060" s="1144"/>
      <c r="F1060" s="1144"/>
      <c r="G1060" s="1145"/>
      <c r="J1060" s="272"/>
      <c r="K1060" s="272"/>
      <c r="L1060" s="272"/>
      <c r="M1060" s="272"/>
      <c r="N1060" s="272"/>
      <c r="O1060" s="272"/>
      <c r="P1060" s="272"/>
      <c r="Q1060" s="272"/>
      <c r="R1060" s="272"/>
      <c r="S1060" s="272"/>
      <c r="T1060" s="272"/>
      <c r="U1060" s="272"/>
      <c r="V1060" s="272"/>
      <c r="W1060" s="272"/>
      <c r="X1060" s="272"/>
      <c r="Y1060" s="272"/>
      <c r="Z1060" s="272"/>
    </row>
    <row r="1061" spans="1:26" s="312" customFormat="1" ht="46.8" hidden="1" x14ac:dyDescent="0.3">
      <c r="A1061" s="310" t="s">
        <v>2172</v>
      </c>
      <c r="B1061" s="311"/>
      <c r="C1061" s="1146"/>
      <c r="D1061" s="1146"/>
      <c r="E1061" s="1146"/>
      <c r="F1061" s="1146"/>
      <c r="G1061" s="1146"/>
      <c r="J1061" s="272"/>
      <c r="K1061" s="272"/>
      <c r="L1061" s="272"/>
      <c r="M1061" s="272"/>
      <c r="N1061" s="272"/>
      <c r="O1061" s="272"/>
      <c r="P1061" s="272"/>
      <c r="Q1061" s="272"/>
      <c r="R1061" s="272"/>
      <c r="S1061" s="272"/>
      <c r="T1061" s="272"/>
      <c r="U1061" s="272"/>
      <c r="V1061" s="272"/>
      <c r="W1061" s="272"/>
      <c r="X1061" s="272"/>
      <c r="Y1061" s="272"/>
      <c r="Z1061" s="272"/>
    </row>
    <row r="1062" spans="1:26" s="312" customFormat="1" ht="15.6" hidden="1" x14ac:dyDescent="0.3">
      <c r="A1062" s="313" t="s">
        <v>2068</v>
      </c>
      <c r="B1062" s="311"/>
      <c r="C1062" s="1146"/>
      <c r="D1062" s="1146"/>
      <c r="E1062" s="1146"/>
      <c r="F1062" s="1146"/>
      <c r="G1062" s="1146"/>
      <c r="J1062" s="272"/>
      <c r="K1062" s="272"/>
      <c r="L1062" s="272"/>
      <c r="M1062" s="272"/>
      <c r="N1062" s="272"/>
      <c r="O1062" s="272"/>
      <c r="P1062" s="272"/>
      <c r="Q1062" s="272"/>
      <c r="R1062" s="272"/>
      <c r="S1062" s="272"/>
      <c r="T1062" s="272"/>
      <c r="U1062" s="272"/>
      <c r="V1062" s="272"/>
      <c r="W1062" s="272"/>
      <c r="X1062" s="272"/>
      <c r="Y1062" s="272"/>
      <c r="Z1062" s="272"/>
    </row>
    <row r="1063" spans="1:26" s="312" customFormat="1" ht="15.6" hidden="1" x14ac:dyDescent="0.3">
      <c r="A1063" s="313" t="s">
        <v>2069</v>
      </c>
      <c r="B1063" s="311"/>
      <c r="C1063" s="1146"/>
      <c r="D1063" s="1146"/>
      <c r="E1063" s="1146"/>
      <c r="F1063" s="1146"/>
      <c r="G1063" s="1146"/>
      <c r="J1063" s="272"/>
      <c r="K1063" s="272"/>
      <c r="L1063" s="272"/>
      <c r="M1063" s="272"/>
      <c r="N1063" s="272"/>
      <c r="O1063" s="272"/>
      <c r="P1063" s="272"/>
      <c r="Q1063" s="272"/>
      <c r="R1063" s="272"/>
      <c r="S1063" s="272"/>
      <c r="T1063" s="272"/>
      <c r="U1063" s="272"/>
      <c r="V1063" s="272"/>
      <c r="W1063" s="272"/>
      <c r="X1063" s="272"/>
      <c r="Y1063" s="272"/>
      <c r="Z1063" s="272"/>
    </row>
    <row r="1064" spans="1:26" s="312" customFormat="1" ht="15.6" hidden="1" x14ac:dyDescent="0.3">
      <c r="A1064" s="313" t="s">
        <v>2070</v>
      </c>
      <c r="B1064" s="311"/>
      <c r="C1064" s="1146"/>
      <c r="D1064" s="1146"/>
      <c r="E1064" s="1146"/>
      <c r="F1064" s="1146"/>
      <c r="G1064" s="1146"/>
      <c r="J1064" s="272"/>
      <c r="K1064" s="272"/>
      <c r="L1064" s="272"/>
      <c r="M1064" s="272"/>
      <c r="N1064" s="272"/>
      <c r="O1064" s="272"/>
      <c r="P1064" s="272"/>
      <c r="Q1064" s="272"/>
      <c r="R1064" s="272"/>
      <c r="S1064" s="272"/>
      <c r="T1064" s="272"/>
      <c r="U1064" s="272"/>
      <c r="V1064" s="272"/>
      <c r="W1064" s="272"/>
      <c r="X1064" s="272"/>
      <c r="Y1064" s="272"/>
      <c r="Z1064" s="272"/>
    </row>
    <row r="1065" spans="1:26" s="312" customFormat="1" ht="15.6" hidden="1" x14ac:dyDescent="0.3">
      <c r="A1065" s="313" t="s">
        <v>2071</v>
      </c>
      <c r="B1065" s="311"/>
      <c r="C1065" s="1146"/>
      <c r="D1065" s="1146"/>
      <c r="E1065" s="1146"/>
      <c r="F1065" s="1146"/>
      <c r="G1065" s="1146"/>
      <c r="J1065" s="272"/>
      <c r="K1065" s="272"/>
      <c r="L1065" s="272"/>
      <c r="M1065" s="272"/>
      <c r="N1065" s="272"/>
      <c r="O1065" s="272"/>
      <c r="P1065" s="272"/>
      <c r="Q1065" s="272"/>
      <c r="R1065" s="272"/>
      <c r="S1065" s="272"/>
      <c r="T1065" s="272"/>
      <c r="U1065" s="272"/>
      <c r="V1065" s="272"/>
      <c r="W1065" s="272"/>
      <c r="X1065" s="272"/>
      <c r="Y1065" s="272"/>
      <c r="Z1065" s="272"/>
    </row>
    <row r="1066" spans="1:26" s="312" customFormat="1" ht="15.6" hidden="1" x14ac:dyDescent="0.3">
      <c r="A1066" s="313" t="s">
        <v>2072</v>
      </c>
      <c r="B1066" s="311"/>
      <c r="C1066" s="1146"/>
      <c r="D1066" s="1146"/>
      <c r="E1066" s="1146"/>
      <c r="F1066" s="1146"/>
      <c r="G1066" s="1146"/>
      <c r="J1066" s="272"/>
      <c r="K1066" s="272"/>
      <c r="L1066" s="272"/>
      <c r="M1066" s="272"/>
      <c r="N1066" s="272"/>
      <c r="O1066" s="272"/>
      <c r="P1066" s="272"/>
      <c r="Q1066" s="272"/>
      <c r="R1066" s="272"/>
      <c r="S1066" s="272"/>
      <c r="T1066" s="272"/>
      <c r="U1066" s="272"/>
      <c r="V1066" s="272"/>
      <c r="W1066" s="272"/>
      <c r="X1066" s="272"/>
      <c r="Y1066" s="272"/>
      <c r="Z1066" s="272"/>
    </row>
    <row r="1067" spans="1:26" s="312" customFormat="1" ht="15.6" collapsed="1" x14ac:dyDescent="0.3">
      <c r="A1067" s="314" t="s">
        <v>1496</v>
      </c>
      <c r="B1067" s="455">
        <v>40</v>
      </c>
      <c r="C1067" s="1150" t="s">
        <v>2073</v>
      </c>
      <c r="D1067" s="1150"/>
      <c r="E1067" s="1150"/>
      <c r="F1067" s="1150"/>
      <c r="G1067" s="1150"/>
      <c r="J1067" s="272"/>
      <c r="K1067" s="272"/>
      <c r="L1067" s="272"/>
      <c r="M1067" s="272"/>
      <c r="N1067" s="272"/>
      <c r="O1067" s="272"/>
      <c r="P1067" s="272"/>
      <c r="Q1067" s="272"/>
      <c r="R1067" s="272"/>
      <c r="S1067" s="272"/>
      <c r="T1067" s="272"/>
      <c r="U1067" s="272"/>
      <c r="V1067" s="272"/>
      <c r="W1067" s="272"/>
      <c r="X1067" s="272"/>
      <c r="Y1067" s="272"/>
      <c r="Z1067" s="272"/>
    </row>
    <row r="1069" spans="1:26" ht="18" x14ac:dyDescent="0.35">
      <c r="A1069" s="1147" t="s">
        <v>1893</v>
      </c>
      <c r="B1069" s="1148"/>
      <c r="C1069" s="1148"/>
      <c r="D1069" s="1148"/>
      <c r="E1069" s="1148"/>
      <c r="F1069" s="1148"/>
      <c r="G1069" s="1148"/>
      <c r="H1069" s="1148"/>
      <c r="I1069" s="1149"/>
    </row>
    <row r="1070" spans="1:26" ht="42" x14ac:dyDescent="0.3">
      <c r="A1070" s="275" t="s">
        <v>2040</v>
      </c>
      <c r="B1070" s="275" t="s">
        <v>2041</v>
      </c>
      <c r="C1070" s="276" t="s">
        <v>2042</v>
      </c>
      <c r="D1070" s="280" t="str">
        <f>"Productive FTEs ("&amp;B1102*52&amp;")"</f>
        <v>Productive FTEs (2080)</v>
      </c>
      <c r="E1070" s="280" t="str">
        <f>"Non-productive FTEs ("&amp;B1102*52&amp;")"</f>
        <v>Non-productive FTEs (2080)</v>
      </c>
      <c r="F1070" s="276" t="s">
        <v>2043</v>
      </c>
      <c r="G1070" s="276" t="s">
        <v>2044</v>
      </c>
      <c r="H1070" s="277" t="s">
        <v>2045</v>
      </c>
      <c r="I1070" s="276" t="s">
        <v>1655</v>
      </c>
    </row>
    <row r="1071" spans="1:26" x14ac:dyDescent="0.3">
      <c r="A1071" s="282" t="str">
        <f>IF(ISBLANK($A$7),"",$A$7)</f>
        <v>Hourly Staff</v>
      </c>
      <c r="B1071" s="283"/>
      <c r="C1071" s="283"/>
      <c r="D1071" s="290">
        <f t="shared" ref="D1071:E1071" si="190">IF($B$254="","",B1071/($B$254*52))</f>
        <v>0</v>
      </c>
      <c r="E1071" s="290">
        <f t="shared" si="190"/>
        <v>0</v>
      </c>
      <c r="F1071" s="285"/>
      <c r="G1071" s="285"/>
      <c r="H1071" s="283"/>
      <c r="I1071" s="286"/>
    </row>
    <row r="1072" spans="1:26" x14ac:dyDescent="0.3">
      <c r="A1072" s="293" t="str">
        <f>IF(ISBLANK($A$8),"",$A$8)</f>
        <v>Hourly Staff</v>
      </c>
      <c r="B1072" s="294"/>
      <c r="C1072" s="294"/>
      <c r="D1072" s="449">
        <f t="shared" ref="D1072:E1078" si="191">IF($B$1102="","",B1072/($B$1102*52))</f>
        <v>0</v>
      </c>
      <c r="E1072" s="449">
        <f t="shared" si="191"/>
        <v>0</v>
      </c>
      <c r="F1072" s="295"/>
      <c r="G1072" s="295"/>
      <c r="H1072" s="294"/>
      <c r="I1072" s="296"/>
    </row>
    <row r="1073" spans="1:9" x14ac:dyDescent="0.3">
      <c r="A1073" s="293" t="str">
        <f>IF(ISBLANK($A$9),"",$A$9)</f>
        <v>Housekeeper</v>
      </c>
      <c r="B1073" s="294"/>
      <c r="C1073" s="294"/>
      <c r="D1073" s="449">
        <f t="shared" si="191"/>
        <v>0</v>
      </c>
      <c r="E1073" s="449">
        <f t="shared" si="191"/>
        <v>0</v>
      </c>
      <c r="F1073" s="295"/>
      <c r="G1073" s="295"/>
      <c r="H1073" s="294"/>
      <c r="I1073" s="296"/>
    </row>
    <row r="1074" spans="1:9" s="312" customFormat="1" x14ac:dyDescent="0.3">
      <c r="A1074" s="293" t="str">
        <f>IF(ISBLANK($A$10),"",$A$10)</f>
        <v>Floor Technician</v>
      </c>
      <c r="B1074" s="294"/>
      <c r="C1074" s="294"/>
      <c r="D1074" s="449">
        <f t="shared" si="191"/>
        <v>0</v>
      </c>
      <c r="E1074" s="449">
        <f t="shared" si="191"/>
        <v>0</v>
      </c>
      <c r="F1074" s="295"/>
      <c r="G1074" s="295"/>
      <c r="H1074" s="294"/>
      <c r="I1074" s="296"/>
    </row>
    <row r="1075" spans="1:9" s="312" customFormat="1" x14ac:dyDescent="0.3">
      <c r="A1075" s="293" t="str">
        <f>IF(ISBLANK($A$11),"",$A$11)</f>
        <v>Trash Technician</v>
      </c>
      <c r="B1075" s="294"/>
      <c r="C1075" s="294"/>
      <c r="D1075" s="449">
        <f t="shared" si="191"/>
        <v>0</v>
      </c>
      <c r="E1075" s="449">
        <f t="shared" si="191"/>
        <v>0</v>
      </c>
      <c r="F1075" s="295"/>
      <c r="G1075" s="295"/>
      <c r="H1075" s="294"/>
      <c r="I1075" s="296"/>
    </row>
    <row r="1076" spans="1:9" s="312" customFormat="1" x14ac:dyDescent="0.3">
      <c r="A1076" s="293" t="str">
        <f>IF(ISBLANK($A$12),"",$A$12)</f>
        <v>Linen Technician</v>
      </c>
      <c r="B1076" s="294"/>
      <c r="C1076" s="294"/>
      <c r="D1076" s="449">
        <f t="shared" si="191"/>
        <v>0</v>
      </c>
      <c r="E1076" s="449">
        <f t="shared" si="191"/>
        <v>0</v>
      </c>
      <c r="F1076" s="295"/>
      <c r="G1076" s="295"/>
      <c r="H1076" s="294"/>
      <c r="I1076" s="296"/>
    </row>
    <row r="1077" spans="1:9" s="312" customFormat="1" x14ac:dyDescent="0.3">
      <c r="A1077" s="293" t="str">
        <f>IF(ISBLANK($A$13),"",$A$13)</f>
        <v>Administrative Support</v>
      </c>
      <c r="B1077" s="294"/>
      <c r="C1077" s="294"/>
      <c r="D1077" s="449">
        <f t="shared" si="191"/>
        <v>0</v>
      </c>
      <c r="E1077" s="449">
        <f t="shared" si="191"/>
        <v>0</v>
      </c>
      <c r="F1077" s="295"/>
      <c r="G1077" s="295"/>
      <c r="H1077" s="294"/>
      <c r="I1077" s="296"/>
    </row>
    <row r="1078" spans="1:9" s="312" customFormat="1" x14ac:dyDescent="0.3">
      <c r="A1078" s="293" t="str">
        <f>IF(ISBLANK($A$14),"",$A$14)</f>
        <v>Hourly Supervision</v>
      </c>
      <c r="B1078" s="294"/>
      <c r="C1078" s="294"/>
      <c r="D1078" s="449">
        <f t="shared" si="191"/>
        <v>0</v>
      </c>
      <c r="E1078" s="449">
        <f t="shared" si="191"/>
        <v>0</v>
      </c>
      <c r="F1078" s="295"/>
      <c r="G1078" s="295"/>
      <c r="H1078" s="294"/>
      <c r="I1078" s="296"/>
    </row>
    <row r="1079" spans="1:9" s="312" customFormat="1" x14ac:dyDescent="0.3">
      <c r="A1079" s="282" t="str">
        <f>IF(ISBLANK($A$15),"",$A$15)</f>
        <v>Salaried Staff</v>
      </c>
      <c r="B1079" s="283"/>
      <c r="C1079" s="283"/>
      <c r="D1079" s="290"/>
      <c r="E1079" s="290"/>
      <c r="F1079" s="285"/>
      <c r="G1079" s="285"/>
      <c r="H1079" s="283"/>
      <c r="I1079" s="286"/>
    </row>
    <row r="1080" spans="1:9" s="312" customFormat="1" x14ac:dyDescent="0.3">
      <c r="A1080" s="293" t="str">
        <f>IF(ISBLANK($A$16),"",$A$16)</f>
        <v>Salaried Supervision</v>
      </c>
      <c r="B1080" s="294"/>
      <c r="C1080" s="294"/>
      <c r="D1080" s="449">
        <f t="shared" ref="D1080:D1093" si="192">IF($B$1102="","",B1080/($B$1102*52))</f>
        <v>0</v>
      </c>
      <c r="E1080" s="449">
        <f t="shared" ref="E1080:E1093" si="193">IF($B$1102="","",C1080/($B$1102*52))</f>
        <v>0</v>
      </c>
      <c r="F1080" s="295"/>
      <c r="G1080" s="295"/>
      <c r="H1080" s="294"/>
      <c r="I1080" s="296"/>
    </row>
    <row r="1081" spans="1:9" s="312" customFormat="1" x14ac:dyDescent="0.3">
      <c r="A1081" s="293" t="str">
        <f>IF(ISBLANK($A$17),"",$A$17)</f>
        <v>Managers</v>
      </c>
      <c r="B1081" s="294"/>
      <c r="C1081" s="294"/>
      <c r="D1081" s="449">
        <f t="shared" si="192"/>
        <v>0</v>
      </c>
      <c r="E1081" s="449">
        <f t="shared" si="193"/>
        <v>0</v>
      </c>
      <c r="F1081" s="295"/>
      <c r="G1081" s="295"/>
      <c r="H1081" s="294"/>
      <c r="I1081" s="296"/>
    </row>
    <row r="1082" spans="1:9" s="312" customFormat="1" x14ac:dyDescent="0.3">
      <c r="A1082" s="293" t="str">
        <f t="shared" ref="A1082" si="194">IF(ISBLANK(A1046),"",A1046)</f>
        <v>Managers</v>
      </c>
      <c r="B1082" s="294"/>
      <c r="C1082" s="294"/>
      <c r="D1082" s="449">
        <f t="shared" si="192"/>
        <v>0</v>
      </c>
      <c r="E1082" s="449">
        <f t="shared" si="193"/>
        <v>0</v>
      </c>
      <c r="F1082" s="295"/>
      <c r="G1082" s="295"/>
      <c r="H1082" s="294"/>
      <c r="I1082" s="296"/>
    </row>
    <row r="1083" spans="1:9" s="312" customFormat="1" x14ac:dyDescent="0.3">
      <c r="A1083" s="282" t="str">
        <f>IF(ISBLANK($A$19),"",$A$19)</f>
        <v>Other Labor</v>
      </c>
      <c r="B1083" s="283"/>
      <c r="C1083" s="283"/>
      <c r="D1083" s="290">
        <f t="shared" si="192"/>
        <v>0</v>
      </c>
      <c r="E1083" s="290">
        <f t="shared" si="193"/>
        <v>0</v>
      </c>
      <c r="F1083" s="285"/>
      <c r="G1083" s="285"/>
      <c r="H1083" s="283"/>
      <c r="I1083" s="286"/>
    </row>
    <row r="1084" spans="1:9" s="312" customFormat="1" x14ac:dyDescent="0.3">
      <c r="A1084" s="293" t="str">
        <f>IF(ISBLANK($A$20),"",$A$20)</f>
        <v>Temp/ Agency Labor</v>
      </c>
      <c r="B1084" s="294"/>
      <c r="C1084" s="294"/>
      <c r="D1084" s="449">
        <f t="shared" si="192"/>
        <v>0</v>
      </c>
      <c r="E1084" s="449">
        <f t="shared" si="193"/>
        <v>0</v>
      </c>
      <c r="F1084" s="295"/>
      <c r="G1084" s="295"/>
      <c r="H1084" s="294"/>
      <c r="I1084" s="296"/>
    </row>
    <row r="1085" spans="1:9" s="312" customFormat="1" x14ac:dyDescent="0.3">
      <c r="A1085" s="282" t="str">
        <f>IF(ISBLANK($A$21),"",$A$21)</f>
        <v/>
      </c>
      <c r="B1085" s="294"/>
      <c r="C1085" s="294"/>
      <c r="D1085" s="449">
        <f t="shared" si="192"/>
        <v>0</v>
      </c>
      <c r="E1085" s="449">
        <f t="shared" si="193"/>
        <v>0</v>
      </c>
      <c r="F1085" s="295"/>
      <c r="G1085" s="295"/>
      <c r="H1085" s="294"/>
      <c r="I1085" s="296"/>
    </row>
    <row r="1086" spans="1:9" s="312" customFormat="1" x14ac:dyDescent="0.3">
      <c r="A1086" s="282" t="str">
        <f>IF(ISBLANK($A$22),"",$A$22)</f>
        <v/>
      </c>
      <c r="B1086" s="294"/>
      <c r="C1086" s="294"/>
      <c r="D1086" s="449">
        <f t="shared" si="192"/>
        <v>0</v>
      </c>
      <c r="E1086" s="449">
        <f t="shared" si="193"/>
        <v>0</v>
      </c>
      <c r="F1086" s="295"/>
      <c r="G1086" s="295"/>
      <c r="H1086" s="294"/>
      <c r="I1086" s="296"/>
    </row>
    <row r="1087" spans="1:9" s="312" customFormat="1" x14ac:dyDescent="0.3">
      <c r="A1087" s="282" t="str">
        <f>IF(ISBLANK($A$23),"",$A$23)</f>
        <v/>
      </c>
      <c r="B1087" s="294"/>
      <c r="C1087" s="294"/>
      <c r="D1087" s="449">
        <f t="shared" si="192"/>
        <v>0</v>
      </c>
      <c r="E1087" s="449">
        <f t="shared" si="193"/>
        <v>0</v>
      </c>
      <c r="F1087" s="295"/>
      <c r="G1087" s="295"/>
      <c r="H1087" s="294"/>
      <c r="I1087" s="296"/>
    </row>
    <row r="1088" spans="1:9" s="312" customFormat="1" x14ac:dyDescent="0.3">
      <c r="A1088" s="282" t="str">
        <f>IF(ISBLANK($A$24),"",$A$24)</f>
        <v/>
      </c>
      <c r="B1088" s="294"/>
      <c r="C1088" s="294"/>
      <c r="D1088" s="449">
        <f t="shared" si="192"/>
        <v>0</v>
      </c>
      <c r="E1088" s="449">
        <f t="shared" si="193"/>
        <v>0</v>
      </c>
      <c r="F1088" s="295"/>
      <c r="G1088" s="295"/>
      <c r="H1088" s="294"/>
      <c r="I1088" s="296"/>
    </row>
    <row r="1089" spans="1:26" s="312" customFormat="1" x14ac:dyDescent="0.3">
      <c r="A1089" s="282" t="str">
        <f>IF(ISBLANK($A$25),"",$A$25)</f>
        <v/>
      </c>
      <c r="B1089" s="294"/>
      <c r="C1089" s="294"/>
      <c r="D1089" s="449">
        <f t="shared" si="192"/>
        <v>0</v>
      </c>
      <c r="E1089" s="449">
        <f t="shared" si="193"/>
        <v>0</v>
      </c>
      <c r="F1089" s="295"/>
      <c r="G1089" s="295"/>
      <c r="H1089" s="294"/>
      <c r="I1089" s="296"/>
    </row>
    <row r="1090" spans="1:26" s="312" customFormat="1" x14ac:dyDescent="0.3">
      <c r="A1090" s="282" t="str">
        <f>IF(ISBLANK($A$26),"",$A$26)</f>
        <v/>
      </c>
      <c r="B1090" s="294"/>
      <c r="C1090" s="294"/>
      <c r="D1090" s="449">
        <f t="shared" si="192"/>
        <v>0</v>
      </c>
      <c r="E1090" s="449">
        <f t="shared" si="193"/>
        <v>0</v>
      </c>
      <c r="F1090" s="295"/>
      <c r="G1090" s="295"/>
      <c r="H1090" s="294"/>
      <c r="I1090" s="296"/>
      <c r="J1090" s="272"/>
      <c r="K1090" s="272"/>
      <c r="L1090" s="272"/>
      <c r="M1090" s="272"/>
      <c r="N1090" s="272"/>
      <c r="O1090" s="272"/>
      <c r="P1090" s="272"/>
      <c r="Q1090" s="272"/>
      <c r="R1090" s="272"/>
      <c r="S1090" s="272"/>
      <c r="T1090" s="272"/>
      <c r="U1090" s="272"/>
      <c r="V1090" s="272"/>
      <c r="W1090" s="272"/>
      <c r="X1090" s="272"/>
      <c r="Y1090" s="272"/>
      <c r="Z1090" s="272"/>
    </row>
    <row r="1091" spans="1:26" s="312" customFormat="1" x14ac:dyDescent="0.3">
      <c r="A1091" s="282" t="str">
        <f>IF(ISBLANK($A$27),"",$A$27)</f>
        <v/>
      </c>
      <c r="B1091" s="294"/>
      <c r="C1091" s="294"/>
      <c r="D1091" s="449">
        <f t="shared" si="192"/>
        <v>0</v>
      </c>
      <c r="E1091" s="449">
        <f t="shared" si="193"/>
        <v>0</v>
      </c>
      <c r="F1091" s="295"/>
      <c r="G1091" s="295"/>
      <c r="H1091" s="294"/>
      <c r="I1091" s="296"/>
      <c r="J1091" s="272"/>
      <c r="K1091" s="272"/>
      <c r="L1091" s="272"/>
      <c r="M1091" s="272"/>
      <c r="N1091" s="272"/>
      <c r="O1091" s="272"/>
      <c r="P1091" s="272"/>
      <c r="Q1091" s="272"/>
      <c r="R1091" s="272"/>
      <c r="S1091" s="272"/>
      <c r="T1091" s="272"/>
      <c r="U1091" s="272"/>
      <c r="V1091" s="272"/>
      <c r="W1091" s="272"/>
      <c r="X1091" s="272"/>
      <c r="Y1091" s="272"/>
      <c r="Z1091" s="272"/>
    </row>
    <row r="1092" spans="1:26" s="312" customFormat="1" x14ac:dyDescent="0.3">
      <c r="A1092" s="282" t="str">
        <f>IF(ISBLANK($A$28),"",$A$28)</f>
        <v/>
      </c>
      <c r="B1092" s="294"/>
      <c r="C1092" s="294"/>
      <c r="D1092" s="449">
        <f t="shared" si="192"/>
        <v>0</v>
      </c>
      <c r="E1092" s="449">
        <f t="shared" si="193"/>
        <v>0</v>
      </c>
      <c r="F1092" s="295"/>
      <c r="G1092" s="295"/>
      <c r="H1092" s="294"/>
      <c r="I1092" s="296"/>
      <c r="J1092" s="272"/>
      <c r="K1092" s="272"/>
      <c r="L1092" s="272"/>
      <c r="M1092" s="272"/>
      <c r="N1092" s="272"/>
      <c r="O1092" s="272"/>
      <c r="P1092" s="272"/>
      <c r="Q1092" s="272"/>
      <c r="R1092" s="272"/>
      <c r="S1092" s="272"/>
      <c r="T1092" s="272"/>
      <c r="U1092" s="272"/>
      <c r="V1092" s="272"/>
      <c r="W1092" s="272"/>
      <c r="X1092" s="272"/>
      <c r="Y1092" s="272"/>
      <c r="Z1092" s="272"/>
    </row>
    <row r="1093" spans="1:26" s="312" customFormat="1" x14ac:dyDescent="0.3">
      <c r="A1093" s="282" t="str">
        <f>IF(ISBLANK($A$29),"",$A$29)</f>
        <v/>
      </c>
      <c r="B1093" s="305"/>
      <c r="C1093" s="305"/>
      <c r="D1093" s="449">
        <f t="shared" si="192"/>
        <v>0</v>
      </c>
      <c r="E1093" s="449">
        <f t="shared" si="193"/>
        <v>0</v>
      </c>
      <c r="F1093" s="306"/>
      <c r="G1093" s="306"/>
      <c r="H1093" s="294"/>
      <c r="I1093" s="296"/>
      <c r="J1093" s="272"/>
      <c r="K1093" s="272"/>
      <c r="L1093" s="272"/>
      <c r="M1093" s="272"/>
      <c r="N1093" s="272"/>
      <c r="O1093" s="272"/>
      <c r="P1093" s="272"/>
      <c r="Q1093" s="272"/>
      <c r="R1093" s="272"/>
      <c r="S1093" s="272"/>
      <c r="T1093" s="272"/>
      <c r="U1093" s="272"/>
      <c r="V1093" s="272"/>
      <c r="W1093" s="272"/>
      <c r="X1093" s="272"/>
      <c r="Y1093" s="272"/>
      <c r="Z1093" s="272"/>
    </row>
    <row r="1094" spans="1:26" s="312" customFormat="1" x14ac:dyDescent="0.3">
      <c r="A1094" s="282" t="s">
        <v>2065</v>
      </c>
      <c r="B1094" s="450">
        <f t="shared" ref="B1094:G1094" si="195">SUM(B1071:B1093)</f>
        <v>0</v>
      </c>
      <c r="C1094" s="450">
        <f t="shared" si="195"/>
        <v>0</v>
      </c>
      <c r="D1094" s="449">
        <f t="shared" si="195"/>
        <v>0</v>
      </c>
      <c r="E1094" s="449">
        <f t="shared" si="195"/>
        <v>0</v>
      </c>
      <c r="F1094" s="459">
        <f t="shared" si="195"/>
        <v>0</v>
      </c>
      <c r="G1094" s="459">
        <f t="shared" si="195"/>
        <v>0</v>
      </c>
      <c r="H1094" s="294"/>
      <c r="I1094" s="307"/>
      <c r="J1094" s="272"/>
      <c r="K1094" s="272"/>
      <c r="L1094" s="272"/>
      <c r="M1094" s="272"/>
      <c r="N1094" s="272"/>
      <c r="O1094" s="272"/>
      <c r="P1094" s="272"/>
      <c r="Q1094" s="272"/>
      <c r="R1094" s="272"/>
      <c r="S1094" s="272"/>
      <c r="T1094" s="272"/>
      <c r="U1094" s="272"/>
      <c r="V1094" s="272"/>
      <c r="W1094" s="272"/>
      <c r="X1094" s="272"/>
      <c r="Y1094" s="272"/>
      <c r="Z1094" s="272"/>
    </row>
    <row r="1095" spans="1:26" s="312" customFormat="1" ht="18" x14ac:dyDescent="0.3">
      <c r="A1095" s="542" t="s">
        <v>2066</v>
      </c>
      <c r="B1095" s="543"/>
      <c r="C1095" s="1144" t="s">
        <v>1655</v>
      </c>
      <c r="D1095" s="1144"/>
      <c r="E1095" s="1144"/>
      <c r="F1095" s="1144"/>
      <c r="G1095" s="1145"/>
      <c r="J1095" s="272"/>
      <c r="K1095" s="272"/>
      <c r="L1095" s="272"/>
      <c r="M1095" s="272"/>
      <c r="N1095" s="272"/>
      <c r="O1095" s="272"/>
      <c r="P1095" s="272"/>
      <c r="Q1095" s="272"/>
      <c r="R1095" s="272"/>
      <c r="S1095" s="272"/>
      <c r="T1095" s="272"/>
      <c r="U1095" s="272"/>
      <c r="V1095" s="272"/>
      <c r="W1095" s="272"/>
      <c r="X1095" s="272"/>
      <c r="Y1095" s="272"/>
      <c r="Z1095" s="272"/>
    </row>
    <row r="1096" spans="1:26" s="312" customFormat="1" ht="46.8" hidden="1" x14ac:dyDescent="0.3">
      <c r="A1096" s="310" t="s">
        <v>2172</v>
      </c>
      <c r="B1096" s="311"/>
      <c r="C1096" s="1146"/>
      <c r="D1096" s="1146"/>
      <c r="E1096" s="1146"/>
      <c r="F1096" s="1146"/>
      <c r="G1096" s="1146"/>
      <c r="J1096" s="272"/>
      <c r="K1096" s="272"/>
      <c r="L1096" s="272"/>
      <c r="M1096" s="272"/>
      <c r="N1096" s="272"/>
      <c r="O1096" s="272"/>
      <c r="P1096" s="272"/>
      <c r="Q1096" s="272"/>
      <c r="R1096" s="272"/>
      <c r="S1096" s="272"/>
      <c r="T1096" s="272"/>
      <c r="U1096" s="272"/>
      <c r="V1096" s="272"/>
      <c r="W1096" s="272"/>
      <c r="X1096" s="272"/>
      <c r="Y1096" s="272"/>
      <c r="Z1096" s="272"/>
    </row>
    <row r="1097" spans="1:26" s="312" customFormat="1" ht="15.6" hidden="1" x14ac:dyDescent="0.3">
      <c r="A1097" s="313" t="s">
        <v>2068</v>
      </c>
      <c r="B1097" s="311"/>
      <c r="C1097" s="1146"/>
      <c r="D1097" s="1146"/>
      <c r="E1097" s="1146"/>
      <c r="F1097" s="1146"/>
      <c r="G1097" s="1146"/>
      <c r="J1097" s="272"/>
      <c r="K1097" s="272"/>
      <c r="L1097" s="272"/>
      <c r="M1097" s="272"/>
      <c r="N1097" s="272"/>
      <c r="O1097" s="272"/>
      <c r="P1097" s="272"/>
      <c r="Q1097" s="272"/>
      <c r="R1097" s="272"/>
      <c r="S1097" s="272"/>
      <c r="T1097" s="272"/>
      <c r="U1097" s="272"/>
      <c r="V1097" s="272"/>
      <c r="W1097" s="272"/>
      <c r="X1097" s="272"/>
      <c r="Y1097" s="272"/>
      <c r="Z1097" s="272"/>
    </row>
    <row r="1098" spans="1:26" s="312" customFormat="1" ht="15.6" hidden="1" x14ac:dyDescent="0.3">
      <c r="A1098" s="313" t="s">
        <v>2069</v>
      </c>
      <c r="B1098" s="311"/>
      <c r="C1098" s="1146"/>
      <c r="D1098" s="1146"/>
      <c r="E1098" s="1146"/>
      <c r="F1098" s="1146"/>
      <c r="G1098" s="1146"/>
      <c r="J1098" s="272"/>
      <c r="K1098" s="272"/>
      <c r="L1098" s="272"/>
      <c r="M1098" s="272"/>
      <c r="N1098" s="272"/>
      <c r="O1098" s="272"/>
      <c r="P1098" s="272"/>
      <c r="Q1098" s="272"/>
      <c r="R1098" s="272"/>
      <c r="S1098" s="272"/>
      <c r="T1098" s="272"/>
      <c r="U1098" s="272"/>
      <c r="V1098" s="272"/>
      <c r="W1098" s="272"/>
      <c r="X1098" s="272"/>
      <c r="Y1098" s="272"/>
      <c r="Z1098" s="272"/>
    </row>
    <row r="1099" spans="1:26" s="312" customFormat="1" ht="15.6" hidden="1" x14ac:dyDescent="0.3">
      <c r="A1099" s="313" t="s">
        <v>2070</v>
      </c>
      <c r="B1099" s="311"/>
      <c r="C1099" s="1146"/>
      <c r="D1099" s="1146"/>
      <c r="E1099" s="1146"/>
      <c r="F1099" s="1146"/>
      <c r="G1099" s="1146"/>
      <c r="J1099" s="272"/>
      <c r="K1099" s="272"/>
      <c r="L1099" s="272"/>
      <c r="M1099" s="272"/>
      <c r="N1099" s="272"/>
      <c r="O1099" s="272"/>
      <c r="P1099" s="272"/>
      <c r="Q1099" s="272"/>
      <c r="R1099" s="272"/>
      <c r="S1099" s="272"/>
      <c r="T1099" s="272"/>
      <c r="U1099" s="272"/>
      <c r="V1099" s="272"/>
      <c r="W1099" s="272"/>
      <c r="X1099" s="272"/>
      <c r="Y1099" s="272"/>
      <c r="Z1099" s="272"/>
    </row>
    <row r="1100" spans="1:26" s="312" customFormat="1" ht="15.6" hidden="1" x14ac:dyDescent="0.3">
      <c r="A1100" s="313" t="s">
        <v>2071</v>
      </c>
      <c r="B1100" s="311"/>
      <c r="C1100" s="1146"/>
      <c r="D1100" s="1146"/>
      <c r="E1100" s="1146"/>
      <c r="F1100" s="1146"/>
      <c r="G1100" s="1146"/>
      <c r="J1100" s="272"/>
      <c r="K1100" s="272"/>
      <c r="L1100" s="272"/>
      <c r="M1100" s="272"/>
      <c r="N1100" s="272"/>
      <c r="O1100" s="272"/>
      <c r="P1100" s="272"/>
      <c r="Q1100" s="272"/>
      <c r="R1100" s="272"/>
      <c r="S1100" s="272"/>
      <c r="T1100" s="272"/>
      <c r="U1100" s="272"/>
      <c r="V1100" s="272"/>
      <c r="W1100" s="272"/>
      <c r="X1100" s="272"/>
      <c r="Y1100" s="272"/>
      <c r="Z1100" s="272"/>
    </row>
    <row r="1101" spans="1:26" s="312" customFormat="1" ht="15.6" hidden="1" x14ac:dyDescent="0.3">
      <c r="A1101" s="313" t="s">
        <v>2072</v>
      </c>
      <c r="B1101" s="311"/>
      <c r="C1101" s="1146"/>
      <c r="D1101" s="1146"/>
      <c r="E1101" s="1146"/>
      <c r="F1101" s="1146"/>
      <c r="G1101" s="1146"/>
      <c r="J1101" s="272"/>
      <c r="K1101" s="272"/>
      <c r="L1101" s="272"/>
      <c r="M1101" s="272"/>
      <c r="N1101" s="272"/>
      <c r="O1101" s="272"/>
      <c r="P1101" s="272"/>
      <c r="Q1101" s="272"/>
      <c r="R1101" s="272"/>
      <c r="S1101" s="272"/>
      <c r="T1101" s="272"/>
      <c r="U1101" s="272"/>
      <c r="V1101" s="272"/>
      <c r="W1101" s="272"/>
      <c r="X1101" s="272"/>
      <c r="Y1101" s="272"/>
      <c r="Z1101" s="272"/>
    </row>
    <row r="1102" spans="1:26" s="312" customFormat="1" ht="15.6" collapsed="1" x14ac:dyDescent="0.3">
      <c r="A1102" s="314" t="s">
        <v>1496</v>
      </c>
      <c r="B1102" s="455">
        <v>40</v>
      </c>
      <c r="C1102" s="1150" t="s">
        <v>2073</v>
      </c>
      <c r="D1102" s="1150"/>
      <c r="E1102" s="1150"/>
      <c r="F1102" s="1150"/>
      <c r="G1102" s="1150"/>
      <c r="J1102" s="272"/>
      <c r="K1102" s="272"/>
      <c r="L1102" s="272"/>
      <c r="M1102" s="272"/>
      <c r="N1102" s="272"/>
      <c r="O1102" s="272"/>
      <c r="P1102" s="272"/>
      <c r="Q1102" s="272"/>
      <c r="R1102" s="272"/>
      <c r="S1102" s="272"/>
      <c r="T1102" s="272"/>
      <c r="U1102" s="272"/>
      <c r="V1102" s="272"/>
      <c r="W1102" s="272"/>
      <c r="X1102" s="272"/>
      <c r="Y1102" s="272"/>
      <c r="Z1102" s="272"/>
    </row>
    <row r="1104" spans="1:26" ht="18" x14ac:dyDescent="0.35">
      <c r="A1104" s="1147" t="s">
        <v>1894</v>
      </c>
      <c r="B1104" s="1148"/>
      <c r="C1104" s="1148"/>
      <c r="D1104" s="1148"/>
      <c r="E1104" s="1148"/>
      <c r="F1104" s="1148"/>
      <c r="G1104" s="1148"/>
      <c r="H1104" s="1148"/>
      <c r="I1104" s="1149"/>
    </row>
    <row r="1105" spans="1:9" ht="42" x14ac:dyDescent="0.3">
      <c r="A1105" s="275" t="s">
        <v>2040</v>
      </c>
      <c r="B1105" s="275" t="s">
        <v>2041</v>
      </c>
      <c r="C1105" s="276" t="s">
        <v>2042</v>
      </c>
      <c r="D1105" s="280" t="str">
        <f>"Productive FTEs ("&amp;B1137*52&amp;")"</f>
        <v>Productive FTEs (2080)</v>
      </c>
      <c r="E1105" s="280" t="str">
        <f>"Non-productive FTEs ("&amp;B1137*52&amp;")"</f>
        <v>Non-productive FTEs (2080)</v>
      </c>
      <c r="F1105" s="276" t="s">
        <v>2043</v>
      </c>
      <c r="G1105" s="276" t="s">
        <v>2044</v>
      </c>
      <c r="H1105" s="277" t="s">
        <v>2045</v>
      </c>
      <c r="I1105" s="276" t="s">
        <v>1655</v>
      </c>
    </row>
    <row r="1106" spans="1:9" x14ac:dyDescent="0.3">
      <c r="A1106" s="282" t="str">
        <f>IF(ISBLANK($A$7),"",$A$7)</f>
        <v>Hourly Staff</v>
      </c>
      <c r="B1106" s="283"/>
      <c r="C1106" s="283"/>
      <c r="D1106" s="290">
        <f t="shared" ref="D1106:E1106" si="196">IF($B$254="","",B1106/($B$254*52))</f>
        <v>0</v>
      </c>
      <c r="E1106" s="290">
        <f t="shared" si="196"/>
        <v>0</v>
      </c>
      <c r="F1106" s="285"/>
      <c r="G1106" s="285"/>
      <c r="H1106" s="283"/>
      <c r="I1106" s="286"/>
    </row>
    <row r="1107" spans="1:9" x14ac:dyDescent="0.3">
      <c r="A1107" s="293" t="str">
        <f>IF(ISBLANK($A$8),"",$A$8)</f>
        <v>Hourly Staff</v>
      </c>
      <c r="B1107" s="294"/>
      <c r="C1107" s="294"/>
      <c r="D1107" s="449">
        <f t="shared" ref="D1107:E1113" si="197">IF($B$1137="","",B1107/($B$1137*52))</f>
        <v>0</v>
      </c>
      <c r="E1107" s="449">
        <f t="shared" si="197"/>
        <v>0</v>
      </c>
      <c r="F1107" s="295"/>
      <c r="G1107" s="295"/>
      <c r="H1107" s="294"/>
      <c r="I1107" s="296"/>
    </row>
    <row r="1108" spans="1:9" x14ac:dyDescent="0.3">
      <c r="A1108" s="293" t="str">
        <f>IF(ISBLANK($A$9),"",$A$9)</f>
        <v>Housekeeper</v>
      </c>
      <c r="B1108" s="294"/>
      <c r="C1108" s="294"/>
      <c r="D1108" s="449">
        <f t="shared" si="197"/>
        <v>0</v>
      </c>
      <c r="E1108" s="449">
        <f t="shared" si="197"/>
        <v>0</v>
      </c>
      <c r="F1108" s="295"/>
      <c r="G1108" s="295"/>
      <c r="H1108" s="294"/>
      <c r="I1108" s="296"/>
    </row>
    <row r="1109" spans="1:9" s="312" customFormat="1" x14ac:dyDescent="0.3">
      <c r="A1109" s="293" t="str">
        <f>IF(ISBLANK($A$10),"",$A$10)</f>
        <v>Floor Technician</v>
      </c>
      <c r="B1109" s="294"/>
      <c r="C1109" s="294"/>
      <c r="D1109" s="449">
        <f t="shared" si="197"/>
        <v>0</v>
      </c>
      <c r="E1109" s="449">
        <f t="shared" si="197"/>
        <v>0</v>
      </c>
      <c r="F1109" s="295"/>
      <c r="G1109" s="295"/>
      <c r="H1109" s="294"/>
      <c r="I1109" s="296"/>
    </row>
    <row r="1110" spans="1:9" s="312" customFormat="1" x14ac:dyDescent="0.3">
      <c r="A1110" s="293" t="str">
        <f>IF(ISBLANK($A$11),"",$A$11)</f>
        <v>Trash Technician</v>
      </c>
      <c r="B1110" s="294"/>
      <c r="C1110" s="294"/>
      <c r="D1110" s="449">
        <f t="shared" si="197"/>
        <v>0</v>
      </c>
      <c r="E1110" s="449">
        <f t="shared" si="197"/>
        <v>0</v>
      </c>
      <c r="F1110" s="295"/>
      <c r="G1110" s="295"/>
      <c r="H1110" s="294"/>
      <c r="I1110" s="296"/>
    </row>
    <row r="1111" spans="1:9" s="312" customFormat="1" x14ac:dyDescent="0.3">
      <c r="A1111" s="293" t="str">
        <f>IF(ISBLANK($A$12),"",$A$12)</f>
        <v>Linen Technician</v>
      </c>
      <c r="B1111" s="294"/>
      <c r="C1111" s="294"/>
      <c r="D1111" s="449">
        <f t="shared" si="197"/>
        <v>0</v>
      </c>
      <c r="E1111" s="449">
        <f t="shared" si="197"/>
        <v>0</v>
      </c>
      <c r="F1111" s="295"/>
      <c r="G1111" s="295"/>
      <c r="H1111" s="294"/>
      <c r="I1111" s="296"/>
    </row>
    <row r="1112" spans="1:9" s="312" customFormat="1" x14ac:dyDescent="0.3">
      <c r="A1112" s="293" t="str">
        <f>IF(ISBLANK($A$13),"",$A$13)</f>
        <v>Administrative Support</v>
      </c>
      <c r="B1112" s="294"/>
      <c r="C1112" s="294"/>
      <c r="D1112" s="449">
        <f t="shared" si="197"/>
        <v>0</v>
      </c>
      <c r="E1112" s="449">
        <f t="shared" si="197"/>
        <v>0</v>
      </c>
      <c r="F1112" s="295"/>
      <c r="G1112" s="295"/>
      <c r="H1112" s="294"/>
      <c r="I1112" s="296"/>
    </row>
    <row r="1113" spans="1:9" s="312" customFormat="1" x14ac:dyDescent="0.3">
      <c r="A1113" s="293" t="str">
        <f>IF(ISBLANK($A$14),"",$A$14)</f>
        <v>Hourly Supervision</v>
      </c>
      <c r="B1113" s="294"/>
      <c r="C1113" s="294"/>
      <c r="D1113" s="449">
        <f t="shared" si="197"/>
        <v>0</v>
      </c>
      <c r="E1113" s="449">
        <f t="shared" si="197"/>
        <v>0</v>
      </c>
      <c r="F1113" s="295"/>
      <c r="G1113" s="295"/>
      <c r="H1113" s="294"/>
      <c r="I1113" s="296"/>
    </row>
    <row r="1114" spans="1:9" s="312" customFormat="1" x14ac:dyDescent="0.3">
      <c r="A1114" s="282" t="str">
        <f>IF(ISBLANK($A$15),"",$A$15)</f>
        <v>Salaried Staff</v>
      </c>
      <c r="B1114" s="283"/>
      <c r="C1114" s="283"/>
      <c r="D1114" s="290"/>
      <c r="E1114" s="290"/>
      <c r="F1114" s="285"/>
      <c r="G1114" s="285"/>
      <c r="H1114" s="283"/>
      <c r="I1114" s="286"/>
    </row>
    <row r="1115" spans="1:9" s="312" customFormat="1" x14ac:dyDescent="0.3">
      <c r="A1115" s="293" t="str">
        <f>IF(ISBLANK($A$16),"",$A$16)</f>
        <v>Salaried Supervision</v>
      </c>
      <c r="B1115" s="294"/>
      <c r="C1115" s="294"/>
      <c r="D1115" s="449">
        <f t="shared" ref="D1115:D1128" si="198">IF($B$1137="","",B1115/($B$1137*52))</f>
        <v>0</v>
      </c>
      <c r="E1115" s="449">
        <f t="shared" ref="E1115:E1128" si="199">IF($B$1137="","",C1115/($B$1137*52))</f>
        <v>0</v>
      </c>
      <c r="F1115" s="295"/>
      <c r="G1115" s="295"/>
      <c r="H1115" s="294"/>
      <c r="I1115" s="296"/>
    </row>
    <row r="1116" spans="1:9" s="312" customFormat="1" x14ac:dyDescent="0.3">
      <c r="A1116" s="293" t="str">
        <f>IF(ISBLANK($A$17),"",$A$17)</f>
        <v>Managers</v>
      </c>
      <c r="B1116" s="294"/>
      <c r="C1116" s="294"/>
      <c r="D1116" s="449">
        <f t="shared" si="198"/>
        <v>0</v>
      </c>
      <c r="E1116" s="449">
        <f t="shared" si="199"/>
        <v>0</v>
      </c>
      <c r="F1116" s="295"/>
      <c r="G1116" s="295"/>
      <c r="H1116" s="294"/>
      <c r="I1116" s="296"/>
    </row>
    <row r="1117" spans="1:9" s="312" customFormat="1" x14ac:dyDescent="0.3">
      <c r="A1117" s="293" t="str">
        <f t="shared" ref="A1117" si="200">IF(ISBLANK(A1081),"",A1081)</f>
        <v>Managers</v>
      </c>
      <c r="B1117" s="294"/>
      <c r="C1117" s="294"/>
      <c r="D1117" s="449">
        <f t="shared" si="198"/>
        <v>0</v>
      </c>
      <c r="E1117" s="449">
        <f t="shared" si="199"/>
        <v>0</v>
      </c>
      <c r="F1117" s="295"/>
      <c r="G1117" s="295"/>
      <c r="H1117" s="294"/>
      <c r="I1117" s="296"/>
    </row>
    <row r="1118" spans="1:9" s="312" customFormat="1" x14ac:dyDescent="0.3">
      <c r="A1118" s="282" t="str">
        <f>IF(ISBLANK($A$19),"",$A$19)</f>
        <v>Other Labor</v>
      </c>
      <c r="B1118" s="283"/>
      <c r="C1118" s="283"/>
      <c r="D1118" s="290">
        <f t="shared" si="198"/>
        <v>0</v>
      </c>
      <c r="E1118" s="290">
        <f t="shared" si="199"/>
        <v>0</v>
      </c>
      <c r="F1118" s="285"/>
      <c r="G1118" s="285"/>
      <c r="H1118" s="283"/>
      <c r="I1118" s="286"/>
    </row>
    <row r="1119" spans="1:9" s="312" customFormat="1" x14ac:dyDescent="0.3">
      <c r="A1119" s="293" t="str">
        <f>IF(ISBLANK($A$20),"",$A$20)</f>
        <v>Temp/ Agency Labor</v>
      </c>
      <c r="B1119" s="294"/>
      <c r="C1119" s="294"/>
      <c r="D1119" s="449">
        <f t="shared" si="198"/>
        <v>0</v>
      </c>
      <c r="E1119" s="449">
        <f t="shared" si="199"/>
        <v>0</v>
      </c>
      <c r="F1119" s="295"/>
      <c r="G1119" s="295"/>
      <c r="H1119" s="294"/>
      <c r="I1119" s="296"/>
    </row>
    <row r="1120" spans="1:9" s="312" customFormat="1" x14ac:dyDescent="0.3">
      <c r="A1120" s="282" t="str">
        <f>IF(ISBLANK($A$21),"",$A$21)</f>
        <v/>
      </c>
      <c r="B1120" s="294"/>
      <c r="C1120" s="294"/>
      <c r="D1120" s="449">
        <f t="shared" si="198"/>
        <v>0</v>
      </c>
      <c r="E1120" s="449">
        <f t="shared" si="199"/>
        <v>0</v>
      </c>
      <c r="F1120" s="295"/>
      <c r="G1120" s="295"/>
      <c r="H1120" s="294"/>
      <c r="I1120" s="296"/>
    </row>
    <row r="1121" spans="1:26" s="312" customFormat="1" x14ac:dyDescent="0.3">
      <c r="A1121" s="282" t="str">
        <f>IF(ISBLANK($A$22),"",$A$22)</f>
        <v/>
      </c>
      <c r="B1121" s="294"/>
      <c r="C1121" s="294"/>
      <c r="D1121" s="449">
        <f t="shared" si="198"/>
        <v>0</v>
      </c>
      <c r="E1121" s="449">
        <f t="shared" si="199"/>
        <v>0</v>
      </c>
      <c r="F1121" s="295"/>
      <c r="G1121" s="295"/>
      <c r="H1121" s="294"/>
      <c r="I1121" s="296"/>
    </row>
    <row r="1122" spans="1:26" s="312" customFormat="1" x14ac:dyDescent="0.3">
      <c r="A1122" s="282" t="str">
        <f>IF(ISBLANK($A$23),"",$A$23)</f>
        <v/>
      </c>
      <c r="B1122" s="294"/>
      <c r="C1122" s="294"/>
      <c r="D1122" s="449">
        <f t="shared" si="198"/>
        <v>0</v>
      </c>
      <c r="E1122" s="449">
        <f t="shared" si="199"/>
        <v>0</v>
      </c>
      <c r="F1122" s="295"/>
      <c r="G1122" s="295"/>
      <c r="H1122" s="294"/>
      <c r="I1122" s="296"/>
    </row>
    <row r="1123" spans="1:26" s="312" customFormat="1" x14ac:dyDescent="0.3">
      <c r="A1123" s="282" t="str">
        <f>IF(ISBLANK($A$24),"",$A$24)</f>
        <v/>
      </c>
      <c r="B1123" s="294"/>
      <c r="C1123" s="294"/>
      <c r="D1123" s="449">
        <f t="shared" si="198"/>
        <v>0</v>
      </c>
      <c r="E1123" s="449">
        <f t="shared" si="199"/>
        <v>0</v>
      </c>
      <c r="F1123" s="295"/>
      <c r="G1123" s="295"/>
      <c r="H1123" s="294"/>
      <c r="I1123" s="296"/>
    </row>
    <row r="1124" spans="1:26" s="312" customFormat="1" x14ac:dyDescent="0.3">
      <c r="A1124" s="282" t="str">
        <f>IF(ISBLANK($A$25),"",$A$25)</f>
        <v/>
      </c>
      <c r="B1124" s="294"/>
      <c r="C1124" s="294"/>
      <c r="D1124" s="449">
        <f t="shared" si="198"/>
        <v>0</v>
      </c>
      <c r="E1124" s="449">
        <f t="shared" si="199"/>
        <v>0</v>
      </c>
      <c r="F1124" s="295"/>
      <c r="G1124" s="295"/>
      <c r="H1124" s="294"/>
      <c r="I1124" s="296"/>
    </row>
    <row r="1125" spans="1:26" s="312" customFormat="1" x14ac:dyDescent="0.3">
      <c r="A1125" s="282" t="str">
        <f>IF(ISBLANK($A$26),"",$A$26)</f>
        <v/>
      </c>
      <c r="B1125" s="294"/>
      <c r="C1125" s="294"/>
      <c r="D1125" s="449">
        <f t="shared" si="198"/>
        <v>0</v>
      </c>
      <c r="E1125" s="449">
        <f t="shared" si="199"/>
        <v>0</v>
      </c>
      <c r="F1125" s="295"/>
      <c r="G1125" s="295"/>
      <c r="H1125" s="294"/>
      <c r="I1125" s="296"/>
      <c r="J1125" s="272"/>
      <c r="K1125" s="272"/>
      <c r="L1125" s="272"/>
      <c r="M1125" s="272"/>
      <c r="N1125" s="272"/>
      <c r="O1125" s="272"/>
      <c r="P1125" s="272"/>
      <c r="Q1125" s="272"/>
      <c r="R1125" s="272"/>
      <c r="S1125" s="272"/>
      <c r="T1125" s="272"/>
      <c r="U1125" s="272"/>
      <c r="V1125" s="272"/>
      <c r="W1125" s="272"/>
      <c r="X1125" s="272"/>
      <c r="Y1125" s="272"/>
      <c r="Z1125" s="272"/>
    </row>
    <row r="1126" spans="1:26" s="312" customFormat="1" x14ac:dyDescent="0.3">
      <c r="A1126" s="282" t="str">
        <f>IF(ISBLANK($A$27),"",$A$27)</f>
        <v/>
      </c>
      <c r="B1126" s="294"/>
      <c r="C1126" s="294"/>
      <c r="D1126" s="449">
        <f t="shared" si="198"/>
        <v>0</v>
      </c>
      <c r="E1126" s="449">
        <f t="shared" si="199"/>
        <v>0</v>
      </c>
      <c r="F1126" s="295"/>
      <c r="G1126" s="295"/>
      <c r="H1126" s="294"/>
      <c r="I1126" s="296"/>
      <c r="J1126" s="272"/>
      <c r="K1126" s="272"/>
      <c r="L1126" s="272"/>
      <c r="M1126" s="272"/>
      <c r="N1126" s="272"/>
      <c r="O1126" s="272"/>
      <c r="P1126" s="272"/>
      <c r="Q1126" s="272"/>
      <c r="R1126" s="272"/>
      <c r="S1126" s="272"/>
      <c r="T1126" s="272"/>
      <c r="U1126" s="272"/>
      <c r="V1126" s="272"/>
      <c r="W1126" s="272"/>
      <c r="X1126" s="272"/>
      <c r="Y1126" s="272"/>
      <c r="Z1126" s="272"/>
    </row>
    <row r="1127" spans="1:26" s="312" customFormat="1" x14ac:dyDescent="0.3">
      <c r="A1127" s="282" t="str">
        <f>IF(ISBLANK($A$28),"",$A$28)</f>
        <v/>
      </c>
      <c r="B1127" s="294"/>
      <c r="C1127" s="294"/>
      <c r="D1127" s="449">
        <f t="shared" si="198"/>
        <v>0</v>
      </c>
      <c r="E1127" s="449">
        <f t="shared" si="199"/>
        <v>0</v>
      </c>
      <c r="F1127" s="295"/>
      <c r="G1127" s="295"/>
      <c r="H1127" s="294"/>
      <c r="I1127" s="296"/>
      <c r="J1127" s="272"/>
      <c r="K1127" s="272"/>
      <c r="L1127" s="272"/>
      <c r="M1127" s="272"/>
      <c r="N1127" s="272"/>
      <c r="O1127" s="272"/>
      <c r="P1127" s="272"/>
      <c r="Q1127" s="272"/>
      <c r="R1127" s="272"/>
      <c r="S1127" s="272"/>
      <c r="T1127" s="272"/>
      <c r="U1127" s="272"/>
      <c r="V1127" s="272"/>
      <c r="W1127" s="272"/>
      <c r="X1127" s="272"/>
      <c r="Y1127" s="272"/>
      <c r="Z1127" s="272"/>
    </row>
    <row r="1128" spans="1:26" s="312" customFormat="1" x14ac:dyDescent="0.3">
      <c r="A1128" s="282" t="str">
        <f>IF(ISBLANK($A$29),"",$A$29)</f>
        <v/>
      </c>
      <c r="B1128" s="305"/>
      <c r="C1128" s="305"/>
      <c r="D1128" s="449">
        <f t="shared" si="198"/>
        <v>0</v>
      </c>
      <c r="E1128" s="449">
        <f t="shared" si="199"/>
        <v>0</v>
      </c>
      <c r="F1128" s="306"/>
      <c r="G1128" s="306"/>
      <c r="H1128" s="294"/>
      <c r="I1128" s="296"/>
      <c r="J1128" s="272"/>
      <c r="K1128" s="272"/>
      <c r="L1128" s="272"/>
      <c r="M1128" s="272"/>
      <c r="N1128" s="272"/>
      <c r="O1128" s="272"/>
      <c r="P1128" s="272"/>
      <c r="Q1128" s="272"/>
      <c r="R1128" s="272"/>
      <c r="S1128" s="272"/>
      <c r="T1128" s="272"/>
      <c r="U1128" s="272"/>
      <c r="V1128" s="272"/>
      <c r="W1128" s="272"/>
      <c r="X1128" s="272"/>
      <c r="Y1128" s="272"/>
      <c r="Z1128" s="272"/>
    </row>
    <row r="1129" spans="1:26" s="312" customFormat="1" x14ac:dyDescent="0.3">
      <c r="A1129" s="282" t="s">
        <v>2065</v>
      </c>
      <c r="B1129" s="450">
        <f t="shared" ref="B1129:G1129" si="201">SUM(B1106:B1128)</f>
        <v>0</v>
      </c>
      <c r="C1129" s="450">
        <f t="shared" si="201"/>
        <v>0</v>
      </c>
      <c r="D1129" s="449">
        <f t="shared" si="201"/>
        <v>0</v>
      </c>
      <c r="E1129" s="449">
        <f t="shared" si="201"/>
        <v>0</v>
      </c>
      <c r="F1129" s="459">
        <f t="shared" si="201"/>
        <v>0</v>
      </c>
      <c r="G1129" s="459">
        <f t="shared" si="201"/>
        <v>0</v>
      </c>
      <c r="H1129" s="294"/>
      <c r="I1129" s="307"/>
      <c r="J1129" s="272"/>
      <c r="K1129" s="272"/>
      <c r="L1129" s="272"/>
      <c r="M1129" s="272"/>
      <c r="N1129" s="272"/>
      <c r="O1129" s="272"/>
      <c r="P1129" s="272"/>
      <c r="Q1129" s="272"/>
      <c r="R1129" s="272"/>
      <c r="S1129" s="272"/>
      <c r="T1129" s="272"/>
      <c r="U1129" s="272"/>
      <c r="V1129" s="272"/>
      <c r="W1129" s="272"/>
      <c r="X1129" s="272"/>
      <c r="Y1129" s="272"/>
      <c r="Z1129" s="272"/>
    </row>
    <row r="1130" spans="1:26" s="312" customFormat="1" ht="18" x14ac:dyDescent="0.3">
      <c r="A1130" s="542" t="s">
        <v>2066</v>
      </c>
      <c r="B1130" s="543"/>
      <c r="C1130" s="1144" t="s">
        <v>1655</v>
      </c>
      <c r="D1130" s="1144"/>
      <c r="E1130" s="1144"/>
      <c r="F1130" s="1144"/>
      <c r="G1130" s="1145"/>
      <c r="J1130" s="272"/>
      <c r="K1130" s="272"/>
      <c r="L1130" s="272"/>
      <c r="M1130" s="272"/>
      <c r="N1130" s="272"/>
      <c r="O1130" s="272"/>
      <c r="P1130" s="272"/>
      <c r="Q1130" s="272"/>
      <c r="R1130" s="272"/>
      <c r="S1130" s="272"/>
      <c r="T1130" s="272"/>
      <c r="U1130" s="272"/>
      <c r="V1130" s="272"/>
      <c r="W1130" s="272"/>
      <c r="X1130" s="272"/>
      <c r="Y1130" s="272"/>
      <c r="Z1130" s="272"/>
    </row>
    <row r="1131" spans="1:26" s="312" customFormat="1" ht="46.8" hidden="1" x14ac:dyDescent="0.3">
      <c r="A1131" s="310" t="s">
        <v>2172</v>
      </c>
      <c r="B1131" s="311"/>
      <c r="C1131" s="1146"/>
      <c r="D1131" s="1146"/>
      <c r="E1131" s="1146"/>
      <c r="F1131" s="1146"/>
      <c r="G1131" s="1146"/>
      <c r="J1131" s="272"/>
      <c r="K1131" s="272"/>
      <c r="L1131" s="272"/>
      <c r="M1131" s="272"/>
      <c r="N1131" s="272"/>
      <c r="O1131" s="272"/>
      <c r="P1131" s="272"/>
      <c r="Q1131" s="272"/>
      <c r="R1131" s="272"/>
      <c r="S1131" s="272"/>
      <c r="T1131" s="272"/>
      <c r="U1131" s="272"/>
      <c r="V1131" s="272"/>
      <c r="W1131" s="272"/>
      <c r="X1131" s="272"/>
      <c r="Y1131" s="272"/>
      <c r="Z1131" s="272"/>
    </row>
    <row r="1132" spans="1:26" s="312" customFormat="1" ht="15.6" hidden="1" x14ac:dyDescent="0.3">
      <c r="A1132" s="313" t="s">
        <v>2068</v>
      </c>
      <c r="B1132" s="311"/>
      <c r="C1132" s="1146"/>
      <c r="D1132" s="1146"/>
      <c r="E1132" s="1146"/>
      <c r="F1132" s="1146"/>
      <c r="G1132" s="1146"/>
      <c r="J1132" s="272"/>
      <c r="K1132" s="272"/>
      <c r="L1132" s="272"/>
      <c r="M1132" s="272"/>
      <c r="N1132" s="272"/>
      <c r="O1132" s="272"/>
      <c r="P1132" s="272"/>
      <c r="Q1132" s="272"/>
      <c r="R1132" s="272"/>
      <c r="S1132" s="272"/>
      <c r="T1132" s="272"/>
      <c r="U1132" s="272"/>
      <c r="V1132" s="272"/>
      <c r="W1132" s="272"/>
      <c r="X1132" s="272"/>
      <c r="Y1132" s="272"/>
      <c r="Z1132" s="272"/>
    </row>
    <row r="1133" spans="1:26" s="312" customFormat="1" ht="15.6" hidden="1" x14ac:dyDescent="0.3">
      <c r="A1133" s="313" t="s">
        <v>2069</v>
      </c>
      <c r="B1133" s="311"/>
      <c r="C1133" s="1146"/>
      <c r="D1133" s="1146"/>
      <c r="E1133" s="1146"/>
      <c r="F1133" s="1146"/>
      <c r="G1133" s="1146"/>
      <c r="J1133" s="272"/>
      <c r="K1133" s="272"/>
      <c r="L1133" s="272"/>
      <c r="M1133" s="272"/>
      <c r="N1133" s="272"/>
      <c r="O1133" s="272"/>
      <c r="P1133" s="272"/>
      <c r="Q1133" s="272"/>
      <c r="R1133" s="272"/>
      <c r="S1133" s="272"/>
      <c r="T1133" s="272"/>
      <c r="U1133" s="272"/>
      <c r="V1133" s="272"/>
      <c r="W1133" s="272"/>
      <c r="X1133" s="272"/>
      <c r="Y1133" s="272"/>
      <c r="Z1133" s="272"/>
    </row>
    <row r="1134" spans="1:26" s="312" customFormat="1" ht="15.6" hidden="1" x14ac:dyDescent="0.3">
      <c r="A1134" s="313" t="s">
        <v>2070</v>
      </c>
      <c r="B1134" s="311"/>
      <c r="C1134" s="1146"/>
      <c r="D1134" s="1146"/>
      <c r="E1134" s="1146"/>
      <c r="F1134" s="1146"/>
      <c r="G1134" s="1146"/>
      <c r="J1134" s="272"/>
      <c r="K1134" s="272"/>
      <c r="L1134" s="272"/>
      <c r="M1134" s="272"/>
      <c r="N1134" s="272"/>
      <c r="O1134" s="272"/>
      <c r="P1134" s="272"/>
      <c r="Q1134" s="272"/>
      <c r="R1134" s="272"/>
      <c r="S1134" s="272"/>
      <c r="T1134" s="272"/>
      <c r="U1134" s="272"/>
      <c r="V1134" s="272"/>
      <c r="W1134" s="272"/>
      <c r="X1134" s="272"/>
      <c r="Y1134" s="272"/>
      <c r="Z1134" s="272"/>
    </row>
    <row r="1135" spans="1:26" s="312" customFormat="1" ht="15.6" hidden="1" x14ac:dyDescent="0.3">
      <c r="A1135" s="313" t="s">
        <v>2071</v>
      </c>
      <c r="B1135" s="311"/>
      <c r="C1135" s="1146"/>
      <c r="D1135" s="1146"/>
      <c r="E1135" s="1146"/>
      <c r="F1135" s="1146"/>
      <c r="G1135" s="1146"/>
      <c r="J1135" s="272"/>
      <c r="K1135" s="272"/>
      <c r="L1135" s="272"/>
      <c r="M1135" s="272"/>
      <c r="N1135" s="272"/>
      <c r="O1135" s="272"/>
      <c r="P1135" s="272"/>
      <c r="Q1135" s="272"/>
      <c r="R1135" s="272"/>
      <c r="S1135" s="272"/>
      <c r="T1135" s="272"/>
      <c r="U1135" s="272"/>
      <c r="V1135" s="272"/>
      <c r="W1135" s="272"/>
      <c r="X1135" s="272"/>
      <c r="Y1135" s="272"/>
      <c r="Z1135" s="272"/>
    </row>
    <row r="1136" spans="1:26" s="312" customFormat="1" ht="15.6" hidden="1" x14ac:dyDescent="0.3">
      <c r="A1136" s="313" t="s">
        <v>2072</v>
      </c>
      <c r="B1136" s="311"/>
      <c r="C1136" s="1146"/>
      <c r="D1136" s="1146"/>
      <c r="E1136" s="1146"/>
      <c r="F1136" s="1146"/>
      <c r="G1136" s="1146"/>
      <c r="J1136" s="272"/>
      <c r="K1136" s="272"/>
      <c r="L1136" s="272"/>
      <c r="M1136" s="272"/>
      <c r="N1136" s="272"/>
      <c r="O1136" s="272"/>
      <c r="P1136" s="272"/>
      <c r="Q1136" s="272"/>
      <c r="R1136" s="272"/>
      <c r="S1136" s="272"/>
      <c r="T1136" s="272"/>
      <c r="U1136" s="272"/>
      <c r="V1136" s="272"/>
      <c r="W1136" s="272"/>
      <c r="X1136" s="272"/>
      <c r="Y1136" s="272"/>
      <c r="Z1136" s="272"/>
    </row>
    <row r="1137" spans="1:26" s="312" customFormat="1" ht="15.6" collapsed="1" x14ac:dyDescent="0.3">
      <c r="A1137" s="314" t="s">
        <v>1496</v>
      </c>
      <c r="B1137" s="455">
        <v>40</v>
      </c>
      <c r="C1137" s="1150" t="s">
        <v>2073</v>
      </c>
      <c r="D1137" s="1150"/>
      <c r="E1137" s="1150"/>
      <c r="F1137" s="1150"/>
      <c r="G1137" s="1150"/>
      <c r="J1137" s="272"/>
      <c r="K1137" s="272"/>
      <c r="L1137" s="272"/>
      <c r="M1137" s="272"/>
      <c r="N1137" s="272"/>
      <c r="O1137" s="272"/>
      <c r="P1137" s="272"/>
      <c r="Q1137" s="272"/>
      <c r="R1137" s="272"/>
      <c r="S1137" s="272"/>
      <c r="T1137" s="272"/>
      <c r="U1137" s="272"/>
      <c r="V1137" s="272"/>
      <c r="W1137" s="272"/>
      <c r="X1137" s="272"/>
      <c r="Y1137" s="272"/>
      <c r="Z1137" s="272"/>
    </row>
  </sheetData>
  <mergeCells count="304">
    <mergeCell ref="C1134:G1134"/>
    <mergeCell ref="C1135:G1135"/>
    <mergeCell ref="C1136:G1136"/>
    <mergeCell ref="C1137:G1137"/>
    <mergeCell ref="C1102:G1102"/>
    <mergeCell ref="A1104:I1104"/>
    <mergeCell ref="C1130:G1130"/>
    <mergeCell ref="C1131:G1131"/>
    <mergeCell ref="C1132:G1132"/>
    <mergeCell ref="C1133:G1133"/>
    <mergeCell ref="C1096:G1096"/>
    <mergeCell ref="C1097:G1097"/>
    <mergeCell ref="C1098:G1098"/>
    <mergeCell ref="C1099:G1099"/>
    <mergeCell ref="C1100:G1100"/>
    <mergeCell ref="C1101:G1101"/>
    <mergeCell ref="C1064:G1064"/>
    <mergeCell ref="C1065:G1065"/>
    <mergeCell ref="C1066:G1066"/>
    <mergeCell ref="C1067:G1067"/>
    <mergeCell ref="A1069:I1069"/>
    <mergeCell ref="C1095:G1095"/>
    <mergeCell ref="C1032:G1032"/>
    <mergeCell ref="A1034:I1034"/>
    <mergeCell ref="C1060:G1060"/>
    <mergeCell ref="C1061:G1061"/>
    <mergeCell ref="C1062:G1062"/>
    <mergeCell ref="C1063:G1063"/>
    <mergeCell ref="C1026:G1026"/>
    <mergeCell ref="C1027:G1027"/>
    <mergeCell ref="C1028:G1028"/>
    <mergeCell ref="C1029:G1029"/>
    <mergeCell ref="C1030:G1030"/>
    <mergeCell ref="C1031:G1031"/>
    <mergeCell ref="C994:G994"/>
    <mergeCell ref="C995:G995"/>
    <mergeCell ref="C996:G996"/>
    <mergeCell ref="C997:G997"/>
    <mergeCell ref="A999:I999"/>
    <mergeCell ref="C1025:G1025"/>
    <mergeCell ref="C962:G962"/>
    <mergeCell ref="A964:I964"/>
    <mergeCell ref="C990:G990"/>
    <mergeCell ref="C991:G991"/>
    <mergeCell ref="C992:G992"/>
    <mergeCell ref="C993:G993"/>
    <mergeCell ref="C956:G956"/>
    <mergeCell ref="C957:G957"/>
    <mergeCell ref="C958:G958"/>
    <mergeCell ref="C959:G959"/>
    <mergeCell ref="C960:G960"/>
    <mergeCell ref="C961:G961"/>
    <mergeCell ref="C924:G924"/>
    <mergeCell ref="C925:G925"/>
    <mergeCell ref="C926:G926"/>
    <mergeCell ref="C927:G927"/>
    <mergeCell ref="A929:I929"/>
    <mergeCell ref="C955:G955"/>
    <mergeCell ref="C892:G892"/>
    <mergeCell ref="A894:I894"/>
    <mergeCell ref="C920:G920"/>
    <mergeCell ref="C921:G921"/>
    <mergeCell ref="C922:G922"/>
    <mergeCell ref="C923:G923"/>
    <mergeCell ref="C886:G886"/>
    <mergeCell ref="C887:G887"/>
    <mergeCell ref="C888:G888"/>
    <mergeCell ref="C889:G889"/>
    <mergeCell ref="C890:G890"/>
    <mergeCell ref="C891:G891"/>
    <mergeCell ref="C854:G854"/>
    <mergeCell ref="C855:G855"/>
    <mergeCell ref="C856:G856"/>
    <mergeCell ref="C857:G857"/>
    <mergeCell ref="A859:I859"/>
    <mergeCell ref="C885:G885"/>
    <mergeCell ref="C822:G822"/>
    <mergeCell ref="A824:I824"/>
    <mergeCell ref="C850:G850"/>
    <mergeCell ref="C851:G851"/>
    <mergeCell ref="C852:G852"/>
    <mergeCell ref="C853:G853"/>
    <mergeCell ref="C816:G816"/>
    <mergeCell ref="C817:G817"/>
    <mergeCell ref="C818:G818"/>
    <mergeCell ref="C819:G819"/>
    <mergeCell ref="C820:G820"/>
    <mergeCell ref="C821:G821"/>
    <mergeCell ref="C784:G784"/>
    <mergeCell ref="C785:G785"/>
    <mergeCell ref="C786:G786"/>
    <mergeCell ref="C787:G787"/>
    <mergeCell ref="A789:I789"/>
    <mergeCell ref="C815:G815"/>
    <mergeCell ref="C752:G752"/>
    <mergeCell ref="A754:I754"/>
    <mergeCell ref="C780:G780"/>
    <mergeCell ref="C781:G781"/>
    <mergeCell ref="C782:G782"/>
    <mergeCell ref="C783:G783"/>
    <mergeCell ref="C746:G746"/>
    <mergeCell ref="C747:G747"/>
    <mergeCell ref="C748:G748"/>
    <mergeCell ref="C749:G749"/>
    <mergeCell ref="C750:G750"/>
    <mergeCell ref="C751:G751"/>
    <mergeCell ref="C714:G714"/>
    <mergeCell ref="C715:G715"/>
    <mergeCell ref="C716:G716"/>
    <mergeCell ref="C717:G717"/>
    <mergeCell ref="A719:I719"/>
    <mergeCell ref="C745:G745"/>
    <mergeCell ref="C682:G682"/>
    <mergeCell ref="A684:I684"/>
    <mergeCell ref="C710:G710"/>
    <mergeCell ref="C711:G711"/>
    <mergeCell ref="C712:G712"/>
    <mergeCell ref="C713:G713"/>
    <mergeCell ref="C676:G676"/>
    <mergeCell ref="C677:G677"/>
    <mergeCell ref="C678:G678"/>
    <mergeCell ref="C679:G679"/>
    <mergeCell ref="C680:G680"/>
    <mergeCell ref="C681:G681"/>
    <mergeCell ref="C644:G644"/>
    <mergeCell ref="C645:G645"/>
    <mergeCell ref="C646:G646"/>
    <mergeCell ref="C647:G647"/>
    <mergeCell ref="A649:I649"/>
    <mergeCell ref="C675:G675"/>
    <mergeCell ref="C612:G612"/>
    <mergeCell ref="A614:I614"/>
    <mergeCell ref="C640:G640"/>
    <mergeCell ref="C641:G641"/>
    <mergeCell ref="C642:G642"/>
    <mergeCell ref="C643:G643"/>
    <mergeCell ref="C606:G606"/>
    <mergeCell ref="C607:G607"/>
    <mergeCell ref="C608:G608"/>
    <mergeCell ref="C609:G609"/>
    <mergeCell ref="C610:G610"/>
    <mergeCell ref="C611:G611"/>
    <mergeCell ref="C574:G574"/>
    <mergeCell ref="C575:G575"/>
    <mergeCell ref="C576:G576"/>
    <mergeCell ref="C577:G577"/>
    <mergeCell ref="A579:I579"/>
    <mergeCell ref="C605:G605"/>
    <mergeCell ref="C542:G542"/>
    <mergeCell ref="A544:I544"/>
    <mergeCell ref="C570:G570"/>
    <mergeCell ref="C571:G571"/>
    <mergeCell ref="C572:G572"/>
    <mergeCell ref="C573:G573"/>
    <mergeCell ref="C536:G536"/>
    <mergeCell ref="C537:G537"/>
    <mergeCell ref="C538:G538"/>
    <mergeCell ref="C539:G539"/>
    <mergeCell ref="C540:G540"/>
    <mergeCell ref="C541:G541"/>
    <mergeCell ref="C504:G504"/>
    <mergeCell ref="C505:G505"/>
    <mergeCell ref="C506:G506"/>
    <mergeCell ref="C507:G507"/>
    <mergeCell ref="A509:I509"/>
    <mergeCell ref="C535:G535"/>
    <mergeCell ref="A473:I473"/>
    <mergeCell ref="C499:G499"/>
    <mergeCell ref="C500:G500"/>
    <mergeCell ref="C501:G501"/>
    <mergeCell ref="C502:G502"/>
    <mergeCell ref="C503:G503"/>
    <mergeCell ref="C466:G466"/>
    <mergeCell ref="C467:G467"/>
    <mergeCell ref="C468:G468"/>
    <mergeCell ref="C469:G469"/>
    <mergeCell ref="C470:G470"/>
    <mergeCell ref="C471:G471"/>
    <mergeCell ref="C434:G434"/>
    <mergeCell ref="C435:G435"/>
    <mergeCell ref="A437:I437"/>
    <mergeCell ref="C463:G463"/>
    <mergeCell ref="C464:G464"/>
    <mergeCell ref="C465:G465"/>
    <mergeCell ref="C428:G428"/>
    <mergeCell ref="C429:G429"/>
    <mergeCell ref="C430:G430"/>
    <mergeCell ref="C431:G431"/>
    <mergeCell ref="C432:G432"/>
    <mergeCell ref="C433:G433"/>
    <mergeCell ref="C396:G396"/>
    <mergeCell ref="C397:G397"/>
    <mergeCell ref="C398:G398"/>
    <mergeCell ref="C399:G399"/>
    <mergeCell ref="A401:I401"/>
    <mergeCell ref="C427:G427"/>
    <mergeCell ref="A365:I365"/>
    <mergeCell ref="C391:G391"/>
    <mergeCell ref="C392:G392"/>
    <mergeCell ref="C393:G393"/>
    <mergeCell ref="C394:G394"/>
    <mergeCell ref="C395:G395"/>
    <mergeCell ref="C358:G358"/>
    <mergeCell ref="C359:G359"/>
    <mergeCell ref="C360:G360"/>
    <mergeCell ref="C361:G361"/>
    <mergeCell ref="C362:G362"/>
    <mergeCell ref="C363:G363"/>
    <mergeCell ref="C326:G326"/>
    <mergeCell ref="C327:G327"/>
    <mergeCell ref="A329:I329"/>
    <mergeCell ref="C355:G355"/>
    <mergeCell ref="C356:G356"/>
    <mergeCell ref="C357:G357"/>
    <mergeCell ref="C320:G320"/>
    <mergeCell ref="C321:G321"/>
    <mergeCell ref="C322:G322"/>
    <mergeCell ref="C323:G323"/>
    <mergeCell ref="C324:G324"/>
    <mergeCell ref="C325:G325"/>
    <mergeCell ref="C288:G288"/>
    <mergeCell ref="C289:G289"/>
    <mergeCell ref="C290:G290"/>
    <mergeCell ref="C291:G291"/>
    <mergeCell ref="A293:I293"/>
    <mergeCell ref="C319:G319"/>
    <mergeCell ref="A257:I257"/>
    <mergeCell ref="C283:G283"/>
    <mergeCell ref="C284:G284"/>
    <mergeCell ref="C285:G285"/>
    <mergeCell ref="C286:G286"/>
    <mergeCell ref="C287:G287"/>
    <mergeCell ref="C250:G250"/>
    <mergeCell ref="C251:G251"/>
    <mergeCell ref="C252:G252"/>
    <mergeCell ref="C253:G253"/>
    <mergeCell ref="C254:G254"/>
    <mergeCell ref="C255:G255"/>
    <mergeCell ref="C218:G218"/>
    <mergeCell ref="C219:G219"/>
    <mergeCell ref="A221:I221"/>
    <mergeCell ref="C247:G247"/>
    <mergeCell ref="C248:G248"/>
    <mergeCell ref="C249:G249"/>
    <mergeCell ref="C212:G212"/>
    <mergeCell ref="C213:G213"/>
    <mergeCell ref="C214:G214"/>
    <mergeCell ref="C215:G215"/>
    <mergeCell ref="C216:G216"/>
    <mergeCell ref="C217:G217"/>
    <mergeCell ref="C180:G180"/>
    <mergeCell ref="C181:G181"/>
    <mergeCell ref="C182:G182"/>
    <mergeCell ref="C183:G183"/>
    <mergeCell ref="A185:I185"/>
    <mergeCell ref="C211:G211"/>
    <mergeCell ref="A149:I149"/>
    <mergeCell ref="C175:G175"/>
    <mergeCell ref="C176:G176"/>
    <mergeCell ref="C177:G177"/>
    <mergeCell ref="C178:G178"/>
    <mergeCell ref="C179:G179"/>
    <mergeCell ref="C142:G142"/>
    <mergeCell ref="C143:G143"/>
    <mergeCell ref="C144:G144"/>
    <mergeCell ref="C145:G145"/>
    <mergeCell ref="C146:G146"/>
    <mergeCell ref="C147:G147"/>
    <mergeCell ref="C110:G110"/>
    <mergeCell ref="C111:G111"/>
    <mergeCell ref="A113:I113"/>
    <mergeCell ref="C139:G139"/>
    <mergeCell ref="C140:G140"/>
    <mergeCell ref="C141:G141"/>
    <mergeCell ref="C104:G104"/>
    <mergeCell ref="C105:G105"/>
    <mergeCell ref="C106:G106"/>
    <mergeCell ref="C107:G107"/>
    <mergeCell ref="C108:G108"/>
    <mergeCell ref="C109:G109"/>
    <mergeCell ref="C72:G72"/>
    <mergeCell ref="C73:G73"/>
    <mergeCell ref="C74:G74"/>
    <mergeCell ref="C75:G75"/>
    <mergeCell ref="A77:I77"/>
    <mergeCell ref="C103:G103"/>
    <mergeCell ref="C69:G69"/>
    <mergeCell ref="C70:G70"/>
    <mergeCell ref="C71:G71"/>
    <mergeCell ref="C34:G34"/>
    <mergeCell ref="C35:G35"/>
    <mergeCell ref="C36:G36"/>
    <mergeCell ref="C37:G37"/>
    <mergeCell ref="C38:G38"/>
    <mergeCell ref="C39:G39"/>
    <mergeCell ref="A1:I1"/>
    <mergeCell ref="A5:I5"/>
    <mergeCell ref="R5:Z5"/>
    <mergeCell ref="C31:G31"/>
    <mergeCell ref="C32:G32"/>
    <mergeCell ref="C33:G33"/>
    <mergeCell ref="A41:I41"/>
    <mergeCell ref="C67:G67"/>
    <mergeCell ref="C68:G68"/>
  </mergeCells>
  <dataValidations count="1">
    <dataValidation type="list" allowBlank="1" showErrorMessage="1" sqref="H7:H29 H43:H65 H79:H101 H115:H137 H151:H173 H187:H209 H223:H245 Y7:Y29 H259:H281 H295:H317 H331:H353 H367:H389 H403:H425 H439:H461 H475:H497 H511:H533 H546:H568 H686:H708 H581:H603 H616:H638 H651:H673 H721:H743 H756:H778 H791:H813 H826:H848 H861:H883 H896:H918 H931:H953 H966:H988 H1001:H1023 H1036:H1058 H1071:H1093 H1106:H1128" xr:uid="{BD898132-97BE-4295-8D39-092EE8D04831}">
      <formula1>$P$7:$P$8</formula1>
    </dataValidation>
  </dataValidations>
  <pageMargins left="0.7" right="0.7" top="1.1437499999999998" bottom="1.1437499999999998" header="0.75" footer="0.75"/>
  <pageSetup scale="31" fitToWidth="0" fitToHeight="0" orientation="portrait" r:id="rId1"/>
  <headerFooter alignWithMargins="0"/>
  <colBreaks count="1" manualBreakCount="1">
    <brk id="9" max="1048575" man="1"/>
  </colBreaks>
  <ignoredErrors>
    <ignoredError sqref="A43:A65 A1106:A1128 A1071:A1093 A1036:A1058 A1001:A1023 A966:A988 A931:A953 A896:A918 A861:A883 A826:A848 A791:A813 A756:A777 A721:A743 A686:A708 A651:A673 A616:A638 A581:A603 A546:A568 A511:A533 A475:A497 A439:A461 A403:A425 A367:A389 A331:A353 A295:A317 A259:A281 A223:A245 A187:A209 A151:A173 A115:A137 A79:A101" unlocked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A9CCF-EF05-4E74-ABE4-E0BFD9638B01}">
  <sheetPr>
    <tabColor theme="8"/>
  </sheetPr>
  <dimension ref="A1:M278"/>
  <sheetViews>
    <sheetView showGridLines="0" workbookViewId="0">
      <selection activeCell="A2" sqref="A2"/>
    </sheetView>
  </sheetViews>
  <sheetFormatPr defaultColWidth="9" defaultRowHeight="14.4" outlineLevelRow="1" x14ac:dyDescent="0.3"/>
  <cols>
    <col min="1" max="1" width="52.5546875" style="249" customWidth="1"/>
    <col min="2" max="2" width="23" style="250" customWidth="1"/>
    <col min="3" max="12" width="21" style="250" customWidth="1"/>
    <col min="13" max="13" width="57.44140625" style="255" customWidth="1"/>
    <col min="14" max="14" width="9" style="114"/>
    <col min="15" max="15" width="10.44140625" style="114" bestFit="1" customWidth="1"/>
    <col min="16" max="16" width="13.5546875" style="114" bestFit="1" customWidth="1"/>
    <col min="17" max="16384" width="9" style="114"/>
  </cols>
  <sheetData>
    <row r="1" spans="1:13" ht="21.6" thickBot="1" x14ac:dyDescent="0.4">
      <c r="A1" s="111" t="s">
        <v>2173</v>
      </c>
      <c r="B1" s="441" t="s">
        <v>1861</v>
      </c>
      <c r="C1" s="112"/>
      <c r="D1" s="112"/>
      <c r="E1" s="112"/>
      <c r="F1" s="112"/>
      <c r="G1" s="112"/>
      <c r="H1" s="112"/>
      <c r="I1" s="112"/>
      <c r="J1" s="112"/>
      <c r="K1" s="112"/>
      <c r="L1" s="112"/>
      <c r="M1" s="113"/>
    </row>
    <row r="2" spans="1:13" ht="16.2" thickBot="1" x14ac:dyDescent="0.35">
      <c r="A2" s="442"/>
      <c r="B2" s="443" t="s">
        <v>1862</v>
      </c>
      <c r="C2" s="443" t="s">
        <v>1863</v>
      </c>
      <c r="D2" s="443" t="s">
        <v>1864</v>
      </c>
      <c r="E2" s="443" t="s">
        <v>1865</v>
      </c>
      <c r="F2" s="443" t="s">
        <v>1866</v>
      </c>
      <c r="G2" s="443" t="s">
        <v>1867</v>
      </c>
      <c r="H2" s="443" t="s">
        <v>1868</v>
      </c>
      <c r="I2" s="443" t="s">
        <v>1869</v>
      </c>
      <c r="J2" s="443" t="s">
        <v>1870</v>
      </c>
      <c r="K2" s="443" t="s">
        <v>1871</v>
      </c>
      <c r="L2" s="443" t="s">
        <v>1872</v>
      </c>
      <c r="M2" s="443" t="s">
        <v>1903</v>
      </c>
    </row>
    <row r="3" spans="1:13" ht="16.2" thickBot="1" x14ac:dyDescent="0.35">
      <c r="A3" s="115"/>
      <c r="B3" s="116"/>
      <c r="C3" s="117" t="s">
        <v>1904</v>
      </c>
      <c r="D3" s="117" t="s">
        <v>1904</v>
      </c>
      <c r="E3" s="117" t="s">
        <v>1904</v>
      </c>
      <c r="F3" s="117" t="s">
        <v>1904</v>
      </c>
      <c r="G3" s="117" t="s">
        <v>1904</v>
      </c>
      <c r="H3" s="117" t="s">
        <v>1904</v>
      </c>
      <c r="I3" s="117" t="s">
        <v>1904</v>
      </c>
      <c r="J3" s="117" t="s">
        <v>1904</v>
      </c>
      <c r="K3" s="117" t="s">
        <v>1904</v>
      </c>
      <c r="L3" s="117" t="s">
        <v>1904</v>
      </c>
      <c r="M3" s="118"/>
    </row>
    <row r="4" spans="1:13" ht="15" thickBot="1" x14ac:dyDescent="0.35">
      <c r="A4" s="446" t="s">
        <v>1905</v>
      </c>
      <c r="B4" s="119"/>
      <c r="C4" s="120"/>
      <c r="D4" s="120"/>
      <c r="E4" s="120"/>
      <c r="F4" s="120"/>
      <c r="G4" s="120"/>
      <c r="H4" s="120"/>
      <c r="I4" s="120"/>
      <c r="J4" s="120"/>
      <c r="K4" s="120"/>
      <c r="L4" s="120"/>
      <c r="M4" s="121"/>
    </row>
    <row r="5" spans="1:13" x14ac:dyDescent="0.3">
      <c r="A5" s="122" t="s">
        <v>1906</v>
      </c>
      <c r="B5" s="123">
        <f t="shared" ref="B5:B17" si="0">SUM(C5:L5)</f>
        <v>0</v>
      </c>
      <c r="C5" s="124"/>
      <c r="D5" s="124"/>
      <c r="E5" s="124"/>
      <c r="F5" s="124"/>
      <c r="G5" s="124"/>
      <c r="H5" s="124"/>
      <c r="I5" s="124"/>
      <c r="J5" s="124"/>
      <c r="K5" s="124"/>
      <c r="L5" s="124"/>
      <c r="M5" s="125" t="s">
        <v>1907</v>
      </c>
    </row>
    <row r="6" spans="1:13" x14ac:dyDescent="0.3">
      <c r="A6" s="126" t="s">
        <v>1908</v>
      </c>
      <c r="B6" s="127">
        <f t="shared" si="0"/>
        <v>0</v>
      </c>
      <c r="C6" s="128"/>
      <c r="D6" s="128"/>
      <c r="E6" s="128"/>
      <c r="F6" s="128"/>
      <c r="G6" s="128"/>
      <c r="H6" s="128"/>
      <c r="I6" s="128"/>
      <c r="J6" s="128"/>
      <c r="K6" s="128"/>
      <c r="L6" s="128"/>
      <c r="M6" s="129" t="s">
        <v>1907</v>
      </c>
    </row>
    <row r="7" spans="1:13" x14ac:dyDescent="0.3">
      <c r="A7" s="126" t="s">
        <v>1909</v>
      </c>
      <c r="B7" s="127">
        <f t="shared" si="0"/>
        <v>0</v>
      </c>
      <c r="C7" s="128"/>
      <c r="D7" s="128"/>
      <c r="E7" s="128"/>
      <c r="F7" s="128"/>
      <c r="G7" s="128"/>
      <c r="H7" s="128"/>
      <c r="I7" s="128"/>
      <c r="J7" s="128"/>
      <c r="K7" s="128"/>
      <c r="L7" s="128"/>
      <c r="M7" s="129" t="s">
        <v>1907</v>
      </c>
    </row>
    <row r="8" spans="1:13" x14ac:dyDescent="0.3">
      <c r="A8" s="130" t="s">
        <v>1910</v>
      </c>
      <c r="B8" s="127">
        <f t="shared" si="0"/>
        <v>0</v>
      </c>
      <c r="C8" s="128"/>
      <c r="D8" s="128"/>
      <c r="E8" s="128"/>
      <c r="F8" s="128"/>
      <c r="G8" s="128"/>
      <c r="H8" s="128"/>
      <c r="I8" s="128"/>
      <c r="J8" s="128"/>
      <c r="K8" s="128"/>
      <c r="L8" s="128"/>
      <c r="M8" s="129"/>
    </row>
    <row r="9" spans="1:13" x14ac:dyDescent="0.3">
      <c r="A9" s="130" t="s">
        <v>1911</v>
      </c>
      <c r="B9" s="127">
        <f t="shared" si="0"/>
        <v>0</v>
      </c>
      <c r="C9" s="128"/>
      <c r="D9" s="128"/>
      <c r="E9" s="128"/>
      <c r="F9" s="128"/>
      <c r="G9" s="128"/>
      <c r="H9" s="128"/>
      <c r="I9" s="128"/>
      <c r="J9" s="128"/>
      <c r="K9" s="128"/>
      <c r="L9" s="128"/>
      <c r="M9" s="129"/>
    </row>
    <row r="10" spans="1:13" ht="15" thickBot="1" x14ac:dyDescent="0.35">
      <c r="A10" s="130" t="s">
        <v>1912</v>
      </c>
      <c r="B10" s="127">
        <f t="shared" si="0"/>
        <v>0</v>
      </c>
      <c r="C10" s="128"/>
      <c r="D10" s="128"/>
      <c r="E10" s="128"/>
      <c r="F10" s="128"/>
      <c r="G10" s="128"/>
      <c r="H10" s="128"/>
      <c r="I10" s="128"/>
      <c r="J10" s="128"/>
      <c r="K10" s="128"/>
      <c r="L10" s="128"/>
      <c r="M10" s="129"/>
    </row>
    <row r="11" spans="1:13" ht="15" hidden="1" outlineLevel="1" thickBot="1" x14ac:dyDescent="0.35">
      <c r="A11" s="122" t="s">
        <v>1913</v>
      </c>
      <c r="B11" s="127">
        <f t="shared" si="0"/>
        <v>0</v>
      </c>
      <c r="C11" s="128"/>
      <c r="D11" s="128"/>
      <c r="E11" s="128"/>
      <c r="F11" s="128"/>
      <c r="G11" s="128"/>
      <c r="H11" s="128"/>
      <c r="I11" s="128"/>
      <c r="J11" s="128"/>
      <c r="K11" s="128"/>
      <c r="L11" s="128"/>
      <c r="M11" s="129" t="s">
        <v>1907</v>
      </c>
    </row>
    <row r="12" spans="1:13" ht="15" hidden="1" outlineLevel="1" thickBot="1" x14ac:dyDescent="0.35">
      <c r="A12" s="126" t="s">
        <v>1914</v>
      </c>
      <c r="B12" s="127">
        <f t="shared" si="0"/>
        <v>0</v>
      </c>
      <c r="C12" s="128"/>
      <c r="D12" s="128"/>
      <c r="E12" s="128"/>
      <c r="F12" s="128"/>
      <c r="G12" s="128"/>
      <c r="H12" s="128"/>
      <c r="I12" s="128"/>
      <c r="J12" s="128"/>
      <c r="K12" s="128"/>
      <c r="L12" s="128"/>
      <c r="M12" s="129" t="s">
        <v>1907</v>
      </c>
    </row>
    <row r="13" spans="1:13" ht="15" hidden="1" outlineLevel="1" thickBot="1" x14ac:dyDescent="0.35">
      <c r="A13" s="126" t="s">
        <v>1915</v>
      </c>
      <c r="B13" s="127">
        <f t="shared" si="0"/>
        <v>0</v>
      </c>
      <c r="C13" s="128"/>
      <c r="D13" s="128"/>
      <c r="E13" s="128"/>
      <c r="F13" s="128"/>
      <c r="G13" s="128"/>
      <c r="H13" s="128"/>
      <c r="I13" s="128"/>
      <c r="J13" s="128"/>
      <c r="K13" s="128"/>
      <c r="L13" s="128"/>
      <c r="M13" s="129" t="s">
        <v>1907</v>
      </c>
    </row>
    <row r="14" spans="1:13" ht="15" hidden="1" outlineLevel="1" thickBot="1" x14ac:dyDescent="0.35">
      <c r="A14" s="130" t="s">
        <v>1916</v>
      </c>
      <c r="B14" s="131">
        <f t="shared" si="0"/>
        <v>0</v>
      </c>
      <c r="C14" s="128"/>
      <c r="D14" s="128"/>
      <c r="E14" s="128"/>
      <c r="F14" s="128"/>
      <c r="G14" s="128"/>
      <c r="H14" s="128"/>
      <c r="I14" s="128"/>
      <c r="J14" s="128"/>
      <c r="K14" s="128"/>
      <c r="L14" s="128"/>
      <c r="M14" s="129" t="s">
        <v>1907</v>
      </c>
    </row>
    <row r="15" spans="1:13" ht="15" hidden="1" outlineLevel="1" thickBot="1" x14ac:dyDescent="0.35">
      <c r="A15" s="130" t="s">
        <v>1917</v>
      </c>
      <c r="B15" s="131">
        <f t="shared" si="0"/>
        <v>0</v>
      </c>
      <c r="C15" s="128"/>
      <c r="D15" s="128"/>
      <c r="E15" s="128"/>
      <c r="F15" s="128"/>
      <c r="G15" s="128"/>
      <c r="H15" s="128"/>
      <c r="I15" s="128"/>
      <c r="J15" s="128"/>
      <c r="K15" s="128"/>
      <c r="L15" s="128"/>
      <c r="M15" s="129" t="s">
        <v>1907</v>
      </c>
    </row>
    <row r="16" spans="1:13" ht="15" hidden="1" outlineLevel="1" thickBot="1" x14ac:dyDescent="0.35">
      <c r="A16" s="132" t="s">
        <v>1918</v>
      </c>
      <c r="B16" s="133">
        <f t="shared" si="0"/>
        <v>0</v>
      </c>
      <c r="C16" s="134"/>
      <c r="D16" s="134"/>
      <c r="E16" s="134"/>
      <c r="F16" s="134"/>
      <c r="G16" s="134"/>
      <c r="H16" s="134"/>
      <c r="I16" s="134"/>
      <c r="J16" s="134"/>
      <c r="K16" s="134"/>
      <c r="L16" s="134"/>
      <c r="M16" s="129" t="s">
        <v>1907</v>
      </c>
    </row>
    <row r="17" spans="1:13" ht="16.2" collapsed="1" thickBot="1" x14ac:dyDescent="0.35">
      <c r="A17" s="444" t="s">
        <v>1919</v>
      </c>
      <c r="B17" s="445">
        <f t="shared" si="0"/>
        <v>0</v>
      </c>
      <c r="C17" s="445">
        <f t="shared" ref="C17:J17" si="1">SUM(C5:C16)</f>
        <v>0</v>
      </c>
      <c r="D17" s="445">
        <f t="shared" si="1"/>
        <v>0</v>
      </c>
      <c r="E17" s="445">
        <f t="shared" si="1"/>
        <v>0</v>
      </c>
      <c r="F17" s="445">
        <f t="shared" si="1"/>
        <v>0</v>
      </c>
      <c r="G17" s="445">
        <f t="shared" si="1"/>
        <v>0</v>
      </c>
      <c r="H17" s="445">
        <f t="shared" si="1"/>
        <v>0</v>
      </c>
      <c r="I17" s="445">
        <f t="shared" si="1"/>
        <v>0</v>
      </c>
      <c r="J17" s="445">
        <f t="shared" si="1"/>
        <v>0</v>
      </c>
      <c r="K17" s="445">
        <f>SUM(K5:K16)</f>
        <v>0</v>
      </c>
      <c r="L17" s="445">
        <f>SUM(L5:L16)</f>
        <v>0</v>
      </c>
      <c r="M17" s="445"/>
    </row>
    <row r="18" spans="1:13" ht="15" thickBot="1" x14ac:dyDescent="0.35">
      <c r="A18" s="446" t="s">
        <v>1920</v>
      </c>
      <c r="B18" s="137"/>
      <c r="C18" s="138"/>
      <c r="D18" s="138"/>
      <c r="E18" s="138"/>
      <c r="F18" s="138"/>
      <c r="G18" s="138"/>
      <c r="H18" s="138"/>
      <c r="I18" s="138"/>
      <c r="J18" s="138"/>
      <c r="K18" s="138"/>
      <c r="L18" s="138"/>
      <c r="M18" s="139"/>
    </row>
    <row r="19" spans="1:13" x14ac:dyDescent="0.3">
      <c r="A19" s="122" t="s">
        <v>1921</v>
      </c>
      <c r="B19" s="140">
        <f t="shared" ref="B19:B25" si="2">SUM(C19:L19)</f>
        <v>0</v>
      </c>
      <c r="C19" s="141"/>
      <c r="D19" s="141"/>
      <c r="E19" s="141"/>
      <c r="F19" s="141"/>
      <c r="G19" s="141"/>
      <c r="H19" s="141"/>
      <c r="I19" s="141"/>
      <c r="J19" s="141"/>
      <c r="K19" s="141"/>
      <c r="L19" s="141"/>
      <c r="M19" s="129" t="s">
        <v>1907</v>
      </c>
    </row>
    <row r="20" spans="1:13" x14ac:dyDescent="0.3">
      <c r="A20" s="126" t="s">
        <v>1922</v>
      </c>
      <c r="B20" s="140">
        <f t="shared" si="2"/>
        <v>0</v>
      </c>
      <c r="C20" s="128"/>
      <c r="D20" s="128"/>
      <c r="E20" s="128"/>
      <c r="F20" s="128"/>
      <c r="G20" s="128"/>
      <c r="H20" s="128"/>
      <c r="I20" s="128"/>
      <c r="J20" s="128"/>
      <c r="K20" s="128"/>
      <c r="L20" s="128"/>
      <c r="M20" s="129" t="s">
        <v>1907</v>
      </c>
    </row>
    <row r="21" spans="1:13" x14ac:dyDescent="0.3">
      <c r="A21" s="126" t="s">
        <v>1923</v>
      </c>
      <c r="B21" s="140">
        <f t="shared" si="2"/>
        <v>0</v>
      </c>
      <c r="C21" s="128"/>
      <c r="D21" s="128"/>
      <c r="E21" s="128"/>
      <c r="F21" s="128"/>
      <c r="G21" s="128"/>
      <c r="H21" s="128"/>
      <c r="I21" s="128"/>
      <c r="J21" s="128"/>
      <c r="K21" s="128"/>
      <c r="L21" s="128"/>
      <c r="M21" s="129" t="s">
        <v>1907</v>
      </c>
    </row>
    <row r="22" spans="1:13" x14ac:dyDescent="0.3">
      <c r="A22" s="130" t="s">
        <v>1924</v>
      </c>
      <c r="B22" s="140">
        <f t="shared" si="2"/>
        <v>0</v>
      </c>
      <c r="C22" s="128"/>
      <c r="D22" s="128"/>
      <c r="E22" s="128"/>
      <c r="F22" s="128"/>
      <c r="G22" s="128"/>
      <c r="H22" s="128"/>
      <c r="I22" s="128"/>
      <c r="J22" s="128"/>
      <c r="K22" s="128"/>
      <c r="L22" s="128"/>
      <c r="M22" s="129" t="s">
        <v>1907</v>
      </c>
    </row>
    <row r="23" spans="1:13" x14ac:dyDescent="0.3">
      <c r="A23" s="130" t="s">
        <v>1925</v>
      </c>
      <c r="B23" s="140">
        <f t="shared" si="2"/>
        <v>0</v>
      </c>
      <c r="C23" s="128"/>
      <c r="D23" s="128"/>
      <c r="E23" s="128"/>
      <c r="F23" s="128"/>
      <c r="G23" s="128"/>
      <c r="H23" s="128"/>
      <c r="I23" s="128"/>
      <c r="J23" s="128"/>
      <c r="K23" s="128"/>
      <c r="L23" s="128"/>
      <c r="M23" s="129" t="s">
        <v>1907</v>
      </c>
    </row>
    <row r="24" spans="1:13" ht="15" thickBot="1" x14ac:dyDescent="0.35">
      <c r="A24" s="142" t="s">
        <v>1926</v>
      </c>
      <c r="B24" s="140">
        <f t="shared" si="2"/>
        <v>0</v>
      </c>
      <c r="C24" s="143"/>
      <c r="D24" s="143"/>
      <c r="E24" s="143"/>
      <c r="F24" s="143"/>
      <c r="G24" s="143"/>
      <c r="H24" s="143"/>
      <c r="I24" s="143"/>
      <c r="J24" s="143"/>
      <c r="K24" s="143"/>
      <c r="L24" s="143"/>
      <c r="M24" s="129" t="s">
        <v>1907</v>
      </c>
    </row>
    <row r="25" spans="1:13" ht="16.2" thickBot="1" x14ac:dyDescent="0.35">
      <c r="A25" s="444" t="s">
        <v>1927</v>
      </c>
      <c r="B25" s="445">
        <f t="shared" si="2"/>
        <v>0</v>
      </c>
      <c r="C25" s="445">
        <f t="shared" ref="C25:J25" si="3">SUM(C19:C24)</f>
        <v>0</v>
      </c>
      <c r="D25" s="445">
        <f t="shared" si="3"/>
        <v>0</v>
      </c>
      <c r="E25" s="445">
        <f t="shared" si="3"/>
        <v>0</v>
      </c>
      <c r="F25" s="445">
        <f t="shared" si="3"/>
        <v>0</v>
      </c>
      <c r="G25" s="445">
        <f t="shared" si="3"/>
        <v>0</v>
      </c>
      <c r="H25" s="445">
        <f t="shared" si="3"/>
        <v>0</v>
      </c>
      <c r="I25" s="445">
        <f t="shared" si="3"/>
        <v>0</v>
      </c>
      <c r="J25" s="445">
        <f t="shared" si="3"/>
        <v>0</v>
      </c>
      <c r="K25" s="445">
        <f>SUM(K19:K24)</f>
        <v>0</v>
      </c>
      <c r="L25" s="445">
        <f>SUM(L19:L24)</f>
        <v>0</v>
      </c>
      <c r="M25" s="445"/>
    </row>
    <row r="26" spans="1:13" ht="15" thickBot="1" x14ac:dyDescent="0.35">
      <c r="A26" s="446" t="s">
        <v>1928</v>
      </c>
      <c r="B26" s="144"/>
      <c r="C26" s="145"/>
      <c r="D26" s="145"/>
      <c r="E26" s="145"/>
      <c r="F26" s="145"/>
      <c r="G26" s="145"/>
      <c r="H26" s="145"/>
      <c r="I26" s="145"/>
      <c r="J26" s="145"/>
      <c r="K26" s="145"/>
      <c r="L26" s="145"/>
      <c r="M26" s="146"/>
    </row>
    <row r="27" spans="1:13" x14ac:dyDescent="0.3">
      <c r="A27" s="147" t="s">
        <v>1929</v>
      </c>
      <c r="B27" s="148">
        <f t="shared" ref="B27:B33" si="4">SUM(C27:L27)</f>
        <v>0</v>
      </c>
      <c r="C27" s="149"/>
      <c r="D27" s="150"/>
      <c r="E27" s="150"/>
      <c r="F27" s="150"/>
      <c r="G27" s="150"/>
      <c r="H27" s="150"/>
      <c r="I27" s="150"/>
      <c r="J27" s="150"/>
      <c r="K27" s="150"/>
      <c r="L27" s="150"/>
      <c r="M27" s="129" t="s">
        <v>1907</v>
      </c>
    </row>
    <row r="28" spans="1:13" x14ac:dyDescent="0.3">
      <c r="A28" s="151" t="s">
        <v>1930</v>
      </c>
      <c r="B28" s="369">
        <f t="shared" si="4"/>
        <v>0</v>
      </c>
      <c r="C28" s="152"/>
      <c r="D28" s="153"/>
      <c r="E28" s="153"/>
      <c r="F28" s="153"/>
      <c r="G28" s="153"/>
      <c r="H28" s="153"/>
      <c r="I28" s="153"/>
      <c r="J28" s="153"/>
      <c r="K28" s="153"/>
      <c r="L28" s="153"/>
      <c r="M28" s="129" t="s">
        <v>1907</v>
      </c>
    </row>
    <row r="29" spans="1:13" hidden="1" outlineLevel="1" x14ac:dyDescent="0.3">
      <c r="A29" s="154" t="s">
        <v>1931</v>
      </c>
      <c r="B29" s="369">
        <f t="shared" si="4"/>
        <v>0</v>
      </c>
      <c r="C29" s="152"/>
      <c r="D29" s="155"/>
      <c r="E29" s="155"/>
      <c r="F29" s="155"/>
      <c r="G29" s="155"/>
      <c r="H29" s="155"/>
      <c r="I29" s="155"/>
      <c r="J29" s="155"/>
      <c r="K29" s="155"/>
      <c r="L29" s="155"/>
      <c r="M29" s="129" t="s">
        <v>1907</v>
      </c>
    </row>
    <row r="30" spans="1:13" hidden="1" outlineLevel="1" x14ac:dyDescent="0.3">
      <c r="A30" s="156" t="s">
        <v>1932</v>
      </c>
      <c r="B30" s="369">
        <f t="shared" si="4"/>
        <v>0</v>
      </c>
      <c r="C30" s="152"/>
      <c r="D30" s="157"/>
      <c r="E30" s="157"/>
      <c r="F30" s="157"/>
      <c r="G30" s="157"/>
      <c r="H30" s="157"/>
      <c r="I30" s="157"/>
      <c r="J30" s="157"/>
      <c r="K30" s="157"/>
      <c r="L30" s="157"/>
      <c r="M30" s="129" t="s">
        <v>1907</v>
      </c>
    </row>
    <row r="31" spans="1:13" collapsed="1" x14ac:dyDescent="0.3">
      <c r="A31" s="154" t="s">
        <v>1933</v>
      </c>
      <c r="B31" s="369">
        <f t="shared" si="4"/>
        <v>0</v>
      </c>
      <c r="C31" s="152"/>
      <c r="D31" s="157"/>
      <c r="E31" s="157"/>
      <c r="F31" s="157"/>
      <c r="G31" s="157"/>
      <c r="H31" s="157"/>
      <c r="I31" s="157"/>
      <c r="J31" s="157"/>
      <c r="K31" s="157"/>
      <c r="L31" s="157"/>
      <c r="M31" s="129" t="s">
        <v>1907</v>
      </c>
    </row>
    <row r="32" spans="1:13" ht="15" thickBot="1" x14ac:dyDescent="0.35">
      <c r="A32" s="151" t="s">
        <v>1934</v>
      </c>
      <c r="B32" s="158">
        <f t="shared" si="4"/>
        <v>0</v>
      </c>
      <c r="C32" s="152"/>
      <c r="D32" s="157"/>
      <c r="E32" s="157"/>
      <c r="F32" s="157"/>
      <c r="G32" s="157"/>
      <c r="H32" s="157"/>
      <c r="I32" s="157"/>
      <c r="J32" s="157"/>
      <c r="K32" s="157"/>
      <c r="L32" s="157"/>
      <c r="M32" s="129" t="s">
        <v>1907</v>
      </c>
    </row>
    <row r="33" spans="1:13" ht="16.2" thickBot="1" x14ac:dyDescent="0.35">
      <c r="A33" s="444" t="s">
        <v>1935</v>
      </c>
      <c r="B33" s="448">
        <f t="shared" si="4"/>
        <v>0</v>
      </c>
      <c r="C33" s="448">
        <f t="shared" ref="C33:J33" si="5">SUM(C27:C32)</f>
        <v>0</v>
      </c>
      <c r="D33" s="448">
        <f t="shared" si="5"/>
        <v>0</v>
      </c>
      <c r="E33" s="448">
        <f t="shared" si="5"/>
        <v>0</v>
      </c>
      <c r="F33" s="448">
        <f t="shared" si="5"/>
        <v>0</v>
      </c>
      <c r="G33" s="448">
        <f t="shared" si="5"/>
        <v>0</v>
      </c>
      <c r="H33" s="448">
        <f t="shared" si="5"/>
        <v>0</v>
      </c>
      <c r="I33" s="448">
        <f t="shared" si="5"/>
        <v>0</v>
      </c>
      <c r="J33" s="448">
        <f t="shared" si="5"/>
        <v>0</v>
      </c>
      <c r="K33" s="448">
        <f>SUM(K27:K32)</f>
        <v>0</v>
      </c>
      <c r="L33" s="448">
        <f>SUM(L27:L32)</f>
        <v>0</v>
      </c>
      <c r="M33" s="445"/>
    </row>
    <row r="34" spans="1:13" ht="15" thickBot="1" x14ac:dyDescent="0.35">
      <c r="A34" s="159"/>
      <c r="B34" s="159"/>
      <c r="C34" s="160"/>
      <c r="D34" s="160"/>
      <c r="E34" s="160"/>
      <c r="F34" s="160"/>
      <c r="G34" s="160"/>
      <c r="H34" s="160"/>
      <c r="I34" s="160"/>
      <c r="J34" s="160"/>
      <c r="K34" s="160"/>
      <c r="L34" s="160"/>
      <c r="M34" s="121"/>
    </row>
    <row r="35" spans="1:13" ht="15" hidden="1" thickBot="1" x14ac:dyDescent="0.35">
      <c r="A35" s="257" t="s">
        <v>1936</v>
      </c>
      <c r="B35" s="258">
        <f>SUM(C35:L35)</f>
        <v>0</v>
      </c>
      <c r="C35" s="259"/>
      <c r="D35" s="259"/>
      <c r="E35" s="259"/>
      <c r="F35" s="259"/>
      <c r="G35" s="259"/>
      <c r="H35" s="259"/>
      <c r="I35" s="259"/>
      <c r="J35" s="259"/>
      <c r="K35" s="259"/>
      <c r="L35" s="259"/>
      <c r="M35" s="164" t="s">
        <v>1907</v>
      </c>
    </row>
    <row r="36" spans="1:13" x14ac:dyDescent="0.3">
      <c r="A36" s="161" t="s">
        <v>1937</v>
      </c>
      <c r="B36" s="260">
        <f>SUM(C36:L36)</f>
        <v>0</v>
      </c>
      <c r="C36" s="261"/>
      <c r="D36" s="261"/>
      <c r="E36" s="261"/>
      <c r="F36" s="261"/>
      <c r="G36" s="261"/>
      <c r="H36" s="261"/>
      <c r="I36" s="261"/>
      <c r="J36" s="261"/>
      <c r="K36" s="261"/>
      <c r="L36" s="261"/>
      <c r="M36" s="129" t="s">
        <v>1907</v>
      </c>
    </row>
    <row r="37" spans="1:13" x14ac:dyDescent="0.3">
      <c r="A37" s="168" t="s">
        <v>1938</v>
      </c>
      <c r="B37" s="169">
        <f>IFERROR(AVERAGE(C37:L37),0)</f>
        <v>0</v>
      </c>
      <c r="C37" s="170"/>
      <c r="D37" s="170"/>
      <c r="E37" s="170"/>
      <c r="F37" s="170"/>
      <c r="G37" s="170"/>
      <c r="H37" s="170"/>
      <c r="I37" s="170"/>
      <c r="J37" s="170"/>
      <c r="K37" s="170"/>
      <c r="L37" s="170"/>
      <c r="M37" s="129" t="s">
        <v>1907</v>
      </c>
    </row>
    <row r="38" spans="1:13" x14ac:dyDescent="0.3">
      <c r="A38" s="168" t="s">
        <v>1939</v>
      </c>
      <c r="B38" s="171">
        <f>IFERROR(SUM(B6,B7,B12,B13,B15,B16)/SUM(B14,B11,B5),0)</f>
        <v>0</v>
      </c>
      <c r="C38" s="172">
        <f>IFERROR(SUM(C6,C7,C12,C13,C15,C16,C9,C10)/SUM(C14,C11,C5,C8),0)</f>
        <v>0</v>
      </c>
      <c r="D38" s="172">
        <f t="shared" ref="D38:L38" si="6">IFERROR(SUM(D6,D7,D12,D13,D15,D16,D9,D10)/SUM(D14,D11,D5,D8),0)</f>
        <v>0</v>
      </c>
      <c r="E38" s="172">
        <f t="shared" si="6"/>
        <v>0</v>
      </c>
      <c r="F38" s="172">
        <f t="shared" si="6"/>
        <v>0</v>
      </c>
      <c r="G38" s="172">
        <f t="shared" si="6"/>
        <v>0</v>
      </c>
      <c r="H38" s="172">
        <f t="shared" si="6"/>
        <v>0</v>
      </c>
      <c r="I38" s="172">
        <f t="shared" si="6"/>
        <v>0</v>
      </c>
      <c r="J38" s="172">
        <f t="shared" si="6"/>
        <v>0</v>
      </c>
      <c r="K38" s="172">
        <f t="shared" si="6"/>
        <v>0</v>
      </c>
      <c r="L38" s="172">
        <f t="shared" si="6"/>
        <v>0</v>
      </c>
      <c r="M38" s="129" t="s">
        <v>1907</v>
      </c>
    </row>
    <row r="39" spans="1:13" ht="15" thickBot="1" x14ac:dyDescent="0.35">
      <c r="A39" s="173" t="s">
        <v>1940</v>
      </c>
      <c r="B39" s="174">
        <f>IFERROR(SUM(B20,B21,B23,B24)/SUM(B19,B22),0)</f>
        <v>0</v>
      </c>
      <c r="C39" s="174">
        <f t="shared" ref="C39:L39" si="7">IFERROR(SUM(C20,C21,C23,C24)/SUM(C19,C22),0)</f>
        <v>0</v>
      </c>
      <c r="D39" s="174">
        <f t="shared" si="7"/>
        <v>0</v>
      </c>
      <c r="E39" s="174">
        <f t="shared" si="7"/>
        <v>0</v>
      </c>
      <c r="F39" s="174">
        <f t="shared" si="7"/>
        <v>0</v>
      </c>
      <c r="G39" s="174">
        <f t="shared" si="7"/>
        <v>0</v>
      </c>
      <c r="H39" s="174">
        <f t="shared" si="7"/>
        <v>0</v>
      </c>
      <c r="I39" s="174">
        <f t="shared" si="7"/>
        <v>0</v>
      </c>
      <c r="J39" s="174">
        <f t="shared" si="7"/>
        <v>0</v>
      </c>
      <c r="K39" s="174">
        <f t="shared" si="7"/>
        <v>0</v>
      </c>
      <c r="L39" s="174">
        <f t="shared" si="7"/>
        <v>0</v>
      </c>
      <c r="M39" s="175" t="s">
        <v>1907</v>
      </c>
    </row>
    <row r="40" spans="1:13" x14ac:dyDescent="0.3">
      <c r="A40" s="159"/>
      <c r="B40" s="159"/>
      <c r="C40" s="160"/>
      <c r="D40" s="160"/>
      <c r="E40" s="160"/>
      <c r="F40" s="160"/>
      <c r="G40" s="160"/>
      <c r="H40" s="160"/>
      <c r="I40" s="160"/>
      <c r="J40" s="160"/>
      <c r="K40" s="160"/>
      <c r="L40" s="160"/>
      <c r="M40" s="176"/>
    </row>
    <row r="41" spans="1:13" hidden="1" outlineLevel="1" x14ac:dyDescent="0.3">
      <c r="A41" s="177" t="s">
        <v>1941</v>
      </c>
      <c r="B41" s="123">
        <f t="shared" ref="B41:B49" si="8">SUM(C41:L41)</f>
        <v>0</v>
      </c>
      <c r="C41" s="178">
        <f t="shared" ref="C41:J41" si="9">C77</f>
        <v>0</v>
      </c>
      <c r="D41" s="178">
        <f t="shared" si="9"/>
        <v>0</v>
      </c>
      <c r="E41" s="178">
        <f t="shared" si="9"/>
        <v>0</v>
      </c>
      <c r="F41" s="178">
        <f t="shared" si="9"/>
        <v>0</v>
      </c>
      <c r="G41" s="178">
        <f t="shared" si="9"/>
        <v>0</v>
      </c>
      <c r="H41" s="178">
        <f t="shared" si="9"/>
        <v>0</v>
      </c>
      <c r="I41" s="178">
        <f t="shared" si="9"/>
        <v>0</v>
      </c>
      <c r="J41" s="178">
        <f t="shared" si="9"/>
        <v>0</v>
      </c>
      <c r="K41" s="178">
        <f>K77</f>
        <v>0</v>
      </c>
      <c r="L41" s="178">
        <f>L77</f>
        <v>0</v>
      </c>
      <c r="M41" s="125" t="s">
        <v>1907</v>
      </c>
    </row>
    <row r="42" spans="1:13" collapsed="1" x14ac:dyDescent="0.3">
      <c r="A42" s="126" t="s">
        <v>1942</v>
      </c>
      <c r="B42" s="127">
        <f t="shared" si="8"/>
        <v>0</v>
      </c>
      <c r="C42" s="131">
        <f t="shared" ref="C42:J42" si="10">C111</f>
        <v>0</v>
      </c>
      <c r="D42" s="131">
        <f t="shared" si="10"/>
        <v>0</v>
      </c>
      <c r="E42" s="131">
        <f t="shared" si="10"/>
        <v>0</v>
      </c>
      <c r="F42" s="131">
        <f t="shared" si="10"/>
        <v>0</v>
      </c>
      <c r="G42" s="131">
        <f t="shared" si="10"/>
        <v>0</v>
      </c>
      <c r="H42" s="131">
        <f t="shared" si="10"/>
        <v>0</v>
      </c>
      <c r="I42" s="131">
        <f t="shared" si="10"/>
        <v>0</v>
      </c>
      <c r="J42" s="131">
        <f t="shared" si="10"/>
        <v>0</v>
      </c>
      <c r="K42" s="131">
        <f>K111</f>
        <v>0</v>
      </c>
      <c r="L42" s="131">
        <f>L111</f>
        <v>0</v>
      </c>
      <c r="M42" s="129" t="s">
        <v>1907</v>
      </c>
    </row>
    <row r="43" spans="1:13" x14ac:dyDescent="0.3">
      <c r="A43" s="179" t="s">
        <v>1943</v>
      </c>
      <c r="B43" s="180">
        <f t="shared" si="8"/>
        <v>0</v>
      </c>
      <c r="C43" s="181"/>
      <c r="D43" s="181"/>
      <c r="E43" s="181"/>
      <c r="F43" s="181"/>
      <c r="G43" s="181"/>
      <c r="H43" s="181"/>
      <c r="I43" s="181"/>
      <c r="J43" s="181"/>
      <c r="K43" s="181"/>
      <c r="L43" s="181"/>
      <c r="M43" s="129" t="s">
        <v>1907</v>
      </c>
    </row>
    <row r="44" spans="1:13" ht="13.5" customHeight="1" x14ac:dyDescent="0.3">
      <c r="A44" s="126" t="s">
        <v>1944</v>
      </c>
      <c r="B44" s="127">
        <f t="shared" si="8"/>
        <v>0</v>
      </c>
      <c r="C44" s="131">
        <f t="shared" ref="C44:J44" si="11">C159</f>
        <v>0</v>
      </c>
      <c r="D44" s="131">
        <f t="shared" si="11"/>
        <v>0</v>
      </c>
      <c r="E44" s="131">
        <f t="shared" si="11"/>
        <v>0</v>
      </c>
      <c r="F44" s="131">
        <f t="shared" si="11"/>
        <v>0</v>
      </c>
      <c r="G44" s="131">
        <f t="shared" si="11"/>
        <v>0</v>
      </c>
      <c r="H44" s="131">
        <f t="shared" si="11"/>
        <v>0</v>
      </c>
      <c r="I44" s="131">
        <f t="shared" si="11"/>
        <v>0</v>
      </c>
      <c r="J44" s="131">
        <f t="shared" si="11"/>
        <v>0</v>
      </c>
      <c r="K44" s="131">
        <f>K159</f>
        <v>0</v>
      </c>
      <c r="L44" s="131">
        <f>L159</f>
        <v>0</v>
      </c>
      <c r="M44" s="129" t="s">
        <v>1907</v>
      </c>
    </row>
    <row r="45" spans="1:13" ht="13.5" customHeight="1" x14ac:dyDescent="0.3">
      <c r="A45" s="126" t="s">
        <v>1945</v>
      </c>
      <c r="B45" s="127">
        <f t="shared" si="8"/>
        <v>0</v>
      </c>
      <c r="C45" s="143"/>
      <c r="D45" s="143"/>
      <c r="E45" s="143"/>
      <c r="F45" s="143"/>
      <c r="G45" s="143"/>
      <c r="H45" s="143"/>
      <c r="I45" s="143"/>
      <c r="J45" s="143"/>
      <c r="K45" s="143"/>
      <c r="L45" s="143"/>
      <c r="M45" s="129" t="s">
        <v>1907</v>
      </c>
    </row>
    <row r="46" spans="1:13" ht="13.5" customHeight="1" x14ac:dyDescent="0.3">
      <c r="A46" s="126" t="s">
        <v>1946</v>
      </c>
      <c r="B46" s="127">
        <f t="shared" si="8"/>
        <v>0</v>
      </c>
      <c r="C46" s="182"/>
      <c r="D46" s="128"/>
      <c r="E46" s="128"/>
      <c r="F46" s="128"/>
      <c r="G46" s="128"/>
      <c r="H46" s="128"/>
      <c r="I46" s="128"/>
      <c r="J46" s="128"/>
      <c r="K46" s="128"/>
      <c r="L46" s="128"/>
      <c r="M46" s="129" t="s">
        <v>1907</v>
      </c>
    </row>
    <row r="47" spans="1:13" x14ac:dyDescent="0.3">
      <c r="A47" s="122" t="s">
        <v>1947</v>
      </c>
      <c r="B47" s="127">
        <f t="shared" si="8"/>
        <v>0</v>
      </c>
      <c r="C47" s="140">
        <f t="shared" ref="C47:J47" si="12">C176</f>
        <v>0</v>
      </c>
      <c r="D47" s="140">
        <f t="shared" si="12"/>
        <v>0</v>
      </c>
      <c r="E47" s="140">
        <f t="shared" si="12"/>
        <v>0</v>
      </c>
      <c r="F47" s="140">
        <f t="shared" si="12"/>
        <v>0</v>
      </c>
      <c r="G47" s="140">
        <f t="shared" si="12"/>
        <v>0</v>
      </c>
      <c r="H47" s="140">
        <f t="shared" si="12"/>
        <v>0</v>
      </c>
      <c r="I47" s="140">
        <f t="shared" si="12"/>
        <v>0</v>
      </c>
      <c r="J47" s="140">
        <f t="shared" si="12"/>
        <v>0</v>
      </c>
      <c r="K47" s="140">
        <f>K176</f>
        <v>0</v>
      </c>
      <c r="L47" s="140">
        <f>L176</f>
        <v>0</v>
      </c>
      <c r="M47" s="129" t="s">
        <v>1907</v>
      </c>
    </row>
    <row r="48" spans="1:13" ht="13.5" customHeight="1" thickBot="1" x14ac:dyDescent="0.35">
      <c r="A48" s="183" t="s">
        <v>1948</v>
      </c>
      <c r="B48" s="140">
        <f t="shared" si="8"/>
        <v>0</v>
      </c>
      <c r="C48" s="134"/>
      <c r="D48" s="134"/>
      <c r="E48" s="134"/>
      <c r="F48" s="134"/>
      <c r="G48" s="134"/>
      <c r="H48" s="134"/>
      <c r="I48" s="134"/>
      <c r="J48" s="134"/>
      <c r="K48" s="134"/>
      <c r="L48" s="134"/>
      <c r="M48" s="129" t="s">
        <v>1907</v>
      </c>
    </row>
    <row r="49" spans="1:13" ht="15" thickBot="1" x14ac:dyDescent="0.35">
      <c r="A49" s="184" t="s">
        <v>2174</v>
      </c>
      <c r="B49" s="185">
        <f t="shared" si="8"/>
        <v>0</v>
      </c>
      <c r="C49" s="185">
        <f t="shared" ref="C49:G49" si="13">C17+C25+SUM(C41:C48)</f>
        <v>0</v>
      </c>
      <c r="D49" s="185">
        <f t="shared" si="13"/>
        <v>0</v>
      </c>
      <c r="E49" s="185">
        <f t="shared" si="13"/>
        <v>0</v>
      </c>
      <c r="F49" s="185">
        <f t="shared" si="13"/>
        <v>0</v>
      </c>
      <c r="G49" s="185">
        <f t="shared" si="13"/>
        <v>0</v>
      </c>
      <c r="H49" s="185">
        <f t="shared" ref="H49:J49" si="14">H17+H25+SUM(H41:H48)</f>
        <v>0</v>
      </c>
      <c r="I49" s="185">
        <f t="shared" si="14"/>
        <v>0</v>
      </c>
      <c r="J49" s="185">
        <f t="shared" si="14"/>
        <v>0</v>
      </c>
      <c r="K49" s="185">
        <f>K17+K25+SUM(K41:K48)</f>
        <v>0</v>
      </c>
      <c r="L49" s="185">
        <f>L17+L25+SUM(L41:L48)</f>
        <v>0</v>
      </c>
      <c r="M49" s="186"/>
    </row>
    <row r="50" spans="1:13" ht="7.5" customHeight="1" thickTop="1" thickBot="1" x14ac:dyDescent="0.35">
      <c r="A50" s="187"/>
      <c r="B50" s="188"/>
      <c r="C50" s="189"/>
      <c r="D50" s="189"/>
      <c r="E50" s="189"/>
      <c r="F50" s="189"/>
      <c r="G50" s="189"/>
      <c r="H50" s="189"/>
      <c r="I50" s="189"/>
      <c r="J50" s="189"/>
      <c r="K50" s="189"/>
      <c r="L50" s="189"/>
      <c r="M50" s="190"/>
    </row>
    <row r="51" spans="1:13" ht="15" hidden="1" outlineLevel="1" thickBot="1" x14ac:dyDescent="0.35">
      <c r="A51" s="184" t="s">
        <v>1950</v>
      </c>
      <c r="B51" s="185">
        <f>SUM(C51:L51)</f>
        <v>0</v>
      </c>
      <c r="C51" s="185">
        <f t="shared" ref="C51:J51" si="15">-C122</f>
        <v>0</v>
      </c>
      <c r="D51" s="185">
        <f t="shared" si="15"/>
        <v>0</v>
      </c>
      <c r="E51" s="185">
        <f t="shared" si="15"/>
        <v>0</v>
      </c>
      <c r="F51" s="185">
        <f t="shared" si="15"/>
        <v>0</v>
      </c>
      <c r="G51" s="185">
        <f t="shared" si="15"/>
        <v>0</v>
      </c>
      <c r="H51" s="185">
        <f t="shared" si="15"/>
        <v>0</v>
      </c>
      <c r="I51" s="185">
        <f t="shared" si="15"/>
        <v>0</v>
      </c>
      <c r="J51" s="185">
        <f t="shared" si="15"/>
        <v>0</v>
      </c>
      <c r="K51" s="185">
        <f>-K122</f>
        <v>0</v>
      </c>
      <c r="L51" s="185">
        <f>-L122</f>
        <v>0</v>
      </c>
      <c r="M51" s="186"/>
    </row>
    <row r="52" spans="1:13" ht="7.5" hidden="1" customHeight="1" outlineLevel="1" x14ac:dyDescent="0.3">
      <c r="A52" s="187"/>
      <c r="B52" s="188"/>
      <c r="C52" s="189"/>
      <c r="D52" s="189"/>
      <c r="E52" s="189"/>
      <c r="F52" s="189"/>
      <c r="G52" s="189"/>
      <c r="H52" s="189"/>
      <c r="I52" s="189"/>
      <c r="J52" s="189"/>
      <c r="K52" s="189"/>
      <c r="L52" s="189"/>
      <c r="M52" s="191"/>
    </row>
    <row r="53" spans="1:13" ht="15" hidden="1" outlineLevel="1" thickBot="1" x14ac:dyDescent="0.35">
      <c r="A53" s="184" t="s">
        <v>2175</v>
      </c>
      <c r="B53" s="185">
        <f>SUM(C53:L53)</f>
        <v>0</v>
      </c>
      <c r="C53" s="185">
        <f t="shared" ref="C53:J53" si="16">C49+C51</f>
        <v>0</v>
      </c>
      <c r="D53" s="185">
        <f t="shared" si="16"/>
        <v>0</v>
      </c>
      <c r="E53" s="185">
        <f t="shared" si="16"/>
        <v>0</v>
      </c>
      <c r="F53" s="185">
        <f t="shared" si="16"/>
        <v>0</v>
      </c>
      <c r="G53" s="185">
        <f t="shared" si="16"/>
        <v>0</v>
      </c>
      <c r="H53" s="185">
        <f t="shared" si="16"/>
        <v>0</v>
      </c>
      <c r="I53" s="185">
        <f t="shared" si="16"/>
        <v>0</v>
      </c>
      <c r="J53" s="185">
        <f t="shared" si="16"/>
        <v>0</v>
      </c>
      <c r="K53" s="185">
        <f>K49+K51</f>
        <v>0</v>
      </c>
      <c r="L53" s="185">
        <f>L49+L51</f>
        <v>0</v>
      </c>
      <c r="M53" s="186"/>
    </row>
    <row r="54" spans="1:13" ht="6.75" hidden="1" customHeight="1" outlineLevel="1" x14ac:dyDescent="0.3">
      <c r="A54" s="187"/>
      <c r="B54" s="188"/>
      <c r="C54" s="189"/>
      <c r="D54" s="189"/>
      <c r="E54" s="189"/>
      <c r="F54" s="189"/>
      <c r="G54" s="189"/>
      <c r="H54" s="189"/>
      <c r="I54" s="189"/>
      <c r="J54" s="189"/>
      <c r="K54" s="189"/>
      <c r="L54" s="189"/>
      <c r="M54" s="191"/>
    </row>
    <row r="55" spans="1:13" ht="28.2" hidden="1" outlineLevel="1" thickBot="1" x14ac:dyDescent="0.35">
      <c r="A55" s="184" t="s">
        <v>1952</v>
      </c>
      <c r="B55" s="185">
        <f>SUM(C55:L55)</f>
        <v>0</v>
      </c>
      <c r="C55" s="192"/>
      <c r="D55" s="192"/>
      <c r="E55" s="192"/>
      <c r="F55" s="192"/>
      <c r="G55" s="192"/>
      <c r="H55" s="192"/>
      <c r="I55" s="192"/>
      <c r="J55" s="192"/>
      <c r="K55" s="192"/>
      <c r="L55" s="192"/>
      <c r="M55" s="186"/>
    </row>
    <row r="56" spans="1:13" ht="7.5" hidden="1" customHeight="1" outlineLevel="1" x14ac:dyDescent="0.3">
      <c r="A56" s="193"/>
      <c r="B56" s="194"/>
      <c r="C56" s="195"/>
      <c r="D56" s="195"/>
      <c r="E56" s="195"/>
      <c r="F56" s="195"/>
      <c r="G56" s="195"/>
      <c r="H56" s="195"/>
      <c r="I56" s="195"/>
      <c r="J56" s="195"/>
      <c r="K56" s="195"/>
      <c r="L56" s="195"/>
      <c r="M56" s="196"/>
    </row>
    <row r="57" spans="1:13" ht="28.2" collapsed="1" thickBot="1" x14ac:dyDescent="0.35">
      <c r="A57" s="184" t="s">
        <v>1953</v>
      </c>
      <c r="B57" s="185">
        <f>SUM(C57:L57)</f>
        <v>0</v>
      </c>
      <c r="C57" s="192"/>
      <c r="D57" s="192"/>
      <c r="E57" s="192"/>
      <c r="F57" s="192"/>
      <c r="G57" s="192"/>
      <c r="H57" s="192"/>
      <c r="I57" s="192"/>
      <c r="J57" s="192"/>
      <c r="K57" s="192"/>
      <c r="L57" s="192"/>
      <c r="M57" s="186"/>
    </row>
    <row r="58" spans="1:13" ht="15" thickBot="1" x14ac:dyDescent="0.35">
      <c r="A58" s="193"/>
      <c r="B58" s="194"/>
      <c r="C58" s="195"/>
      <c r="D58" s="195"/>
      <c r="E58" s="195"/>
      <c r="F58" s="195"/>
      <c r="G58" s="195"/>
      <c r="H58" s="195"/>
      <c r="I58" s="195"/>
      <c r="J58" s="195"/>
      <c r="K58" s="195"/>
      <c r="L58" s="195"/>
      <c r="M58" s="196"/>
    </row>
    <row r="59" spans="1:13" ht="16.2" thickBot="1" x14ac:dyDescent="0.35">
      <c r="A59" s="444" t="s">
        <v>2176</v>
      </c>
      <c r="B59" s="445">
        <f>SUM(C59:L59)</f>
        <v>0</v>
      </c>
      <c r="C59" s="445">
        <f t="shared" ref="C59:J59" si="17">C53+C55+C57</f>
        <v>0</v>
      </c>
      <c r="D59" s="445">
        <f t="shared" si="17"/>
        <v>0</v>
      </c>
      <c r="E59" s="445">
        <f t="shared" si="17"/>
        <v>0</v>
      </c>
      <c r="F59" s="445">
        <f t="shared" si="17"/>
        <v>0</v>
      </c>
      <c r="G59" s="445">
        <f t="shared" si="17"/>
        <v>0</v>
      </c>
      <c r="H59" s="445">
        <f t="shared" si="17"/>
        <v>0</v>
      </c>
      <c r="I59" s="445">
        <f t="shared" si="17"/>
        <v>0</v>
      </c>
      <c r="J59" s="445">
        <f t="shared" si="17"/>
        <v>0</v>
      </c>
      <c r="K59" s="445">
        <f>K53+K55+K57</f>
        <v>0</v>
      </c>
      <c r="L59" s="445">
        <f>L53+L55+L57</f>
        <v>0</v>
      </c>
      <c r="M59" s="445"/>
    </row>
    <row r="60" spans="1:13" x14ac:dyDescent="0.3">
      <c r="A60" s="159"/>
      <c r="B60" s="197"/>
      <c r="C60" s="198"/>
      <c r="D60" s="198"/>
      <c r="E60" s="198"/>
      <c r="F60" s="198"/>
      <c r="G60" s="198"/>
      <c r="H60" s="198"/>
      <c r="I60" s="198"/>
      <c r="J60" s="198"/>
      <c r="K60" s="198"/>
      <c r="L60" s="198"/>
      <c r="M60" s="199"/>
    </row>
    <row r="61" spans="1:13" x14ac:dyDescent="0.3">
      <c r="A61" s="370" t="s">
        <v>1955</v>
      </c>
      <c r="B61" s="371">
        <f t="shared" ref="B61:L61" si="18">B59/365</f>
        <v>0</v>
      </c>
      <c r="C61" s="371">
        <f t="shared" si="18"/>
        <v>0</v>
      </c>
      <c r="D61" s="371">
        <f t="shared" si="18"/>
        <v>0</v>
      </c>
      <c r="E61" s="371">
        <f t="shared" si="18"/>
        <v>0</v>
      </c>
      <c r="F61" s="371">
        <f t="shared" si="18"/>
        <v>0</v>
      </c>
      <c r="G61" s="371">
        <f t="shared" si="18"/>
        <v>0</v>
      </c>
      <c r="H61" s="371">
        <f t="shared" si="18"/>
        <v>0</v>
      </c>
      <c r="I61" s="371">
        <f t="shared" si="18"/>
        <v>0</v>
      </c>
      <c r="J61" s="371">
        <f t="shared" si="18"/>
        <v>0</v>
      </c>
      <c r="K61" s="371">
        <f t="shared" si="18"/>
        <v>0</v>
      </c>
      <c r="L61" s="371">
        <f t="shared" si="18"/>
        <v>0</v>
      </c>
      <c r="M61" s="372"/>
    </row>
    <row r="62" spans="1:13" x14ac:dyDescent="0.3">
      <c r="A62" s="370" t="s">
        <v>1956</v>
      </c>
      <c r="B62" s="373">
        <f>IFERROR(B59/B35,0)</f>
        <v>0</v>
      </c>
      <c r="C62" s="373">
        <f t="shared" ref="C62:L62" si="19">IFERROR(C59/C35,0)</f>
        <v>0</v>
      </c>
      <c r="D62" s="373">
        <f t="shared" si="19"/>
        <v>0</v>
      </c>
      <c r="E62" s="373">
        <f t="shared" si="19"/>
        <v>0</v>
      </c>
      <c r="F62" s="373">
        <f t="shared" si="19"/>
        <v>0</v>
      </c>
      <c r="G62" s="373">
        <f t="shared" si="19"/>
        <v>0</v>
      </c>
      <c r="H62" s="373">
        <f t="shared" si="19"/>
        <v>0</v>
      </c>
      <c r="I62" s="373">
        <f t="shared" si="19"/>
        <v>0</v>
      </c>
      <c r="J62" s="373">
        <f t="shared" si="19"/>
        <v>0</v>
      </c>
      <c r="K62" s="373">
        <f t="shared" si="19"/>
        <v>0</v>
      </c>
      <c r="L62" s="373">
        <f t="shared" si="19"/>
        <v>0</v>
      </c>
      <c r="M62" s="372"/>
    </row>
    <row r="63" spans="1:13" hidden="1" outlineLevel="1" x14ac:dyDescent="0.3">
      <c r="A63" s="200"/>
      <c r="B63" s="197"/>
      <c r="C63" s="198"/>
      <c r="D63" s="198"/>
      <c r="E63" s="198"/>
      <c r="F63" s="198"/>
      <c r="G63" s="198"/>
      <c r="H63" s="198"/>
      <c r="I63" s="198"/>
      <c r="J63" s="198"/>
      <c r="K63" s="198"/>
      <c r="L63" s="198"/>
      <c r="M63" s="201"/>
    </row>
    <row r="64" spans="1:13" ht="16.2" hidden="1" outlineLevel="1" thickBot="1" x14ac:dyDescent="0.35">
      <c r="A64" s="135" t="s">
        <v>1957</v>
      </c>
      <c r="B64" s="136">
        <f>SUM(C64:L64)</f>
        <v>0</v>
      </c>
      <c r="C64" s="136">
        <f t="shared" ref="C64:J64" si="20">C139</f>
        <v>0</v>
      </c>
      <c r="D64" s="136">
        <f t="shared" si="20"/>
        <v>0</v>
      </c>
      <c r="E64" s="136">
        <f t="shared" si="20"/>
        <v>0</v>
      </c>
      <c r="F64" s="136">
        <f t="shared" si="20"/>
        <v>0</v>
      </c>
      <c r="G64" s="136">
        <f t="shared" si="20"/>
        <v>0</v>
      </c>
      <c r="H64" s="136">
        <f t="shared" si="20"/>
        <v>0</v>
      </c>
      <c r="I64" s="136">
        <f t="shared" si="20"/>
        <v>0</v>
      </c>
      <c r="J64" s="136">
        <f t="shared" si="20"/>
        <v>0</v>
      </c>
      <c r="K64" s="136">
        <f>K139</f>
        <v>0</v>
      </c>
      <c r="L64" s="136">
        <f>L139</f>
        <v>0</v>
      </c>
      <c r="M64" s="136"/>
    </row>
    <row r="65" spans="1:13" ht="15" collapsed="1" thickBot="1" x14ac:dyDescent="0.35">
      <c r="A65" s="193"/>
      <c r="B65" s="194"/>
      <c r="C65" s="195"/>
      <c r="D65" s="195"/>
      <c r="E65" s="195"/>
      <c r="F65" s="195"/>
      <c r="G65" s="195"/>
      <c r="H65" s="195"/>
      <c r="I65" s="195"/>
      <c r="J65" s="195"/>
      <c r="K65" s="195"/>
      <c r="L65" s="195"/>
      <c r="M65" s="196"/>
    </row>
    <row r="66" spans="1:13" ht="16.2" thickBot="1" x14ac:dyDescent="0.35">
      <c r="A66" s="444" t="s">
        <v>2177</v>
      </c>
      <c r="B66" s="445">
        <f>SUM(C66:L66)</f>
        <v>0</v>
      </c>
      <c r="C66" s="445">
        <f t="shared" ref="C66:L66" si="21">C59+C64</f>
        <v>0</v>
      </c>
      <c r="D66" s="445">
        <f t="shared" si="21"/>
        <v>0</v>
      </c>
      <c r="E66" s="445">
        <f t="shared" si="21"/>
        <v>0</v>
      </c>
      <c r="F66" s="445">
        <f t="shared" si="21"/>
        <v>0</v>
      </c>
      <c r="G66" s="445">
        <f t="shared" si="21"/>
        <v>0</v>
      </c>
      <c r="H66" s="445">
        <f t="shared" si="21"/>
        <v>0</v>
      </c>
      <c r="I66" s="445">
        <f t="shared" si="21"/>
        <v>0</v>
      </c>
      <c r="J66" s="445">
        <f t="shared" si="21"/>
        <v>0</v>
      </c>
      <c r="K66" s="445">
        <f t="shared" si="21"/>
        <v>0</v>
      </c>
      <c r="L66" s="445">
        <f t="shared" si="21"/>
        <v>0</v>
      </c>
      <c r="M66" s="445"/>
    </row>
    <row r="67" spans="1:13" x14ac:dyDescent="0.3">
      <c r="A67" s="202"/>
      <c r="B67" s="203"/>
      <c r="C67" s="204"/>
      <c r="D67" s="204"/>
      <c r="E67" s="204"/>
      <c r="F67" s="204"/>
      <c r="G67" s="204"/>
      <c r="H67" s="204"/>
      <c r="I67" s="204"/>
      <c r="J67" s="204"/>
      <c r="K67" s="204"/>
      <c r="L67" s="204"/>
      <c r="M67" s="205"/>
    </row>
    <row r="68" spans="1:13" hidden="1" outlineLevel="1" x14ac:dyDescent="0.3">
      <c r="A68" s="374" t="s">
        <v>1959</v>
      </c>
      <c r="B68" s="375">
        <f>SUM(C68:L68)</f>
        <v>0</v>
      </c>
      <c r="C68" s="376"/>
      <c r="D68" s="376"/>
      <c r="E68" s="376"/>
      <c r="F68" s="376"/>
      <c r="G68" s="376"/>
      <c r="H68" s="376"/>
      <c r="I68" s="376"/>
      <c r="J68" s="376"/>
      <c r="K68" s="376"/>
      <c r="L68" s="376"/>
      <c r="M68" s="206"/>
    </row>
    <row r="69" spans="1:13" hidden="1" outlineLevel="1" x14ac:dyDescent="0.3">
      <c r="A69" s="374" t="s">
        <v>1960</v>
      </c>
      <c r="B69" s="375">
        <f>SUM(C69:L69)</f>
        <v>0</v>
      </c>
      <c r="C69" s="376"/>
      <c r="D69" s="376"/>
      <c r="E69" s="376"/>
      <c r="F69" s="376"/>
      <c r="G69" s="376"/>
      <c r="H69" s="376"/>
      <c r="I69" s="376"/>
      <c r="J69" s="376"/>
      <c r="K69" s="376"/>
      <c r="L69" s="376"/>
      <c r="M69" s="206"/>
    </row>
    <row r="70" spans="1:13" hidden="1" outlineLevel="1" x14ac:dyDescent="0.3">
      <c r="A70" s="374" t="s">
        <v>1961</v>
      </c>
      <c r="B70" s="375">
        <f>SUM(C70:L70)</f>
        <v>0</v>
      </c>
      <c r="C70" s="375">
        <f>SUM(C68:C69)</f>
        <v>0</v>
      </c>
      <c r="D70" s="375">
        <f t="shared" ref="D70:J70" si="22">SUM(D68:D69)</f>
        <v>0</v>
      </c>
      <c r="E70" s="375">
        <f t="shared" si="22"/>
        <v>0</v>
      </c>
      <c r="F70" s="375">
        <f t="shared" si="22"/>
        <v>0</v>
      </c>
      <c r="G70" s="375">
        <f t="shared" si="22"/>
        <v>0</v>
      </c>
      <c r="H70" s="375">
        <f t="shared" si="22"/>
        <v>0</v>
      </c>
      <c r="I70" s="375">
        <f t="shared" si="22"/>
        <v>0</v>
      </c>
      <c r="J70" s="375">
        <f t="shared" si="22"/>
        <v>0</v>
      </c>
      <c r="K70" s="375">
        <f>SUM(K68:K69)</f>
        <v>0</v>
      </c>
      <c r="L70" s="375">
        <f>SUM(L68:L69)</f>
        <v>0</v>
      </c>
      <c r="M70" s="206"/>
    </row>
    <row r="71" spans="1:13" hidden="1" outlineLevel="1" x14ac:dyDescent="0.3">
      <c r="A71" s="374" t="s">
        <v>1962</v>
      </c>
      <c r="B71" s="375">
        <f>SUM(C71:L71)</f>
        <v>0</v>
      </c>
      <c r="C71" s="376"/>
      <c r="D71" s="376"/>
      <c r="E71" s="376"/>
      <c r="F71" s="376"/>
      <c r="G71" s="376"/>
      <c r="H71" s="376"/>
      <c r="I71" s="376"/>
      <c r="J71" s="376"/>
      <c r="K71" s="376"/>
      <c r="L71" s="376"/>
      <c r="M71" s="206"/>
    </row>
    <row r="72" spans="1:13" collapsed="1" x14ac:dyDescent="0.3">
      <c r="A72" s="374" t="s">
        <v>1325</v>
      </c>
      <c r="B72" s="375">
        <f>SUM(C72:L72)</f>
        <v>0</v>
      </c>
      <c r="C72" s="376"/>
      <c r="D72" s="376"/>
      <c r="E72" s="376"/>
      <c r="F72" s="376"/>
      <c r="G72" s="376"/>
      <c r="H72" s="376"/>
      <c r="I72" s="376"/>
      <c r="J72" s="376"/>
      <c r="K72" s="376"/>
      <c r="L72" s="376"/>
      <c r="M72" s="206"/>
    </row>
    <row r="73" spans="1:13" x14ac:dyDescent="0.3">
      <c r="A73" s="374" t="s">
        <v>1963</v>
      </c>
      <c r="B73" s="377"/>
      <c r="C73" s="377"/>
      <c r="D73" s="377"/>
      <c r="E73" s="377"/>
      <c r="F73" s="377"/>
      <c r="G73" s="377"/>
      <c r="H73" s="377"/>
      <c r="I73" s="377"/>
      <c r="J73" s="377"/>
      <c r="K73" s="377"/>
      <c r="L73" s="377"/>
      <c r="M73" s="262"/>
    </row>
    <row r="74" spans="1:13" hidden="1" outlineLevel="1" x14ac:dyDescent="0.3">
      <c r="A74" s="207" t="s">
        <v>1964</v>
      </c>
      <c r="B74" s="208"/>
      <c r="C74" s="209"/>
      <c r="D74" s="209"/>
      <c r="E74" s="209"/>
      <c r="F74" s="209"/>
      <c r="G74" s="209"/>
      <c r="H74" s="209"/>
      <c r="I74" s="209"/>
      <c r="J74" s="209"/>
      <c r="K74" s="209"/>
      <c r="L74" s="209"/>
      <c r="M74" s="210"/>
    </row>
    <row r="75" spans="1:13" ht="27.6" hidden="1" outlineLevel="1" x14ac:dyDescent="0.3">
      <c r="A75" s="211" t="s">
        <v>1965</v>
      </c>
      <c r="B75" s="123">
        <f>SUM(C75:L75)</f>
        <v>0</v>
      </c>
      <c r="C75" s="212"/>
      <c r="D75" s="212"/>
      <c r="E75" s="212"/>
      <c r="F75" s="212"/>
      <c r="G75" s="212"/>
      <c r="H75" s="212"/>
      <c r="I75" s="212"/>
      <c r="J75" s="212"/>
      <c r="K75" s="212"/>
      <c r="L75" s="212"/>
      <c r="M75" s="125" t="s">
        <v>1907</v>
      </c>
    </row>
    <row r="76" spans="1:13" ht="15" hidden="1" outlineLevel="1" thickBot="1" x14ac:dyDescent="0.35">
      <c r="A76" s="213" t="s">
        <v>1966</v>
      </c>
      <c r="B76" s="214">
        <f>SUM(C76:L76)</f>
        <v>0</v>
      </c>
      <c r="C76" s="215"/>
      <c r="D76" s="215"/>
      <c r="E76" s="215"/>
      <c r="F76" s="215"/>
      <c r="G76" s="215"/>
      <c r="H76" s="215"/>
      <c r="I76" s="215"/>
      <c r="J76" s="215"/>
      <c r="K76" s="215"/>
      <c r="L76" s="215"/>
      <c r="M76" s="216" t="s">
        <v>1907</v>
      </c>
    </row>
    <row r="77" spans="1:13" ht="16.2" hidden="1" outlineLevel="1" thickBot="1" x14ac:dyDescent="0.35">
      <c r="A77" s="135" t="s">
        <v>1967</v>
      </c>
      <c r="B77" s="136">
        <f>SUM(C77:L77)</f>
        <v>0</v>
      </c>
      <c r="C77" s="136">
        <f t="shared" ref="C77:J77" si="23">SUM(C75:C76)</f>
        <v>0</v>
      </c>
      <c r="D77" s="136">
        <f t="shared" si="23"/>
        <v>0</v>
      </c>
      <c r="E77" s="136">
        <f t="shared" si="23"/>
        <v>0</v>
      </c>
      <c r="F77" s="136">
        <f t="shared" si="23"/>
        <v>0</v>
      </c>
      <c r="G77" s="136">
        <f t="shared" si="23"/>
        <v>0</v>
      </c>
      <c r="H77" s="136">
        <f t="shared" si="23"/>
        <v>0</v>
      </c>
      <c r="I77" s="136">
        <f t="shared" si="23"/>
        <v>0</v>
      </c>
      <c r="J77" s="136">
        <f t="shared" si="23"/>
        <v>0</v>
      </c>
      <c r="K77" s="136">
        <f>SUM(K75:K76)</f>
        <v>0</v>
      </c>
      <c r="L77" s="136">
        <f>SUM(L75:L76)</f>
        <v>0</v>
      </c>
      <c r="M77" s="136"/>
    </row>
    <row r="78" spans="1:13" collapsed="1" x14ac:dyDescent="0.3">
      <c r="A78" s="217"/>
      <c r="B78" s="218"/>
      <c r="C78" s="219"/>
      <c r="D78" s="219"/>
      <c r="E78" s="219"/>
      <c r="F78" s="219"/>
      <c r="G78" s="219"/>
      <c r="H78" s="219"/>
      <c r="I78" s="219"/>
      <c r="J78" s="219"/>
      <c r="K78" s="219"/>
      <c r="L78" s="219"/>
      <c r="M78" s="220"/>
    </row>
    <row r="79" spans="1:13" ht="15" thickBot="1" x14ac:dyDescent="0.35">
      <c r="A79" s="207" t="s">
        <v>1968</v>
      </c>
      <c r="B79" s="218"/>
      <c r="C79" s="219"/>
      <c r="D79" s="219"/>
      <c r="E79" s="219"/>
      <c r="F79" s="219"/>
      <c r="G79" s="219"/>
      <c r="H79" s="219"/>
      <c r="I79" s="219"/>
      <c r="J79" s="219"/>
      <c r="K79" s="219"/>
      <c r="L79" s="219"/>
      <c r="M79" s="220"/>
    </row>
    <row r="80" spans="1:13" x14ac:dyDescent="0.3">
      <c r="A80" s="221" t="s">
        <v>1969</v>
      </c>
      <c r="B80" s="123">
        <f t="shared" ref="B80:B110" si="24">SUM(C80:L80)</f>
        <v>0</v>
      </c>
      <c r="C80" s="212"/>
      <c r="D80" s="212"/>
      <c r="E80" s="212"/>
      <c r="F80" s="212"/>
      <c r="G80" s="212"/>
      <c r="H80" s="212"/>
      <c r="I80" s="212"/>
      <c r="J80" s="212"/>
      <c r="K80" s="212"/>
      <c r="L80" s="212"/>
      <c r="M80" s="125" t="s">
        <v>1907</v>
      </c>
    </row>
    <row r="81" spans="1:13" x14ac:dyDescent="0.3">
      <c r="A81" s="222" t="s">
        <v>1970</v>
      </c>
      <c r="B81" s="214">
        <f t="shared" si="24"/>
        <v>0</v>
      </c>
      <c r="C81" s="182"/>
      <c r="D81" s="182"/>
      <c r="E81" s="182"/>
      <c r="F81" s="182"/>
      <c r="G81" s="182"/>
      <c r="H81" s="182"/>
      <c r="I81" s="182"/>
      <c r="J81" s="182"/>
      <c r="K81" s="182"/>
      <c r="L81" s="182"/>
      <c r="M81" s="129" t="s">
        <v>1907</v>
      </c>
    </row>
    <row r="82" spans="1:13" x14ac:dyDescent="0.3">
      <c r="A82" s="222" t="s">
        <v>1971</v>
      </c>
      <c r="B82" s="127">
        <f t="shared" si="24"/>
        <v>0</v>
      </c>
      <c r="C82" s="182"/>
      <c r="D82" s="182"/>
      <c r="E82" s="182"/>
      <c r="F82" s="182"/>
      <c r="G82" s="182"/>
      <c r="H82" s="182"/>
      <c r="I82" s="182"/>
      <c r="J82" s="182"/>
      <c r="K82" s="182"/>
      <c r="L82" s="182"/>
      <c r="M82" s="129" t="s">
        <v>1907</v>
      </c>
    </row>
    <row r="83" spans="1:13" x14ac:dyDescent="0.3">
      <c r="A83" s="222" t="s">
        <v>1972</v>
      </c>
      <c r="B83" s="127">
        <f t="shared" si="24"/>
        <v>0</v>
      </c>
      <c r="C83" s="182"/>
      <c r="D83" s="182"/>
      <c r="E83" s="182"/>
      <c r="F83" s="182"/>
      <c r="G83" s="182"/>
      <c r="H83" s="182"/>
      <c r="I83" s="182"/>
      <c r="J83" s="182"/>
      <c r="K83" s="182"/>
      <c r="L83" s="182"/>
      <c r="M83" s="129" t="s">
        <v>1907</v>
      </c>
    </row>
    <row r="84" spans="1:13" x14ac:dyDescent="0.3">
      <c r="A84" s="222" t="s">
        <v>1973</v>
      </c>
      <c r="B84" s="127">
        <f t="shared" si="24"/>
        <v>0</v>
      </c>
      <c r="C84" s="182"/>
      <c r="D84" s="182"/>
      <c r="E84" s="182"/>
      <c r="F84" s="182"/>
      <c r="G84" s="182"/>
      <c r="H84" s="182"/>
      <c r="I84" s="182"/>
      <c r="J84" s="182"/>
      <c r="K84" s="182"/>
      <c r="L84" s="182"/>
      <c r="M84" s="129" t="s">
        <v>1907</v>
      </c>
    </row>
    <row r="85" spans="1:13" x14ac:dyDescent="0.3">
      <c r="A85" s="222" t="s">
        <v>1974</v>
      </c>
      <c r="B85" s="127">
        <f t="shared" si="24"/>
        <v>0</v>
      </c>
      <c r="C85" s="182"/>
      <c r="D85" s="182"/>
      <c r="E85" s="182"/>
      <c r="F85" s="182"/>
      <c r="G85" s="182"/>
      <c r="H85" s="182"/>
      <c r="I85" s="182"/>
      <c r="J85" s="182"/>
      <c r="K85" s="182"/>
      <c r="L85" s="182"/>
      <c r="M85" s="129" t="s">
        <v>1907</v>
      </c>
    </row>
    <row r="86" spans="1:13" x14ac:dyDescent="0.3">
      <c r="A86" s="222" t="s">
        <v>1975</v>
      </c>
      <c r="B86" s="127">
        <f t="shared" si="24"/>
        <v>0</v>
      </c>
      <c r="C86" s="182"/>
      <c r="D86" s="182"/>
      <c r="E86" s="182"/>
      <c r="F86" s="182"/>
      <c r="G86" s="182"/>
      <c r="H86" s="182"/>
      <c r="I86" s="182"/>
      <c r="J86" s="182"/>
      <c r="K86" s="182"/>
      <c r="L86" s="182"/>
      <c r="M86" s="129" t="s">
        <v>1907</v>
      </c>
    </row>
    <row r="87" spans="1:13" x14ac:dyDescent="0.3">
      <c r="A87" s="222" t="s">
        <v>1976</v>
      </c>
      <c r="B87" s="127">
        <f t="shared" si="24"/>
        <v>0</v>
      </c>
      <c r="C87" s="182"/>
      <c r="D87" s="182"/>
      <c r="E87" s="182"/>
      <c r="F87" s="182"/>
      <c r="G87" s="182"/>
      <c r="H87" s="182"/>
      <c r="I87" s="182"/>
      <c r="J87" s="182"/>
      <c r="K87" s="182"/>
      <c r="L87" s="182"/>
      <c r="M87" s="129" t="s">
        <v>1907</v>
      </c>
    </row>
    <row r="88" spans="1:13" x14ac:dyDescent="0.3">
      <c r="A88" s="222" t="s">
        <v>1977</v>
      </c>
      <c r="B88" s="127">
        <f t="shared" si="24"/>
        <v>0</v>
      </c>
      <c r="C88" s="182"/>
      <c r="D88" s="182"/>
      <c r="E88" s="182"/>
      <c r="F88" s="182"/>
      <c r="G88" s="182"/>
      <c r="H88" s="182"/>
      <c r="I88" s="182"/>
      <c r="J88" s="182"/>
      <c r="K88" s="182"/>
      <c r="L88" s="182"/>
      <c r="M88" s="129" t="s">
        <v>1907</v>
      </c>
    </row>
    <row r="89" spans="1:13" x14ac:dyDescent="0.3">
      <c r="A89" s="222" t="s">
        <v>1978</v>
      </c>
      <c r="B89" s="127">
        <f t="shared" si="24"/>
        <v>0</v>
      </c>
      <c r="C89" s="182"/>
      <c r="D89" s="182"/>
      <c r="E89" s="182"/>
      <c r="F89" s="182"/>
      <c r="G89" s="182"/>
      <c r="H89" s="182"/>
      <c r="I89" s="182"/>
      <c r="J89" s="182"/>
      <c r="K89" s="182"/>
      <c r="L89" s="182"/>
      <c r="M89" s="129" t="s">
        <v>1907</v>
      </c>
    </row>
    <row r="90" spans="1:13" x14ac:dyDescent="0.3">
      <c r="A90" s="222" t="s">
        <v>1979</v>
      </c>
      <c r="B90" s="127">
        <f t="shared" si="24"/>
        <v>0</v>
      </c>
      <c r="C90" s="182"/>
      <c r="D90" s="182"/>
      <c r="E90" s="182"/>
      <c r="F90" s="182"/>
      <c r="G90" s="182"/>
      <c r="H90" s="182"/>
      <c r="I90" s="182"/>
      <c r="J90" s="182"/>
      <c r="K90" s="182"/>
      <c r="L90" s="182"/>
      <c r="M90" s="129" t="s">
        <v>1907</v>
      </c>
    </row>
    <row r="91" spans="1:13" x14ac:dyDescent="0.3">
      <c r="A91" s="222" t="s">
        <v>1980</v>
      </c>
      <c r="B91" s="127">
        <f t="shared" si="24"/>
        <v>0</v>
      </c>
      <c r="C91" s="182"/>
      <c r="D91" s="182"/>
      <c r="E91" s="182"/>
      <c r="F91" s="182"/>
      <c r="G91" s="182"/>
      <c r="H91" s="182"/>
      <c r="I91" s="182"/>
      <c r="J91" s="182"/>
      <c r="K91" s="182"/>
      <c r="L91" s="182"/>
      <c r="M91" s="129" t="s">
        <v>1907</v>
      </c>
    </row>
    <row r="92" spans="1:13" x14ac:dyDescent="0.3">
      <c r="A92" s="222" t="s">
        <v>1981</v>
      </c>
      <c r="B92" s="127">
        <f t="shared" si="24"/>
        <v>0</v>
      </c>
      <c r="C92" s="182"/>
      <c r="D92" s="182"/>
      <c r="E92" s="182"/>
      <c r="F92" s="182"/>
      <c r="G92" s="182"/>
      <c r="H92" s="182"/>
      <c r="I92" s="182"/>
      <c r="J92" s="182"/>
      <c r="K92" s="182"/>
      <c r="L92" s="182"/>
      <c r="M92" s="129" t="s">
        <v>1907</v>
      </c>
    </row>
    <row r="93" spans="1:13" x14ac:dyDescent="0.3">
      <c r="A93" s="222" t="s">
        <v>1982</v>
      </c>
      <c r="B93" s="127">
        <f t="shared" si="24"/>
        <v>0</v>
      </c>
      <c r="C93" s="182"/>
      <c r="D93" s="182"/>
      <c r="E93" s="182"/>
      <c r="F93" s="182"/>
      <c r="G93" s="182"/>
      <c r="H93" s="182"/>
      <c r="I93" s="182"/>
      <c r="J93" s="182"/>
      <c r="K93" s="182"/>
      <c r="L93" s="182"/>
      <c r="M93" s="129" t="s">
        <v>1907</v>
      </c>
    </row>
    <row r="94" spans="1:13" x14ac:dyDescent="0.3">
      <c r="A94" s="222" t="s">
        <v>1983</v>
      </c>
      <c r="B94" s="127">
        <f t="shared" si="24"/>
        <v>0</v>
      </c>
      <c r="C94" s="182"/>
      <c r="D94" s="182"/>
      <c r="E94" s="182"/>
      <c r="F94" s="182"/>
      <c r="G94" s="182"/>
      <c r="H94" s="182"/>
      <c r="I94" s="182"/>
      <c r="J94" s="182"/>
      <c r="K94" s="182"/>
      <c r="L94" s="182"/>
      <c r="M94" s="129" t="s">
        <v>1907</v>
      </c>
    </row>
    <row r="95" spans="1:13" x14ac:dyDescent="0.3">
      <c r="A95" s="222" t="s">
        <v>1984</v>
      </c>
      <c r="B95" s="127">
        <f t="shared" si="24"/>
        <v>0</v>
      </c>
      <c r="C95" s="182"/>
      <c r="D95" s="182"/>
      <c r="E95" s="182"/>
      <c r="F95" s="182"/>
      <c r="G95" s="182"/>
      <c r="H95" s="182"/>
      <c r="I95" s="182"/>
      <c r="J95" s="182"/>
      <c r="K95" s="182"/>
      <c r="L95" s="182"/>
      <c r="M95" s="129" t="s">
        <v>1907</v>
      </c>
    </row>
    <row r="96" spans="1:13" x14ac:dyDescent="0.3">
      <c r="A96" s="222" t="s">
        <v>1985</v>
      </c>
      <c r="B96" s="127">
        <f t="shared" si="24"/>
        <v>0</v>
      </c>
      <c r="C96" s="182"/>
      <c r="D96" s="182"/>
      <c r="E96" s="182"/>
      <c r="F96" s="182"/>
      <c r="G96" s="182"/>
      <c r="H96" s="182"/>
      <c r="I96" s="182"/>
      <c r="J96" s="182"/>
      <c r="K96" s="182"/>
      <c r="L96" s="182"/>
      <c r="M96" s="129" t="s">
        <v>1907</v>
      </c>
    </row>
    <row r="97" spans="1:13" x14ac:dyDescent="0.3">
      <c r="A97" s="222" t="s">
        <v>1986</v>
      </c>
      <c r="B97" s="127">
        <f t="shared" si="24"/>
        <v>0</v>
      </c>
      <c r="C97" s="182"/>
      <c r="D97" s="182"/>
      <c r="E97" s="182"/>
      <c r="F97" s="182"/>
      <c r="G97" s="182"/>
      <c r="H97" s="182"/>
      <c r="I97" s="182"/>
      <c r="J97" s="182"/>
      <c r="K97" s="182"/>
      <c r="L97" s="182"/>
      <c r="M97" s="129" t="s">
        <v>1907</v>
      </c>
    </row>
    <row r="98" spans="1:13" x14ac:dyDescent="0.3">
      <c r="A98" s="222" t="s">
        <v>1987</v>
      </c>
      <c r="B98" s="127">
        <f t="shared" si="24"/>
        <v>0</v>
      </c>
      <c r="C98" s="182"/>
      <c r="D98" s="182"/>
      <c r="E98" s="182"/>
      <c r="F98" s="182"/>
      <c r="G98" s="182"/>
      <c r="H98" s="182"/>
      <c r="I98" s="182"/>
      <c r="J98" s="182"/>
      <c r="K98" s="182"/>
      <c r="L98" s="182"/>
      <c r="M98" s="129" t="s">
        <v>1907</v>
      </c>
    </row>
    <row r="99" spans="1:13" ht="27.6" x14ac:dyDescent="0.3">
      <c r="A99" s="222" t="s">
        <v>2178</v>
      </c>
      <c r="B99" s="127">
        <f t="shared" si="24"/>
        <v>0</v>
      </c>
      <c r="C99" s="182"/>
      <c r="D99" s="182"/>
      <c r="E99" s="182"/>
      <c r="F99" s="182"/>
      <c r="G99" s="182"/>
      <c r="H99" s="182"/>
      <c r="I99" s="182"/>
      <c r="J99" s="182"/>
      <c r="K99" s="182"/>
      <c r="L99" s="182"/>
      <c r="M99" s="129" t="s">
        <v>1907</v>
      </c>
    </row>
    <row r="100" spans="1:13" x14ac:dyDescent="0.3">
      <c r="A100" s="222" t="s">
        <v>1989</v>
      </c>
      <c r="B100" s="127">
        <f t="shared" si="24"/>
        <v>0</v>
      </c>
      <c r="C100" s="182"/>
      <c r="D100" s="182"/>
      <c r="E100" s="182"/>
      <c r="F100" s="182"/>
      <c r="G100" s="182"/>
      <c r="H100" s="182"/>
      <c r="I100" s="182"/>
      <c r="J100" s="182"/>
      <c r="K100" s="182"/>
      <c r="L100" s="182"/>
      <c r="M100" s="129" t="s">
        <v>1907</v>
      </c>
    </row>
    <row r="101" spans="1:13" x14ac:dyDescent="0.3">
      <c r="A101" s="222" t="s">
        <v>1990</v>
      </c>
      <c r="B101" s="127">
        <f t="shared" si="24"/>
        <v>0</v>
      </c>
      <c r="C101" s="182"/>
      <c r="D101" s="182"/>
      <c r="E101" s="182"/>
      <c r="F101" s="182"/>
      <c r="G101" s="182"/>
      <c r="H101" s="182"/>
      <c r="I101" s="182"/>
      <c r="J101" s="182"/>
      <c r="K101" s="182"/>
      <c r="L101" s="182"/>
      <c r="M101" s="129" t="s">
        <v>1907</v>
      </c>
    </row>
    <row r="102" spans="1:13" x14ac:dyDescent="0.3">
      <c r="A102" s="222" t="s">
        <v>1991</v>
      </c>
      <c r="B102" s="127">
        <f t="shared" si="24"/>
        <v>0</v>
      </c>
      <c r="C102" s="182"/>
      <c r="D102" s="182"/>
      <c r="E102" s="182"/>
      <c r="F102" s="182"/>
      <c r="G102" s="182"/>
      <c r="H102" s="182"/>
      <c r="I102" s="182"/>
      <c r="J102" s="182"/>
      <c r="K102" s="182"/>
      <c r="L102" s="182"/>
      <c r="M102" s="129" t="s">
        <v>1907</v>
      </c>
    </row>
    <row r="103" spans="1:13" x14ac:dyDescent="0.3">
      <c r="A103" s="222" t="s">
        <v>1992</v>
      </c>
      <c r="B103" s="127">
        <f t="shared" si="24"/>
        <v>0</v>
      </c>
      <c r="C103" s="182"/>
      <c r="D103" s="182"/>
      <c r="E103" s="182"/>
      <c r="F103" s="182"/>
      <c r="G103" s="182"/>
      <c r="H103" s="182"/>
      <c r="I103" s="182"/>
      <c r="J103" s="182"/>
      <c r="K103" s="182"/>
      <c r="L103" s="182"/>
      <c r="M103" s="129" t="s">
        <v>1907</v>
      </c>
    </row>
    <row r="104" spans="1:13" x14ac:dyDescent="0.3">
      <c r="A104" s="222" t="s">
        <v>1993</v>
      </c>
      <c r="B104" s="127">
        <f t="shared" si="24"/>
        <v>0</v>
      </c>
      <c r="C104" s="182"/>
      <c r="D104" s="182"/>
      <c r="E104" s="182"/>
      <c r="F104" s="182"/>
      <c r="G104" s="182"/>
      <c r="H104" s="182"/>
      <c r="I104" s="182"/>
      <c r="J104" s="182"/>
      <c r="K104" s="182"/>
      <c r="L104" s="182"/>
      <c r="M104" s="129" t="s">
        <v>1907</v>
      </c>
    </row>
    <row r="105" spans="1:13" x14ac:dyDescent="0.3">
      <c r="A105" s="222" t="s">
        <v>1994</v>
      </c>
      <c r="B105" s="127">
        <f t="shared" si="24"/>
        <v>0</v>
      </c>
      <c r="C105" s="182"/>
      <c r="D105" s="182"/>
      <c r="E105" s="182"/>
      <c r="F105" s="182"/>
      <c r="G105" s="182"/>
      <c r="H105" s="182"/>
      <c r="I105" s="182"/>
      <c r="J105" s="182"/>
      <c r="K105" s="182"/>
      <c r="L105" s="182"/>
      <c r="M105" s="129" t="s">
        <v>1907</v>
      </c>
    </row>
    <row r="106" spans="1:13" x14ac:dyDescent="0.3">
      <c r="A106" s="222" t="s">
        <v>1995</v>
      </c>
      <c r="B106" s="127">
        <f t="shared" si="24"/>
        <v>0</v>
      </c>
      <c r="C106" s="182"/>
      <c r="D106" s="182"/>
      <c r="E106" s="182"/>
      <c r="F106" s="182"/>
      <c r="G106" s="182"/>
      <c r="H106" s="182"/>
      <c r="I106" s="182"/>
      <c r="J106" s="182"/>
      <c r="K106" s="182"/>
      <c r="L106" s="182"/>
      <c r="M106" s="129" t="s">
        <v>1907</v>
      </c>
    </row>
    <row r="107" spans="1:13" x14ac:dyDescent="0.3">
      <c r="A107" s="222" t="s">
        <v>1996</v>
      </c>
      <c r="B107" s="127">
        <f t="shared" si="24"/>
        <v>0</v>
      </c>
      <c r="C107" s="182"/>
      <c r="D107" s="182"/>
      <c r="E107" s="182"/>
      <c r="F107" s="182"/>
      <c r="G107" s="182"/>
      <c r="H107" s="182"/>
      <c r="I107" s="182"/>
      <c r="J107" s="182"/>
      <c r="K107" s="182"/>
      <c r="L107" s="182"/>
      <c r="M107" s="129" t="s">
        <v>1907</v>
      </c>
    </row>
    <row r="108" spans="1:13" x14ac:dyDescent="0.3">
      <c r="A108" s="222" t="s">
        <v>1997</v>
      </c>
      <c r="B108" s="127">
        <f t="shared" si="24"/>
        <v>0</v>
      </c>
      <c r="C108" s="182"/>
      <c r="D108" s="182"/>
      <c r="E108" s="182"/>
      <c r="F108" s="182"/>
      <c r="G108" s="182"/>
      <c r="H108" s="182"/>
      <c r="I108" s="182"/>
      <c r="J108" s="182"/>
      <c r="K108" s="182"/>
      <c r="L108" s="182"/>
      <c r="M108" s="129" t="s">
        <v>1907</v>
      </c>
    </row>
    <row r="109" spans="1:13" x14ac:dyDescent="0.3">
      <c r="A109" s="222" t="s">
        <v>1998</v>
      </c>
      <c r="B109" s="127">
        <f t="shared" si="24"/>
        <v>0</v>
      </c>
      <c r="C109" s="182"/>
      <c r="D109" s="182"/>
      <c r="E109" s="182"/>
      <c r="F109" s="182"/>
      <c r="G109" s="182"/>
      <c r="H109" s="182"/>
      <c r="I109" s="182"/>
      <c r="J109" s="182"/>
      <c r="K109" s="182"/>
      <c r="L109" s="182"/>
      <c r="M109" s="129" t="s">
        <v>1907</v>
      </c>
    </row>
    <row r="110" spans="1:13" ht="15" thickBot="1" x14ac:dyDescent="0.35">
      <c r="A110" s="222" t="s">
        <v>1999</v>
      </c>
      <c r="B110" s="127">
        <f t="shared" si="24"/>
        <v>0</v>
      </c>
      <c r="C110" s="182"/>
      <c r="D110" s="182"/>
      <c r="E110" s="182"/>
      <c r="F110" s="182"/>
      <c r="G110" s="182"/>
      <c r="H110" s="182"/>
      <c r="I110" s="182"/>
      <c r="J110" s="182"/>
      <c r="K110" s="182"/>
      <c r="L110" s="182"/>
      <c r="M110" s="129" t="s">
        <v>1907</v>
      </c>
    </row>
    <row r="111" spans="1:13" ht="16.2" thickBot="1" x14ac:dyDescent="0.35">
      <c r="A111" s="444" t="s">
        <v>2000</v>
      </c>
      <c r="B111" s="445">
        <f>SUM(C111:L111)</f>
        <v>0</v>
      </c>
      <c r="C111" s="445">
        <f t="shared" ref="C111:L111" si="25">SUM(C80:C110)</f>
        <v>0</v>
      </c>
      <c r="D111" s="445">
        <f t="shared" si="25"/>
        <v>0</v>
      </c>
      <c r="E111" s="445">
        <f t="shared" si="25"/>
        <v>0</v>
      </c>
      <c r="F111" s="445">
        <f t="shared" si="25"/>
        <v>0</v>
      </c>
      <c r="G111" s="445">
        <f t="shared" si="25"/>
        <v>0</v>
      </c>
      <c r="H111" s="445">
        <f t="shared" si="25"/>
        <v>0</v>
      </c>
      <c r="I111" s="445">
        <f t="shared" si="25"/>
        <v>0</v>
      </c>
      <c r="J111" s="445">
        <f t="shared" si="25"/>
        <v>0</v>
      </c>
      <c r="K111" s="445">
        <f t="shared" si="25"/>
        <v>0</v>
      </c>
      <c r="L111" s="445">
        <f t="shared" si="25"/>
        <v>0</v>
      </c>
      <c r="M111" s="445"/>
    </row>
    <row r="112" spans="1:13" x14ac:dyDescent="0.3">
      <c r="A112" s="223"/>
      <c r="B112" s="224"/>
      <c r="C112" s="225"/>
      <c r="D112" s="225"/>
      <c r="E112" s="225"/>
      <c r="F112" s="225"/>
      <c r="G112" s="225"/>
      <c r="H112" s="225"/>
      <c r="I112" s="225"/>
      <c r="J112" s="225"/>
      <c r="K112" s="225"/>
      <c r="L112" s="225"/>
      <c r="M112" s="226"/>
    </row>
    <row r="113" spans="1:13" hidden="1" outlineLevel="1" x14ac:dyDescent="0.3">
      <c r="A113" s="227" t="s">
        <v>1950</v>
      </c>
      <c r="B113" s="228"/>
      <c r="C113" s="229"/>
      <c r="D113" s="229"/>
      <c r="E113" s="229"/>
      <c r="F113" s="229"/>
      <c r="G113" s="229"/>
      <c r="H113" s="229"/>
      <c r="I113" s="229"/>
      <c r="J113" s="229"/>
      <c r="K113" s="229"/>
      <c r="L113" s="229"/>
      <c r="M113" s="230"/>
    </row>
    <row r="114" spans="1:13" hidden="1" outlineLevel="1" x14ac:dyDescent="0.3">
      <c r="A114" s="231" t="s">
        <v>2001</v>
      </c>
      <c r="B114" s="123">
        <f t="shared" ref="B114:B122" si="26">SUM(C114:L114)</f>
        <v>0</v>
      </c>
      <c r="C114" s="212"/>
      <c r="D114" s="212"/>
      <c r="E114" s="212"/>
      <c r="F114" s="212"/>
      <c r="G114" s="212"/>
      <c r="H114" s="212"/>
      <c r="I114" s="212"/>
      <c r="J114" s="212"/>
      <c r="K114" s="212"/>
      <c r="L114" s="212"/>
      <c r="M114" s="125" t="s">
        <v>1907</v>
      </c>
    </row>
    <row r="115" spans="1:13" hidden="1" outlineLevel="1" x14ac:dyDescent="0.3">
      <c r="A115" s="232" t="s">
        <v>2002</v>
      </c>
      <c r="B115" s="127">
        <f t="shared" si="26"/>
        <v>0</v>
      </c>
      <c r="C115" s="182"/>
      <c r="D115" s="182"/>
      <c r="E115" s="182"/>
      <c r="F115" s="182"/>
      <c r="G115" s="182"/>
      <c r="H115" s="182"/>
      <c r="I115" s="182"/>
      <c r="J115" s="182"/>
      <c r="K115" s="182"/>
      <c r="L115" s="182"/>
      <c r="M115" s="129" t="s">
        <v>1907</v>
      </c>
    </row>
    <row r="116" spans="1:13" hidden="1" outlineLevel="1" x14ac:dyDescent="0.3">
      <c r="A116" s="232" t="s">
        <v>2003</v>
      </c>
      <c r="B116" s="127">
        <f t="shared" si="26"/>
        <v>0</v>
      </c>
      <c r="C116" s="182"/>
      <c r="D116" s="182"/>
      <c r="E116" s="182"/>
      <c r="F116" s="182"/>
      <c r="G116" s="182"/>
      <c r="H116" s="182"/>
      <c r="I116" s="182"/>
      <c r="J116" s="182"/>
      <c r="K116" s="182"/>
      <c r="L116" s="182"/>
      <c r="M116" s="129" t="s">
        <v>1907</v>
      </c>
    </row>
    <row r="117" spans="1:13" hidden="1" outlineLevel="1" x14ac:dyDescent="0.3">
      <c r="A117" s="232" t="s">
        <v>2004</v>
      </c>
      <c r="B117" s="127">
        <f t="shared" si="26"/>
        <v>0</v>
      </c>
      <c r="C117" s="182"/>
      <c r="D117" s="182"/>
      <c r="E117" s="182"/>
      <c r="F117" s="182"/>
      <c r="G117" s="182"/>
      <c r="H117" s="182"/>
      <c r="I117" s="182"/>
      <c r="J117" s="182"/>
      <c r="K117" s="182"/>
      <c r="L117" s="182"/>
      <c r="M117" s="129" t="s">
        <v>1907</v>
      </c>
    </row>
    <row r="118" spans="1:13" hidden="1" outlineLevel="1" x14ac:dyDescent="0.3">
      <c r="A118" s="232" t="s">
        <v>2005</v>
      </c>
      <c r="B118" s="127">
        <f t="shared" si="26"/>
        <v>0</v>
      </c>
      <c r="C118" s="182"/>
      <c r="D118" s="182"/>
      <c r="E118" s="182"/>
      <c r="F118" s="182"/>
      <c r="G118" s="182"/>
      <c r="H118" s="182"/>
      <c r="I118" s="182"/>
      <c r="J118" s="182"/>
      <c r="K118" s="182"/>
      <c r="L118" s="182"/>
      <c r="M118" s="129" t="s">
        <v>1907</v>
      </c>
    </row>
    <row r="119" spans="1:13" hidden="1" outlineLevel="1" x14ac:dyDescent="0.3">
      <c r="A119" s="232" t="s">
        <v>2006</v>
      </c>
      <c r="B119" s="127">
        <f t="shared" si="26"/>
        <v>0</v>
      </c>
      <c r="C119" s="182"/>
      <c r="D119" s="182"/>
      <c r="E119" s="182"/>
      <c r="F119" s="182"/>
      <c r="G119" s="182"/>
      <c r="H119" s="182"/>
      <c r="I119" s="182"/>
      <c r="J119" s="182"/>
      <c r="K119" s="182"/>
      <c r="L119" s="182"/>
      <c r="M119" s="129" t="s">
        <v>1907</v>
      </c>
    </row>
    <row r="120" spans="1:13" hidden="1" outlineLevel="1" x14ac:dyDescent="0.3">
      <c r="A120" s="232" t="s">
        <v>2007</v>
      </c>
      <c r="B120" s="127">
        <f t="shared" si="26"/>
        <v>0</v>
      </c>
      <c r="C120" s="182"/>
      <c r="D120" s="182"/>
      <c r="E120" s="182"/>
      <c r="F120" s="182"/>
      <c r="G120" s="182"/>
      <c r="H120" s="182"/>
      <c r="I120" s="182"/>
      <c r="J120" s="182"/>
      <c r="K120" s="182"/>
      <c r="L120" s="182"/>
      <c r="M120" s="129" t="s">
        <v>1907</v>
      </c>
    </row>
    <row r="121" spans="1:13" ht="15" hidden="1" outlineLevel="1" thickBot="1" x14ac:dyDescent="0.35">
      <c r="A121" s="233" t="s">
        <v>2008</v>
      </c>
      <c r="B121" s="234">
        <f t="shared" si="26"/>
        <v>0</v>
      </c>
      <c r="C121" s="235"/>
      <c r="D121" s="235"/>
      <c r="E121" s="235"/>
      <c r="F121" s="235"/>
      <c r="G121" s="235"/>
      <c r="H121" s="235"/>
      <c r="I121" s="235"/>
      <c r="J121" s="235"/>
      <c r="K121" s="235"/>
      <c r="L121" s="235"/>
      <c r="M121" s="129" t="s">
        <v>1907</v>
      </c>
    </row>
    <row r="122" spans="1:13" ht="16.2" hidden="1" outlineLevel="1" thickBot="1" x14ac:dyDescent="0.35">
      <c r="A122" s="135" t="s">
        <v>2009</v>
      </c>
      <c r="B122" s="136">
        <f t="shared" si="26"/>
        <v>0</v>
      </c>
      <c r="C122" s="136">
        <f t="shared" ref="C122:J122" si="27">SUM(C114:C121)</f>
        <v>0</v>
      </c>
      <c r="D122" s="136">
        <f t="shared" si="27"/>
        <v>0</v>
      </c>
      <c r="E122" s="136">
        <f t="shared" si="27"/>
        <v>0</v>
      </c>
      <c r="F122" s="136">
        <f t="shared" si="27"/>
        <v>0</v>
      </c>
      <c r="G122" s="136">
        <f t="shared" si="27"/>
        <v>0</v>
      </c>
      <c r="H122" s="136">
        <f t="shared" si="27"/>
        <v>0</v>
      </c>
      <c r="I122" s="136">
        <f t="shared" si="27"/>
        <v>0</v>
      </c>
      <c r="J122" s="136">
        <f t="shared" si="27"/>
        <v>0</v>
      </c>
      <c r="K122" s="136">
        <f>SUM(K114:K121)</f>
        <v>0</v>
      </c>
      <c r="L122" s="136">
        <f>SUM(L114:L121)</f>
        <v>0</v>
      </c>
      <c r="M122" s="136"/>
    </row>
    <row r="123" spans="1:13" hidden="1" outlineLevel="1" x14ac:dyDescent="0.3">
      <c r="A123" s="223"/>
      <c r="B123" s="218"/>
      <c r="C123" s="219"/>
      <c r="D123" s="219"/>
      <c r="E123" s="219"/>
      <c r="F123" s="219"/>
      <c r="G123" s="219"/>
      <c r="H123" s="219"/>
      <c r="I123" s="219"/>
      <c r="J123" s="219"/>
      <c r="K123" s="219"/>
      <c r="L123" s="219"/>
      <c r="M123" s="220"/>
    </row>
    <row r="124" spans="1:13" hidden="1" outlineLevel="1" x14ac:dyDescent="0.3">
      <c r="A124" s="227" t="s">
        <v>2010</v>
      </c>
      <c r="B124" s="218"/>
      <c r="C124" s="219"/>
      <c r="D124" s="219"/>
      <c r="E124" s="219"/>
      <c r="F124" s="219"/>
      <c r="G124" s="219"/>
      <c r="H124" s="219"/>
      <c r="I124" s="219"/>
      <c r="J124" s="219"/>
      <c r="K124" s="219"/>
      <c r="L124" s="219"/>
      <c r="M124" s="220"/>
    </row>
    <row r="125" spans="1:13" hidden="1" outlineLevel="1" x14ac:dyDescent="0.3">
      <c r="A125" s="221" t="s">
        <v>2011</v>
      </c>
      <c r="B125" s="123">
        <f t="shared" ref="B125:B139" si="28">SUM(C125:L125)</f>
        <v>0</v>
      </c>
      <c r="C125" s="212"/>
      <c r="D125" s="212"/>
      <c r="E125" s="212"/>
      <c r="F125" s="212"/>
      <c r="G125" s="212"/>
      <c r="H125" s="212"/>
      <c r="I125" s="212"/>
      <c r="J125" s="212"/>
      <c r="K125" s="212"/>
      <c r="L125" s="212"/>
      <c r="M125" s="125" t="s">
        <v>1907</v>
      </c>
    </row>
    <row r="126" spans="1:13" hidden="1" outlineLevel="1" x14ac:dyDescent="0.3">
      <c r="A126" s="126" t="s">
        <v>2012</v>
      </c>
      <c r="B126" s="127">
        <f t="shared" si="28"/>
        <v>0</v>
      </c>
      <c r="C126" s="182"/>
      <c r="D126" s="182"/>
      <c r="E126" s="182"/>
      <c r="F126" s="182"/>
      <c r="G126" s="182"/>
      <c r="H126" s="182"/>
      <c r="I126" s="182"/>
      <c r="J126" s="182"/>
      <c r="K126" s="182"/>
      <c r="L126" s="182"/>
      <c r="M126" s="129" t="s">
        <v>1907</v>
      </c>
    </row>
    <row r="127" spans="1:13" hidden="1" outlineLevel="1" x14ac:dyDescent="0.3">
      <c r="A127" s="126" t="s">
        <v>2013</v>
      </c>
      <c r="B127" s="127">
        <f t="shared" si="28"/>
        <v>0</v>
      </c>
      <c r="C127" s="182"/>
      <c r="D127" s="182"/>
      <c r="E127" s="182"/>
      <c r="F127" s="182"/>
      <c r="G127" s="182"/>
      <c r="H127" s="182"/>
      <c r="I127" s="182"/>
      <c r="J127" s="182"/>
      <c r="K127" s="182"/>
      <c r="L127" s="182"/>
      <c r="M127" s="129" t="s">
        <v>1907</v>
      </c>
    </row>
    <row r="128" spans="1:13" hidden="1" outlineLevel="1" x14ac:dyDescent="0.3">
      <c r="A128" s="126" t="s">
        <v>2014</v>
      </c>
      <c r="B128" s="127">
        <f t="shared" si="28"/>
        <v>0</v>
      </c>
      <c r="C128" s="182"/>
      <c r="D128" s="182"/>
      <c r="E128" s="182"/>
      <c r="F128" s="182"/>
      <c r="G128" s="182"/>
      <c r="H128" s="182"/>
      <c r="I128" s="182"/>
      <c r="J128" s="182"/>
      <c r="K128" s="182"/>
      <c r="L128" s="182"/>
      <c r="M128" s="129" t="s">
        <v>1907</v>
      </c>
    </row>
    <row r="129" spans="1:13" hidden="1" outlineLevel="1" x14ac:dyDescent="0.3">
      <c r="A129" s="126" t="s">
        <v>2015</v>
      </c>
      <c r="B129" s="127">
        <f t="shared" si="28"/>
        <v>0</v>
      </c>
      <c r="C129" s="182"/>
      <c r="D129" s="182"/>
      <c r="E129" s="182"/>
      <c r="F129" s="182"/>
      <c r="G129" s="182"/>
      <c r="H129" s="182"/>
      <c r="I129" s="182"/>
      <c r="J129" s="182"/>
      <c r="K129" s="182"/>
      <c r="L129" s="182"/>
      <c r="M129" s="129" t="s">
        <v>1907</v>
      </c>
    </row>
    <row r="130" spans="1:13" hidden="1" outlineLevel="1" x14ac:dyDescent="0.3">
      <c r="A130" s="126" t="s">
        <v>2016</v>
      </c>
      <c r="B130" s="127">
        <f t="shared" si="28"/>
        <v>0</v>
      </c>
      <c r="C130" s="182"/>
      <c r="D130" s="182"/>
      <c r="E130" s="182"/>
      <c r="F130" s="182"/>
      <c r="G130" s="182"/>
      <c r="H130" s="182"/>
      <c r="I130" s="182"/>
      <c r="J130" s="182"/>
      <c r="K130" s="182"/>
      <c r="L130" s="182"/>
      <c r="M130" s="129" t="s">
        <v>1907</v>
      </c>
    </row>
    <row r="131" spans="1:13" hidden="1" outlineLevel="1" x14ac:dyDescent="0.3">
      <c r="A131" s="126" t="s">
        <v>2017</v>
      </c>
      <c r="B131" s="127">
        <f t="shared" si="28"/>
        <v>0</v>
      </c>
      <c r="C131" s="182"/>
      <c r="D131" s="182"/>
      <c r="E131" s="182"/>
      <c r="F131" s="182"/>
      <c r="G131" s="182"/>
      <c r="H131" s="182"/>
      <c r="I131" s="182"/>
      <c r="J131" s="182"/>
      <c r="K131" s="182"/>
      <c r="L131" s="182"/>
      <c r="M131" s="129" t="s">
        <v>1907</v>
      </c>
    </row>
    <row r="132" spans="1:13" hidden="1" outlineLevel="1" x14ac:dyDescent="0.3">
      <c r="A132" s="126" t="s">
        <v>2018</v>
      </c>
      <c r="B132" s="127">
        <f t="shared" si="28"/>
        <v>0</v>
      </c>
      <c r="C132" s="182"/>
      <c r="D132" s="182"/>
      <c r="E132" s="182"/>
      <c r="F132" s="182"/>
      <c r="G132" s="182"/>
      <c r="H132" s="182"/>
      <c r="I132" s="182"/>
      <c r="J132" s="182"/>
      <c r="K132" s="182"/>
      <c r="L132" s="182"/>
      <c r="M132" s="129" t="s">
        <v>1907</v>
      </c>
    </row>
    <row r="133" spans="1:13" hidden="1" outlineLevel="1" x14ac:dyDescent="0.3">
      <c r="A133" s="126" t="s">
        <v>2019</v>
      </c>
      <c r="B133" s="127">
        <f t="shared" si="28"/>
        <v>0</v>
      </c>
      <c r="C133" s="182"/>
      <c r="D133" s="182"/>
      <c r="E133" s="182"/>
      <c r="F133" s="182"/>
      <c r="G133" s="182"/>
      <c r="H133" s="182"/>
      <c r="I133" s="182"/>
      <c r="J133" s="182"/>
      <c r="K133" s="182"/>
      <c r="L133" s="182"/>
      <c r="M133" s="129" t="s">
        <v>1907</v>
      </c>
    </row>
    <row r="134" spans="1:13" hidden="1" outlineLevel="1" x14ac:dyDescent="0.3">
      <c r="A134" s="126" t="s">
        <v>2020</v>
      </c>
      <c r="B134" s="127">
        <f t="shared" si="28"/>
        <v>0</v>
      </c>
      <c r="C134" s="182"/>
      <c r="D134" s="182"/>
      <c r="E134" s="182"/>
      <c r="F134" s="182"/>
      <c r="G134" s="182"/>
      <c r="H134" s="182"/>
      <c r="I134" s="182"/>
      <c r="J134" s="182"/>
      <c r="K134" s="182"/>
      <c r="L134" s="182"/>
      <c r="M134" s="129" t="s">
        <v>1907</v>
      </c>
    </row>
    <row r="135" spans="1:13" hidden="1" outlineLevel="1" x14ac:dyDescent="0.3">
      <c r="A135" s="126" t="s">
        <v>2021</v>
      </c>
      <c r="B135" s="127">
        <f t="shared" si="28"/>
        <v>0</v>
      </c>
      <c r="C135" s="182"/>
      <c r="D135" s="182"/>
      <c r="E135" s="182"/>
      <c r="F135" s="182"/>
      <c r="G135" s="182"/>
      <c r="H135" s="182"/>
      <c r="I135" s="182"/>
      <c r="J135" s="182"/>
      <c r="K135" s="182"/>
      <c r="L135" s="182"/>
      <c r="M135" s="129" t="s">
        <v>1907</v>
      </c>
    </row>
    <row r="136" spans="1:13" hidden="1" outlineLevel="1" x14ac:dyDescent="0.3">
      <c r="A136" s="126" t="s">
        <v>2022</v>
      </c>
      <c r="B136" s="127">
        <f t="shared" si="28"/>
        <v>0</v>
      </c>
      <c r="C136" s="182"/>
      <c r="D136" s="182"/>
      <c r="E136" s="182"/>
      <c r="F136" s="182"/>
      <c r="G136" s="182"/>
      <c r="H136" s="182"/>
      <c r="I136" s="182"/>
      <c r="J136" s="182"/>
      <c r="K136" s="182"/>
      <c r="L136" s="182"/>
      <c r="M136" s="129" t="s">
        <v>1907</v>
      </c>
    </row>
    <row r="137" spans="1:13" hidden="1" outlineLevel="1" x14ac:dyDescent="0.3">
      <c r="A137" s="126" t="s">
        <v>2023</v>
      </c>
      <c r="B137" s="127">
        <f t="shared" si="28"/>
        <v>0</v>
      </c>
      <c r="C137" s="182"/>
      <c r="D137" s="182"/>
      <c r="E137" s="182"/>
      <c r="F137" s="182"/>
      <c r="G137" s="182"/>
      <c r="H137" s="182"/>
      <c r="I137" s="182"/>
      <c r="J137" s="182"/>
      <c r="K137" s="182"/>
      <c r="L137" s="182"/>
      <c r="M137" s="129" t="s">
        <v>1907</v>
      </c>
    </row>
    <row r="138" spans="1:13" ht="15" hidden="1" outlineLevel="1" thickBot="1" x14ac:dyDescent="0.35">
      <c r="A138" s="126" t="s">
        <v>2024</v>
      </c>
      <c r="B138" s="234">
        <f t="shared" si="28"/>
        <v>0</v>
      </c>
      <c r="C138" s="182"/>
      <c r="D138" s="182"/>
      <c r="E138" s="182"/>
      <c r="F138" s="182"/>
      <c r="G138" s="182"/>
      <c r="H138" s="182"/>
      <c r="I138" s="182"/>
      <c r="J138" s="182"/>
      <c r="K138" s="182"/>
      <c r="L138" s="182"/>
      <c r="M138" s="129" t="s">
        <v>1907</v>
      </c>
    </row>
    <row r="139" spans="1:13" ht="31.8" hidden="1" outlineLevel="1" thickBot="1" x14ac:dyDescent="0.35">
      <c r="A139" s="135" t="s">
        <v>2025</v>
      </c>
      <c r="B139" s="136">
        <f t="shared" si="28"/>
        <v>0</v>
      </c>
      <c r="C139" s="136">
        <f t="shared" ref="C139:J139" si="29">SUM(C125:C138)</f>
        <v>0</v>
      </c>
      <c r="D139" s="136">
        <f t="shared" si="29"/>
        <v>0</v>
      </c>
      <c r="E139" s="136">
        <f t="shared" si="29"/>
        <v>0</v>
      </c>
      <c r="F139" s="136">
        <f t="shared" si="29"/>
        <v>0</v>
      </c>
      <c r="G139" s="136">
        <f t="shared" si="29"/>
        <v>0</v>
      </c>
      <c r="H139" s="136">
        <f t="shared" si="29"/>
        <v>0</v>
      </c>
      <c r="I139" s="136">
        <f t="shared" si="29"/>
        <v>0</v>
      </c>
      <c r="J139" s="136">
        <f t="shared" si="29"/>
        <v>0</v>
      </c>
      <c r="K139" s="136">
        <f>SUM(K125:K138)</f>
        <v>0</v>
      </c>
      <c r="L139" s="136">
        <f>SUM(L125:L138)</f>
        <v>0</v>
      </c>
      <c r="M139" s="136"/>
    </row>
    <row r="140" spans="1:13" hidden="1" outlineLevel="1" x14ac:dyDescent="0.3">
      <c r="A140" s="159"/>
      <c r="B140" s="159"/>
      <c r="C140" s="160"/>
      <c r="D140" s="160"/>
      <c r="E140" s="160"/>
      <c r="F140" s="160"/>
      <c r="G140" s="160"/>
      <c r="H140" s="160"/>
      <c r="I140" s="160"/>
      <c r="J140" s="160"/>
      <c r="K140" s="160"/>
      <c r="L140" s="160"/>
      <c r="M140" s="236"/>
    </row>
    <row r="141" spans="1:13" collapsed="1" x14ac:dyDescent="0.3">
      <c r="A141" s="227" t="s">
        <v>2026</v>
      </c>
      <c r="B141" s="227"/>
      <c r="C141" s="237"/>
      <c r="D141" s="237"/>
      <c r="E141" s="237"/>
      <c r="F141" s="237"/>
      <c r="G141" s="237"/>
      <c r="H141" s="237"/>
      <c r="I141" s="237"/>
      <c r="J141" s="237"/>
      <c r="K141" s="237"/>
      <c r="L141" s="237"/>
      <c r="M141" s="238"/>
    </row>
    <row r="142" spans="1:13" ht="16.2" thickBot="1" x14ac:dyDescent="0.35">
      <c r="A142" s="447" t="s">
        <v>2027</v>
      </c>
      <c r="B142" s="227"/>
      <c r="C142" s="237"/>
      <c r="D142" s="237"/>
      <c r="E142" s="237"/>
      <c r="F142" s="237"/>
      <c r="G142" s="237"/>
      <c r="H142" s="237"/>
      <c r="I142" s="237"/>
      <c r="J142" s="237"/>
      <c r="K142" s="237"/>
      <c r="L142" s="237"/>
      <c r="M142" s="238"/>
    </row>
    <row r="143" spans="1:13" ht="15" thickBot="1" x14ac:dyDescent="0.35">
      <c r="A143" s="239" t="s">
        <v>2028</v>
      </c>
      <c r="B143" s="116"/>
      <c r="C143" s="117" t="s">
        <v>1904</v>
      </c>
      <c r="D143" s="117" t="s">
        <v>1904</v>
      </c>
      <c r="E143" s="117" t="s">
        <v>1904</v>
      </c>
      <c r="F143" s="117" t="s">
        <v>1904</v>
      </c>
      <c r="G143" s="117" t="s">
        <v>1904</v>
      </c>
      <c r="H143" s="117" t="s">
        <v>1904</v>
      </c>
      <c r="I143" s="117" t="s">
        <v>1904</v>
      </c>
      <c r="J143" s="117" t="s">
        <v>1904</v>
      </c>
      <c r="K143" s="117" t="s">
        <v>1904</v>
      </c>
      <c r="L143" s="117" t="s">
        <v>1904</v>
      </c>
      <c r="M143" s="118"/>
    </row>
    <row r="144" spans="1:13" x14ac:dyDescent="0.3">
      <c r="A144" s="240"/>
      <c r="B144" s="127">
        <f t="shared" ref="B144:B157" si="30">SUM(C144:L144)</f>
        <v>0</v>
      </c>
      <c r="C144" s="182"/>
      <c r="D144" s="182"/>
      <c r="E144" s="182"/>
      <c r="F144" s="182"/>
      <c r="G144" s="182"/>
      <c r="H144" s="182"/>
      <c r="I144" s="182"/>
      <c r="J144" s="182"/>
      <c r="K144" s="182"/>
      <c r="L144" s="182"/>
      <c r="M144" s="129" t="s">
        <v>1907</v>
      </c>
    </row>
    <row r="145" spans="1:13" x14ac:dyDescent="0.3">
      <c r="A145" s="240"/>
      <c r="B145" s="127">
        <f t="shared" si="30"/>
        <v>0</v>
      </c>
      <c r="C145" s="182"/>
      <c r="D145" s="182"/>
      <c r="E145" s="182"/>
      <c r="F145" s="182"/>
      <c r="G145" s="182"/>
      <c r="H145" s="182"/>
      <c r="I145" s="182"/>
      <c r="J145" s="182"/>
      <c r="K145" s="182"/>
      <c r="L145" s="182"/>
      <c r="M145" s="129" t="s">
        <v>1907</v>
      </c>
    </row>
    <row r="146" spans="1:13" x14ac:dyDescent="0.3">
      <c r="A146" s="240"/>
      <c r="B146" s="127">
        <f t="shared" si="30"/>
        <v>0</v>
      </c>
      <c r="C146" s="182"/>
      <c r="D146" s="182"/>
      <c r="E146" s="182"/>
      <c r="F146" s="182"/>
      <c r="G146" s="182"/>
      <c r="H146" s="182"/>
      <c r="I146" s="182"/>
      <c r="J146" s="182"/>
      <c r="K146" s="182"/>
      <c r="L146" s="182"/>
      <c r="M146" s="129" t="s">
        <v>1907</v>
      </c>
    </row>
    <row r="147" spans="1:13" x14ac:dyDescent="0.3">
      <c r="A147" s="240"/>
      <c r="B147" s="127">
        <f t="shared" si="30"/>
        <v>0</v>
      </c>
      <c r="C147" s="182"/>
      <c r="D147" s="182"/>
      <c r="E147" s="182"/>
      <c r="F147" s="182"/>
      <c r="G147" s="182"/>
      <c r="H147" s="182"/>
      <c r="I147" s="182"/>
      <c r="J147" s="182"/>
      <c r="K147" s="182"/>
      <c r="L147" s="182"/>
      <c r="M147" s="129" t="s">
        <v>1907</v>
      </c>
    </row>
    <row r="148" spans="1:13" x14ac:dyDescent="0.3">
      <c r="A148" s="240"/>
      <c r="B148" s="127">
        <f t="shared" si="30"/>
        <v>0</v>
      </c>
      <c r="C148" s="182"/>
      <c r="D148" s="182"/>
      <c r="E148" s="182"/>
      <c r="F148" s="182"/>
      <c r="G148" s="182"/>
      <c r="H148" s="182"/>
      <c r="I148" s="182"/>
      <c r="J148" s="182"/>
      <c r="K148" s="182"/>
      <c r="L148" s="182"/>
      <c r="M148" s="129" t="s">
        <v>1907</v>
      </c>
    </row>
    <row r="149" spans="1:13" x14ac:dyDescent="0.3">
      <c r="A149" s="241"/>
      <c r="B149" s="127">
        <f t="shared" si="30"/>
        <v>0</v>
      </c>
      <c r="C149" s="182"/>
      <c r="D149" s="182"/>
      <c r="E149" s="182"/>
      <c r="F149" s="182"/>
      <c r="G149" s="182"/>
      <c r="H149" s="182"/>
      <c r="I149" s="182"/>
      <c r="J149" s="182"/>
      <c r="K149" s="182"/>
      <c r="L149" s="182"/>
      <c r="M149" s="129" t="s">
        <v>1907</v>
      </c>
    </row>
    <row r="150" spans="1:13" x14ac:dyDescent="0.3">
      <c r="A150" s="241"/>
      <c r="B150" s="127">
        <f t="shared" si="30"/>
        <v>0</v>
      </c>
      <c r="C150" s="182"/>
      <c r="D150" s="182"/>
      <c r="E150" s="182"/>
      <c r="F150" s="182"/>
      <c r="G150" s="182"/>
      <c r="H150" s="182"/>
      <c r="I150" s="182"/>
      <c r="J150" s="182"/>
      <c r="K150" s="182"/>
      <c r="L150" s="182"/>
      <c r="M150" s="129" t="s">
        <v>1907</v>
      </c>
    </row>
    <row r="151" spans="1:13" x14ac:dyDescent="0.3">
      <c r="A151" s="241"/>
      <c r="B151" s="127">
        <f t="shared" si="30"/>
        <v>0</v>
      </c>
      <c r="C151" s="182"/>
      <c r="D151" s="182"/>
      <c r="E151" s="182"/>
      <c r="F151" s="182"/>
      <c r="G151" s="182"/>
      <c r="H151" s="182"/>
      <c r="I151" s="182"/>
      <c r="J151" s="182"/>
      <c r="K151" s="182"/>
      <c r="L151" s="182"/>
      <c r="M151" s="129" t="s">
        <v>1907</v>
      </c>
    </row>
    <row r="152" spans="1:13" x14ac:dyDescent="0.3">
      <c r="A152" s="241"/>
      <c r="B152" s="127">
        <f t="shared" si="30"/>
        <v>0</v>
      </c>
      <c r="C152" s="182"/>
      <c r="D152" s="182"/>
      <c r="E152" s="182"/>
      <c r="F152" s="182"/>
      <c r="G152" s="182"/>
      <c r="H152" s="182"/>
      <c r="I152" s="182"/>
      <c r="J152" s="182"/>
      <c r="K152" s="182"/>
      <c r="L152" s="182"/>
      <c r="M152" s="129" t="s">
        <v>1907</v>
      </c>
    </row>
    <row r="153" spans="1:13" x14ac:dyDescent="0.3">
      <c r="A153" s="241"/>
      <c r="B153" s="127">
        <f t="shared" si="30"/>
        <v>0</v>
      </c>
      <c r="C153" s="182"/>
      <c r="D153" s="182"/>
      <c r="E153" s="182"/>
      <c r="F153" s="182"/>
      <c r="G153" s="182"/>
      <c r="H153" s="182"/>
      <c r="I153" s="182"/>
      <c r="J153" s="182"/>
      <c r="K153" s="182"/>
      <c r="L153" s="182"/>
      <c r="M153" s="129" t="s">
        <v>1907</v>
      </c>
    </row>
    <row r="154" spans="1:13" x14ac:dyDescent="0.3">
      <c r="A154" s="241"/>
      <c r="B154" s="127">
        <f t="shared" si="30"/>
        <v>0</v>
      </c>
      <c r="C154" s="182"/>
      <c r="D154" s="182"/>
      <c r="E154" s="182"/>
      <c r="F154" s="182"/>
      <c r="G154" s="182"/>
      <c r="H154" s="182"/>
      <c r="I154" s="182"/>
      <c r="J154" s="182"/>
      <c r="K154" s="182"/>
      <c r="L154" s="182"/>
      <c r="M154" s="129" t="s">
        <v>1907</v>
      </c>
    </row>
    <row r="155" spans="1:13" x14ac:dyDescent="0.3">
      <c r="A155" s="241"/>
      <c r="B155" s="127">
        <f t="shared" si="30"/>
        <v>0</v>
      </c>
      <c r="C155" s="182"/>
      <c r="D155" s="182"/>
      <c r="E155" s="182"/>
      <c r="F155" s="182"/>
      <c r="G155" s="182"/>
      <c r="H155" s="182"/>
      <c r="I155" s="182"/>
      <c r="J155" s="182"/>
      <c r="K155" s="182"/>
      <c r="L155" s="182"/>
      <c r="M155" s="129" t="s">
        <v>1907</v>
      </c>
    </row>
    <row r="156" spans="1:13" ht="15" thickBot="1" x14ac:dyDescent="0.35">
      <c r="A156" s="242"/>
      <c r="B156" s="127">
        <f t="shared" si="30"/>
        <v>0</v>
      </c>
      <c r="C156" s="182"/>
      <c r="D156" s="182"/>
      <c r="E156" s="182"/>
      <c r="F156" s="182"/>
      <c r="G156" s="182"/>
      <c r="H156" s="182"/>
      <c r="I156" s="182"/>
      <c r="J156" s="182"/>
      <c r="K156" s="182"/>
      <c r="L156" s="182"/>
      <c r="M156" s="129" t="s">
        <v>1907</v>
      </c>
    </row>
    <row r="157" spans="1:13" ht="15" thickBot="1" x14ac:dyDescent="0.35">
      <c r="A157" s="243" t="s">
        <v>2029</v>
      </c>
      <c r="B157" s="244">
        <f t="shared" si="30"/>
        <v>0</v>
      </c>
      <c r="C157" s="244">
        <f t="shared" ref="C157:J157" si="31">SUM(C144:C156)</f>
        <v>0</v>
      </c>
      <c r="D157" s="244">
        <f t="shared" si="31"/>
        <v>0</v>
      </c>
      <c r="E157" s="244">
        <f t="shared" si="31"/>
        <v>0</v>
      </c>
      <c r="F157" s="244">
        <f t="shared" si="31"/>
        <v>0</v>
      </c>
      <c r="G157" s="244">
        <f t="shared" si="31"/>
        <v>0</v>
      </c>
      <c r="H157" s="244">
        <f t="shared" si="31"/>
        <v>0</v>
      </c>
      <c r="I157" s="244">
        <f t="shared" si="31"/>
        <v>0</v>
      </c>
      <c r="J157" s="244">
        <f t="shared" si="31"/>
        <v>0</v>
      </c>
      <c r="K157" s="244">
        <f>SUM(K144:K156)</f>
        <v>0</v>
      </c>
      <c r="L157" s="244">
        <f>SUM(L144:L156)</f>
        <v>0</v>
      </c>
      <c r="M157" s="245"/>
    </row>
    <row r="158" spans="1:13" ht="15" thickBot="1" x14ac:dyDescent="0.35">
      <c r="A158" s="246" t="s">
        <v>2030</v>
      </c>
      <c r="B158" s="247">
        <v>5</v>
      </c>
      <c r="C158" s="247">
        <v>5</v>
      </c>
      <c r="D158" s="247">
        <v>5</v>
      </c>
      <c r="E158" s="247">
        <v>5</v>
      </c>
      <c r="F158" s="247">
        <v>5</v>
      </c>
      <c r="G158" s="247">
        <v>5</v>
      </c>
      <c r="H158" s="247">
        <v>5</v>
      </c>
      <c r="I158" s="247">
        <v>5</v>
      </c>
      <c r="J158" s="247">
        <v>5</v>
      </c>
      <c r="K158" s="247">
        <v>5</v>
      </c>
      <c r="L158" s="247">
        <v>5</v>
      </c>
      <c r="M158" s="248"/>
    </row>
    <row r="159" spans="1:13" ht="16.2" thickBot="1" x14ac:dyDescent="0.35">
      <c r="A159" s="444" t="s">
        <v>2031</v>
      </c>
      <c r="B159" s="445">
        <f t="shared" ref="B159:J159" si="32">B157/B158</f>
        <v>0</v>
      </c>
      <c r="C159" s="445">
        <f t="shared" si="32"/>
        <v>0</v>
      </c>
      <c r="D159" s="445">
        <f t="shared" si="32"/>
        <v>0</v>
      </c>
      <c r="E159" s="445">
        <f t="shared" si="32"/>
        <v>0</v>
      </c>
      <c r="F159" s="445">
        <f t="shared" si="32"/>
        <v>0</v>
      </c>
      <c r="G159" s="445">
        <f t="shared" si="32"/>
        <v>0</v>
      </c>
      <c r="H159" s="445">
        <f t="shared" si="32"/>
        <v>0</v>
      </c>
      <c r="I159" s="445">
        <f t="shared" si="32"/>
        <v>0</v>
      </c>
      <c r="J159" s="445">
        <f t="shared" si="32"/>
        <v>0</v>
      </c>
      <c r="K159" s="445">
        <f>K157/K158</f>
        <v>0</v>
      </c>
      <c r="L159" s="445">
        <f>L157/L158</f>
        <v>0</v>
      </c>
      <c r="M159" s="445"/>
    </row>
    <row r="160" spans="1:13" x14ac:dyDescent="0.3">
      <c r="B160" s="249"/>
      <c r="M160" s="251"/>
    </row>
    <row r="161" spans="1:13" ht="16.2" thickBot="1" x14ac:dyDescent="0.35">
      <c r="A161" s="447" t="s">
        <v>2032</v>
      </c>
      <c r="B161" s="249"/>
      <c r="M161" s="251"/>
    </row>
    <row r="162" spans="1:13" ht="15" thickBot="1" x14ac:dyDescent="0.35">
      <c r="A162" s="239" t="s">
        <v>2033</v>
      </c>
      <c r="B162" s="116"/>
      <c r="C162" s="117" t="s">
        <v>1904</v>
      </c>
      <c r="D162" s="117" t="s">
        <v>1904</v>
      </c>
      <c r="E162" s="117" t="s">
        <v>1904</v>
      </c>
      <c r="F162" s="117" t="s">
        <v>1904</v>
      </c>
      <c r="G162" s="117" t="s">
        <v>1904</v>
      </c>
      <c r="H162" s="117" t="s">
        <v>1904</v>
      </c>
      <c r="I162" s="117" t="s">
        <v>1904</v>
      </c>
      <c r="J162" s="117" t="s">
        <v>1904</v>
      </c>
      <c r="K162" s="117" t="s">
        <v>1904</v>
      </c>
      <c r="L162" s="117" t="s">
        <v>1904</v>
      </c>
      <c r="M162" s="118"/>
    </row>
    <row r="163" spans="1:13" x14ac:dyDescent="0.3">
      <c r="A163" s="240"/>
      <c r="B163" s="252">
        <f t="shared" ref="B163:B176" si="33">SUM(C163:L163)</f>
        <v>0</v>
      </c>
      <c r="C163" s="182"/>
      <c r="D163" s="182"/>
      <c r="E163" s="182"/>
      <c r="F163" s="182"/>
      <c r="G163" s="182"/>
      <c r="H163" s="182"/>
      <c r="I163" s="182"/>
      <c r="J163" s="182"/>
      <c r="K163" s="182"/>
      <c r="L163" s="182"/>
      <c r="M163" s="129" t="s">
        <v>1907</v>
      </c>
    </row>
    <row r="164" spans="1:13" x14ac:dyDescent="0.3">
      <c r="A164" s="240"/>
      <c r="B164" s="252">
        <f t="shared" si="33"/>
        <v>0</v>
      </c>
      <c r="C164" s="182"/>
      <c r="D164" s="182"/>
      <c r="E164" s="182"/>
      <c r="F164" s="182"/>
      <c r="G164" s="182"/>
      <c r="H164" s="182"/>
      <c r="I164" s="182"/>
      <c r="J164" s="182"/>
      <c r="K164" s="182"/>
      <c r="L164" s="182"/>
      <c r="M164" s="129" t="s">
        <v>1907</v>
      </c>
    </row>
    <row r="165" spans="1:13" x14ac:dyDescent="0.3">
      <c r="A165" s="240"/>
      <c r="B165" s="252">
        <f t="shared" si="33"/>
        <v>0</v>
      </c>
      <c r="C165" s="182"/>
      <c r="D165" s="182"/>
      <c r="E165" s="182"/>
      <c r="F165" s="182"/>
      <c r="G165" s="182"/>
      <c r="H165" s="182"/>
      <c r="I165" s="182"/>
      <c r="J165" s="182"/>
      <c r="K165" s="182"/>
      <c r="L165" s="182"/>
      <c r="M165" s="129" t="s">
        <v>1907</v>
      </c>
    </row>
    <row r="166" spans="1:13" x14ac:dyDescent="0.3">
      <c r="A166" s="240"/>
      <c r="B166" s="252">
        <f t="shared" si="33"/>
        <v>0</v>
      </c>
      <c r="C166" s="182"/>
      <c r="D166" s="182"/>
      <c r="E166" s="182"/>
      <c r="F166" s="182"/>
      <c r="G166" s="182"/>
      <c r="H166" s="182"/>
      <c r="I166" s="182"/>
      <c r="J166" s="182"/>
      <c r="K166" s="182"/>
      <c r="L166" s="182"/>
      <c r="M166" s="129" t="s">
        <v>1907</v>
      </c>
    </row>
    <row r="167" spans="1:13" x14ac:dyDescent="0.3">
      <c r="A167" s="240"/>
      <c r="B167" s="252">
        <f t="shared" si="33"/>
        <v>0</v>
      </c>
      <c r="C167" s="182"/>
      <c r="D167" s="182"/>
      <c r="E167" s="182"/>
      <c r="F167" s="182"/>
      <c r="G167" s="182"/>
      <c r="H167" s="182"/>
      <c r="I167" s="182"/>
      <c r="J167" s="182"/>
      <c r="K167" s="182"/>
      <c r="L167" s="182"/>
      <c r="M167" s="129" t="s">
        <v>1907</v>
      </c>
    </row>
    <row r="168" spans="1:13" x14ac:dyDescent="0.3">
      <c r="A168" s="253"/>
      <c r="B168" s="252">
        <f t="shared" si="33"/>
        <v>0</v>
      </c>
      <c r="C168" s="182"/>
      <c r="D168" s="182"/>
      <c r="E168" s="182"/>
      <c r="F168" s="182"/>
      <c r="G168" s="182"/>
      <c r="H168" s="182"/>
      <c r="I168" s="182"/>
      <c r="J168" s="182"/>
      <c r="K168" s="182"/>
      <c r="L168" s="182"/>
      <c r="M168" s="129" t="s">
        <v>1907</v>
      </c>
    </row>
    <row r="169" spans="1:13" x14ac:dyDescent="0.3">
      <c r="A169" s="253"/>
      <c r="B169" s="252">
        <f t="shared" si="33"/>
        <v>0</v>
      </c>
      <c r="C169" s="182"/>
      <c r="D169" s="182"/>
      <c r="E169" s="182"/>
      <c r="F169" s="182"/>
      <c r="G169" s="182"/>
      <c r="H169" s="182"/>
      <c r="I169" s="182"/>
      <c r="J169" s="182"/>
      <c r="K169" s="182"/>
      <c r="L169" s="182"/>
      <c r="M169" s="129" t="s">
        <v>1907</v>
      </c>
    </row>
    <row r="170" spans="1:13" x14ac:dyDescent="0.3">
      <c r="A170" s="253"/>
      <c r="B170" s="252">
        <f t="shared" si="33"/>
        <v>0</v>
      </c>
      <c r="C170" s="182"/>
      <c r="D170" s="182"/>
      <c r="E170" s="182"/>
      <c r="F170" s="182"/>
      <c r="G170" s="182"/>
      <c r="H170" s="182"/>
      <c r="I170" s="182"/>
      <c r="J170" s="182"/>
      <c r="K170" s="182"/>
      <c r="L170" s="182"/>
      <c r="M170" s="129" t="s">
        <v>1907</v>
      </c>
    </row>
    <row r="171" spans="1:13" x14ac:dyDescent="0.3">
      <c r="A171" s="253"/>
      <c r="B171" s="252">
        <f t="shared" si="33"/>
        <v>0</v>
      </c>
      <c r="C171" s="182"/>
      <c r="D171" s="182"/>
      <c r="E171" s="182"/>
      <c r="F171" s="182"/>
      <c r="G171" s="182"/>
      <c r="H171" s="182"/>
      <c r="I171" s="182"/>
      <c r="J171" s="182"/>
      <c r="K171" s="182"/>
      <c r="L171" s="182"/>
      <c r="M171" s="129" t="s">
        <v>1907</v>
      </c>
    </row>
    <row r="172" spans="1:13" x14ac:dyDescent="0.3">
      <c r="A172" s="253"/>
      <c r="B172" s="252">
        <f t="shared" si="33"/>
        <v>0</v>
      </c>
      <c r="C172" s="182"/>
      <c r="D172" s="182"/>
      <c r="E172" s="182"/>
      <c r="F172" s="182"/>
      <c r="G172" s="182"/>
      <c r="H172" s="182"/>
      <c r="I172" s="182"/>
      <c r="J172" s="182"/>
      <c r="K172" s="182"/>
      <c r="L172" s="182"/>
      <c r="M172" s="129" t="s">
        <v>1907</v>
      </c>
    </row>
    <row r="173" spans="1:13" x14ac:dyDescent="0.3">
      <c r="A173" s="253"/>
      <c r="B173" s="252">
        <f t="shared" si="33"/>
        <v>0</v>
      </c>
      <c r="C173" s="182"/>
      <c r="D173" s="182"/>
      <c r="E173" s="182"/>
      <c r="F173" s="182"/>
      <c r="G173" s="182"/>
      <c r="H173" s="182"/>
      <c r="I173" s="182"/>
      <c r="J173" s="182"/>
      <c r="K173" s="182"/>
      <c r="L173" s="182"/>
      <c r="M173" s="129" t="s">
        <v>1907</v>
      </c>
    </row>
    <row r="174" spans="1:13" x14ac:dyDescent="0.3">
      <c r="A174" s="253"/>
      <c r="B174" s="252">
        <f t="shared" si="33"/>
        <v>0</v>
      </c>
      <c r="C174" s="182"/>
      <c r="D174" s="182"/>
      <c r="E174" s="182"/>
      <c r="F174" s="182"/>
      <c r="G174" s="182"/>
      <c r="H174" s="182"/>
      <c r="I174" s="182"/>
      <c r="J174" s="182"/>
      <c r="K174" s="182"/>
      <c r="L174" s="182"/>
      <c r="M174" s="129" t="s">
        <v>1907</v>
      </c>
    </row>
    <row r="175" spans="1:13" ht="15" thickBot="1" x14ac:dyDescent="0.35">
      <c r="A175" s="254"/>
      <c r="B175" s="252">
        <f t="shared" si="33"/>
        <v>0</v>
      </c>
      <c r="C175" s="182"/>
      <c r="D175" s="182"/>
      <c r="E175" s="182"/>
      <c r="F175" s="182"/>
      <c r="G175" s="182"/>
      <c r="H175" s="182"/>
      <c r="I175" s="182"/>
      <c r="J175" s="182"/>
      <c r="K175" s="182"/>
      <c r="L175" s="182"/>
      <c r="M175" s="129" t="s">
        <v>1907</v>
      </c>
    </row>
    <row r="176" spans="1:13" ht="16.2" thickBot="1" x14ac:dyDescent="0.35">
      <c r="A176" s="444" t="s">
        <v>2034</v>
      </c>
      <c r="B176" s="445">
        <f t="shared" si="33"/>
        <v>0</v>
      </c>
      <c r="C176" s="445">
        <f t="shared" ref="C176:J176" si="34">SUM(C163:C175)</f>
        <v>0</v>
      </c>
      <c r="D176" s="445">
        <f t="shared" si="34"/>
        <v>0</v>
      </c>
      <c r="E176" s="445">
        <f t="shared" si="34"/>
        <v>0</v>
      </c>
      <c r="F176" s="445">
        <f t="shared" si="34"/>
        <v>0</v>
      </c>
      <c r="G176" s="445">
        <f t="shared" si="34"/>
        <v>0</v>
      </c>
      <c r="H176" s="445">
        <f t="shared" si="34"/>
        <v>0</v>
      </c>
      <c r="I176" s="445">
        <f t="shared" si="34"/>
        <v>0</v>
      </c>
      <c r="J176" s="445">
        <f t="shared" si="34"/>
        <v>0</v>
      </c>
      <c r="K176" s="445">
        <f>SUM(K163:K175)</f>
        <v>0</v>
      </c>
      <c r="L176" s="445">
        <f>SUM(L163:L175)</f>
        <v>0</v>
      </c>
      <c r="M176" s="445"/>
    </row>
    <row r="177" spans="1:13" x14ac:dyDescent="0.3">
      <c r="B177" s="249"/>
    </row>
    <row r="178" spans="1:13" x14ac:dyDescent="0.3">
      <c r="B178" s="256"/>
    </row>
    <row r="179" spans="1:13" x14ac:dyDescent="0.3">
      <c r="B179" s="249"/>
    </row>
    <row r="180" spans="1:13" x14ac:dyDescent="0.3">
      <c r="B180" s="249"/>
    </row>
    <row r="181" spans="1:13" x14ac:dyDescent="0.3">
      <c r="B181" s="249"/>
    </row>
    <row r="182" spans="1:13" x14ac:dyDescent="0.3">
      <c r="B182" s="249"/>
    </row>
    <row r="183" spans="1:13" x14ac:dyDescent="0.3">
      <c r="B183" s="249"/>
    </row>
    <row r="184" spans="1:13" x14ac:dyDescent="0.3">
      <c r="B184" s="249"/>
    </row>
    <row r="185" spans="1:13" s="250" customFormat="1" x14ac:dyDescent="0.3">
      <c r="A185" s="249"/>
      <c r="B185" s="249"/>
      <c r="M185" s="255"/>
    </row>
    <row r="186" spans="1:13" s="250" customFormat="1" x14ac:dyDescent="0.3">
      <c r="A186" s="249"/>
      <c r="B186" s="249"/>
      <c r="M186" s="255"/>
    </row>
    <row r="187" spans="1:13" s="250" customFormat="1" x14ac:dyDescent="0.3">
      <c r="A187" s="249"/>
      <c r="B187" s="249"/>
      <c r="M187" s="255"/>
    </row>
    <row r="188" spans="1:13" s="250" customFormat="1" x14ac:dyDescent="0.3">
      <c r="A188" s="249"/>
      <c r="B188" s="249"/>
      <c r="M188" s="255"/>
    </row>
    <row r="189" spans="1:13" s="250" customFormat="1" x14ac:dyDescent="0.3">
      <c r="A189" s="249"/>
      <c r="B189" s="249"/>
      <c r="M189" s="255"/>
    </row>
    <row r="190" spans="1:13" s="250" customFormat="1" x14ac:dyDescent="0.3">
      <c r="A190" s="249"/>
      <c r="B190" s="249"/>
      <c r="M190" s="255"/>
    </row>
    <row r="191" spans="1:13" s="250" customFormat="1" x14ac:dyDescent="0.3">
      <c r="A191" s="249"/>
      <c r="B191" s="249"/>
      <c r="M191" s="255"/>
    </row>
    <row r="192" spans="1:13" s="250" customFormat="1" x14ac:dyDescent="0.3">
      <c r="A192" s="249"/>
      <c r="B192" s="249"/>
      <c r="M192" s="255"/>
    </row>
    <row r="193" spans="1:13" s="250" customFormat="1" x14ac:dyDescent="0.3">
      <c r="A193" s="249"/>
      <c r="B193" s="249"/>
      <c r="M193" s="255"/>
    </row>
    <row r="194" spans="1:13" s="250" customFormat="1" x14ac:dyDescent="0.3">
      <c r="A194" s="249"/>
      <c r="B194" s="249"/>
      <c r="M194" s="255"/>
    </row>
    <row r="195" spans="1:13" s="250" customFormat="1" x14ac:dyDescent="0.3">
      <c r="A195" s="249"/>
      <c r="B195" s="249"/>
      <c r="M195" s="255"/>
    </row>
    <row r="196" spans="1:13" s="250" customFormat="1" x14ac:dyDescent="0.3">
      <c r="A196" s="249"/>
      <c r="B196" s="249"/>
      <c r="M196" s="255"/>
    </row>
    <row r="197" spans="1:13" s="250" customFormat="1" x14ac:dyDescent="0.3">
      <c r="A197" s="249"/>
      <c r="B197" s="249"/>
      <c r="M197" s="255"/>
    </row>
    <row r="198" spans="1:13" s="250" customFormat="1" x14ac:dyDescent="0.3">
      <c r="A198" s="249"/>
      <c r="B198" s="249"/>
      <c r="M198" s="255"/>
    </row>
    <row r="199" spans="1:13" s="250" customFormat="1" x14ac:dyDescent="0.3">
      <c r="A199" s="249"/>
      <c r="B199" s="249"/>
      <c r="M199" s="255"/>
    </row>
    <row r="200" spans="1:13" s="250" customFormat="1" x14ac:dyDescent="0.3">
      <c r="A200" s="249"/>
      <c r="B200" s="249"/>
      <c r="M200" s="255"/>
    </row>
    <row r="201" spans="1:13" s="250" customFormat="1" x14ac:dyDescent="0.3">
      <c r="A201" s="249"/>
      <c r="B201" s="249"/>
      <c r="M201" s="255"/>
    </row>
    <row r="202" spans="1:13" s="250" customFormat="1" x14ac:dyDescent="0.3">
      <c r="A202" s="249"/>
      <c r="B202" s="249"/>
      <c r="M202" s="255"/>
    </row>
    <row r="203" spans="1:13" s="250" customFormat="1" x14ac:dyDescent="0.3">
      <c r="A203" s="249"/>
      <c r="B203" s="249"/>
      <c r="M203" s="255"/>
    </row>
    <row r="204" spans="1:13" s="250" customFormat="1" x14ac:dyDescent="0.3">
      <c r="A204" s="249"/>
      <c r="B204" s="249"/>
      <c r="M204" s="255"/>
    </row>
    <row r="205" spans="1:13" s="250" customFormat="1" x14ac:dyDescent="0.3">
      <c r="A205" s="249"/>
      <c r="B205" s="249"/>
      <c r="M205" s="255"/>
    </row>
    <row r="206" spans="1:13" s="250" customFormat="1" x14ac:dyDescent="0.3">
      <c r="A206" s="249"/>
      <c r="B206" s="249"/>
      <c r="M206" s="255"/>
    </row>
    <row r="207" spans="1:13" s="250" customFormat="1" x14ac:dyDescent="0.3">
      <c r="A207" s="249"/>
      <c r="B207" s="249"/>
      <c r="M207" s="255"/>
    </row>
    <row r="208" spans="1:13" s="250" customFormat="1" x14ac:dyDescent="0.3">
      <c r="A208" s="249"/>
      <c r="B208" s="249"/>
      <c r="M208" s="255"/>
    </row>
    <row r="209" spans="1:13" s="250" customFormat="1" x14ac:dyDescent="0.3">
      <c r="A209" s="249"/>
      <c r="B209" s="249"/>
      <c r="M209" s="255"/>
    </row>
    <row r="210" spans="1:13" s="250" customFormat="1" x14ac:dyDescent="0.3">
      <c r="A210" s="249"/>
      <c r="B210" s="249"/>
      <c r="M210" s="255"/>
    </row>
    <row r="211" spans="1:13" s="250" customFormat="1" x14ac:dyDescent="0.3">
      <c r="A211" s="249"/>
      <c r="B211" s="249"/>
      <c r="M211" s="255"/>
    </row>
    <row r="212" spans="1:13" s="250" customFormat="1" x14ac:dyDescent="0.3">
      <c r="A212" s="249"/>
      <c r="B212" s="249"/>
      <c r="M212" s="255"/>
    </row>
    <row r="213" spans="1:13" s="250" customFormat="1" x14ac:dyDescent="0.3">
      <c r="A213" s="249"/>
      <c r="B213" s="249"/>
      <c r="M213" s="255"/>
    </row>
    <row r="214" spans="1:13" s="250" customFormat="1" x14ac:dyDescent="0.3">
      <c r="A214" s="249"/>
      <c r="B214" s="249"/>
      <c r="M214" s="255"/>
    </row>
    <row r="215" spans="1:13" s="250" customFormat="1" x14ac:dyDescent="0.3">
      <c r="A215" s="249"/>
      <c r="B215" s="249"/>
      <c r="M215" s="255"/>
    </row>
    <row r="216" spans="1:13" s="250" customFormat="1" x14ac:dyDescent="0.3">
      <c r="A216" s="249"/>
      <c r="B216" s="249"/>
      <c r="M216" s="255"/>
    </row>
    <row r="217" spans="1:13" s="250" customFormat="1" x14ac:dyDescent="0.3">
      <c r="A217" s="249"/>
      <c r="B217" s="249"/>
      <c r="M217" s="255"/>
    </row>
    <row r="218" spans="1:13" s="250" customFormat="1" x14ac:dyDescent="0.3">
      <c r="A218" s="249"/>
      <c r="B218" s="249"/>
      <c r="M218" s="255"/>
    </row>
    <row r="219" spans="1:13" s="250" customFormat="1" x14ac:dyDescent="0.3">
      <c r="A219" s="249"/>
      <c r="B219" s="249"/>
      <c r="M219" s="255"/>
    </row>
    <row r="220" spans="1:13" s="250" customFormat="1" x14ac:dyDescent="0.3">
      <c r="A220" s="249"/>
      <c r="B220" s="249"/>
      <c r="M220" s="255"/>
    </row>
    <row r="221" spans="1:13" s="250" customFormat="1" x14ac:dyDescent="0.3">
      <c r="A221" s="249"/>
      <c r="B221" s="249"/>
      <c r="M221" s="255"/>
    </row>
    <row r="222" spans="1:13" s="250" customFormat="1" x14ac:dyDescent="0.3">
      <c r="A222" s="249"/>
      <c r="B222" s="249"/>
      <c r="M222" s="255"/>
    </row>
    <row r="223" spans="1:13" s="250" customFormat="1" x14ac:dyDescent="0.3">
      <c r="A223" s="249"/>
      <c r="B223" s="249"/>
      <c r="M223" s="255"/>
    </row>
    <row r="224" spans="1:13" s="250" customFormat="1" x14ac:dyDescent="0.3">
      <c r="A224" s="249"/>
      <c r="B224" s="249"/>
      <c r="M224" s="255"/>
    </row>
    <row r="225" spans="1:13" s="250" customFormat="1" x14ac:dyDescent="0.3">
      <c r="A225" s="249"/>
      <c r="B225" s="249"/>
      <c r="M225" s="255"/>
    </row>
    <row r="226" spans="1:13" s="250" customFormat="1" x14ac:dyDescent="0.3">
      <c r="A226" s="249"/>
      <c r="B226" s="249"/>
      <c r="M226" s="255"/>
    </row>
    <row r="227" spans="1:13" s="250" customFormat="1" x14ac:dyDescent="0.3">
      <c r="A227" s="249"/>
      <c r="B227" s="249"/>
      <c r="M227" s="255"/>
    </row>
    <row r="228" spans="1:13" s="250" customFormat="1" x14ac:dyDescent="0.3">
      <c r="A228" s="249"/>
      <c r="B228" s="249"/>
      <c r="M228" s="255"/>
    </row>
    <row r="229" spans="1:13" s="250" customFormat="1" x14ac:dyDescent="0.3">
      <c r="A229" s="249"/>
      <c r="B229" s="249"/>
      <c r="M229" s="255"/>
    </row>
    <row r="230" spans="1:13" s="250" customFormat="1" x14ac:dyDescent="0.3">
      <c r="A230" s="249"/>
      <c r="B230" s="249"/>
      <c r="M230" s="255"/>
    </row>
    <row r="231" spans="1:13" s="250" customFormat="1" x14ac:dyDescent="0.3">
      <c r="A231" s="249"/>
      <c r="B231" s="249"/>
      <c r="M231" s="255"/>
    </row>
    <row r="232" spans="1:13" s="250" customFormat="1" x14ac:dyDescent="0.3">
      <c r="A232" s="249"/>
      <c r="B232" s="249"/>
      <c r="M232" s="255"/>
    </row>
    <row r="233" spans="1:13" s="250" customFormat="1" x14ac:dyDescent="0.3">
      <c r="A233" s="249"/>
      <c r="B233" s="249"/>
      <c r="M233" s="255"/>
    </row>
    <row r="234" spans="1:13" s="250" customFormat="1" x14ac:dyDescent="0.3">
      <c r="A234" s="249"/>
      <c r="B234" s="249"/>
      <c r="M234" s="255"/>
    </row>
    <row r="235" spans="1:13" s="250" customFormat="1" x14ac:dyDescent="0.3">
      <c r="A235" s="249"/>
      <c r="B235" s="249"/>
      <c r="M235" s="255"/>
    </row>
    <row r="236" spans="1:13" s="250" customFormat="1" x14ac:dyDescent="0.3">
      <c r="A236" s="249"/>
      <c r="B236" s="249"/>
      <c r="M236" s="255"/>
    </row>
    <row r="237" spans="1:13" s="250" customFormat="1" x14ac:dyDescent="0.3">
      <c r="A237" s="249"/>
      <c r="B237" s="249"/>
      <c r="M237" s="255"/>
    </row>
    <row r="238" spans="1:13" s="250" customFormat="1" x14ac:dyDescent="0.3">
      <c r="A238" s="249"/>
      <c r="B238" s="249"/>
      <c r="M238" s="255"/>
    </row>
    <row r="239" spans="1:13" s="250" customFormat="1" x14ac:dyDescent="0.3">
      <c r="A239" s="249"/>
      <c r="B239" s="249"/>
      <c r="M239" s="255"/>
    </row>
    <row r="240" spans="1:13" s="250" customFormat="1" x14ac:dyDescent="0.3">
      <c r="A240" s="249"/>
      <c r="B240" s="249"/>
      <c r="M240" s="255"/>
    </row>
    <row r="241" spans="1:13" s="250" customFormat="1" x14ac:dyDescent="0.3">
      <c r="A241" s="249"/>
      <c r="B241" s="249"/>
      <c r="M241" s="255"/>
    </row>
    <row r="242" spans="1:13" s="250" customFormat="1" x14ac:dyDescent="0.3">
      <c r="A242" s="249"/>
      <c r="B242" s="249"/>
      <c r="M242" s="255"/>
    </row>
    <row r="243" spans="1:13" s="250" customFormat="1" x14ac:dyDescent="0.3">
      <c r="A243" s="249"/>
      <c r="B243" s="249"/>
      <c r="M243" s="255"/>
    </row>
    <row r="244" spans="1:13" s="250" customFormat="1" x14ac:dyDescent="0.3">
      <c r="A244" s="249"/>
      <c r="B244" s="249"/>
      <c r="M244" s="255"/>
    </row>
    <row r="245" spans="1:13" s="250" customFormat="1" x14ac:dyDescent="0.3">
      <c r="A245" s="249"/>
      <c r="B245" s="249"/>
      <c r="M245" s="255"/>
    </row>
    <row r="246" spans="1:13" s="250" customFormat="1" x14ac:dyDescent="0.3">
      <c r="A246" s="249"/>
      <c r="B246" s="249"/>
      <c r="M246" s="255"/>
    </row>
    <row r="247" spans="1:13" s="250" customFormat="1" x14ac:dyDescent="0.3">
      <c r="A247" s="249"/>
      <c r="B247" s="249"/>
      <c r="M247" s="255"/>
    </row>
    <row r="248" spans="1:13" s="250" customFormat="1" x14ac:dyDescent="0.3">
      <c r="A248" s="249"/>
      <c r="B248" s="249"/>
      <c r="M248" s="255"/>
    </row>
    <row r="249" spans="1:13" s="250" customFormat="1" x14ac:dyDescent="0.3">
      <c r="A249" s="249"/>
      <c r="B249" s="249"/>
      <c r="M249" s="255"/>
    </row>
    <row r="250" spans="1:13" s="250" customFormat="1" x14ac:dyDescent="0.3">
      <c r="A250" s="249"/>
      <c r="B250" s="249"/>
      <c r="M250" s="255"/>
    </row>
    <row r="251" spans="1:13" s="250" customFormat="1" x14ac:dyDescent="0.3">
      <c r="A251" s="249"/>
      <c r="B251" s="249"/>
      <c r="M251" s="255"/>
    </row>
    <row r="252" spans="1:13" s="250" customFormat="1" x14ac:dyDescent="0.3">
      <c r="A252" s="249"/>
      <c r="B252" s="249"/>
      <c r="M252" s="255"/>
    </row>
    <row r="253" spans="1:13" s="250" customFormat="1" x14ac:dyDescent="0.3">
      <c r="A253" s="249"/>
      <c r="B253" s="249"/>
      <c r="M253" s="255"/>
    </row>
    <row r="254" spans="1:13" s="250" customFormat="1" x14ac:dyDescent="0.3">
      <c r="A254" s="249"/>
      <c r="B254" s="249"/>
      <c r="M254" s="255"/>
    </row>
    <row r="255" spans="1:13" s="250" customFormat="1" x14ac:dyDescent="0.3">
      <c r="A255" s="249"/>
      <c r="B255" s="249"/>
      <c r="M255" s="255"/>
    </row>
    <row r="256" spans="1:13" s="250" customFormat="1" x14ac:dyDescent="0.3">
      <c r="A256" s="249"/>
      <c r="B256" s="249"/>
      <c r="M256" s="255"/>
    </row>
    <row r="257" spans="1:13" s="250" customFormat="1" x14ac:dyDescent="0.3">
      <c r="A257" s="249"/>
      <c r="B257" s="249"/>
      <c r="M257" s="255"/>
    </row>
    <row r="258" spans="1:13" s="250" customFormat="1" x14ac:dyDescent="0.3">
      <c r="A258" s="249"/>
      <c r="B258" s="249"/>
      <c r="M258" s="255"/>
    </row>
    <row r="259" spans="1:13" s="250" customFormat="1" x14ac:dyDescent="0.3">
      <c r="A259" s="249"/>
      <c r="B259" s="249"/>
      <c r="M259" s="255"/>
    </row>
    <row r="260" spans="1:13" s="250" customFormat="1" x14ac:dyDescent="0.3">
      <c r="A260" s="249"/>
      <c r="B260" s="249"/>
      <c r="M260" s="255"/>
    </row>
    <row r="261" spans="1:13" s="250" customFormat="1" x14ac:dyDescent="0.3">
      <c r="A261" s="249"/>
      <c r="B261" s="249"/>
      <c r="M261" s="255"/>
    </row>
    <row r="262" spans="1:13" s="250" customFormat="1" x14ac:dyDescent="0.3">
      <c r="A262" s="249"/>
      <c r="B262" s="249"/>
      <c r="M262" s="255"/>
    </row>
    <row r="263" spans="1:13" s="250" customFormat="1" x14ac:dyDescent="0.3">
      <c r="A263" s="249"/>
      <c r="B263" s="249"/>
      <c r="M263" s="255"/>
    </row>
    <row r="264" spans="1:13" s="250" customFormat="1" x14ac:dyDescent="0.3">
      <c r="A264" s="249"/>
      <c r="B264" s="249"/>
      <c r="M264" s="255"/>
    </row>
    <row r="265" spans="1:13" s="250" customFormat="1" x14ac:dyDescent="0.3">
      <c r="A265" s="249"/>
      <c r="B265" s="249"/>
      <c r="M265" s="255"/>
    </row>
    <row r="266" spans="1:13" s="250" customFormat="1" x14ac:dyDescent="0.3">
      <c r="A266" s="249"/>
      <c r="B266" s="249"/>
      <c r="M266" s="255"/>
    </row>
    <row r="267" spans="1:13" s="250" customFormat="1" x14ac:dyDescent="0.3">
      <c r="A267" s="249"/>
      <c r="B267" s="249"/>
      <c r="M267" s="255"/>
    </row>
    <row r="268" spans="1:13" s="250" customFormat="1" x14ac:dyDescent="0.3">
      <c r="A268" s="249"/>
      <c r="B268" s="249"/>
      <c r="M268" s="255"/>
    </row>
    <row r="269" spans="1:13" s="250" customFormat="1" x14ac:dyDescent="0.3">
      <c r="A269" s="249"/>
      <c r="B269" s="249"/>
      <c r="M269" s="255"/>
    </row>
    <row r="270" spans="1:13" s="250" customFormat="1" x14ac:dyDescent="0.3">
      <c r="A270" s="249"/>
      <c r="B270" s="249"/>
      <c r="M270" s="255"/>
    </row>
    <row r="271" spans="1:13" s="250" customFormat="1" x14ac:dyDescent="0.3">
      <c r="A271" s="249"/>
      <c r="B271" s="249"/>
      <c r="M271" s="255"/>
    </row>
    <row r="272" spans="1:13" s="250" customFormat="1" x14ac:dyDescent="0.3">
      <c r="A272" s="249"/>
      <c r="B272" s="249"/>
      <c r="M272" s="255"/>
    </row>
    <row r="273" spans="1:13" s="250" customFormat="1" x14ac:dyDescent="0.3">
      <c r="A273" s="249"/>
      <c r="B273" s="249"/>
      <c r="M273" s="255"/>
    </row>
    <row r="274" spans="1:13" s="250" customFormat="1" x14ac:dyDescent="0.3">
      <c r="A274" s="249"/>
      <c r="B274" s="249"/>
      <c r="M274" s="255"/>
    </row>
    <row r="275" spans="1:13" s="250" customFormat="1" x14ac:dyDescent="0.3">
      <c r="A275" s="249"/>
      <c r="B275" s="249"/>
      <c r="M275" s="255"/>
    </row>
    <row r="276" spans="1:13" s="250" customFormat="1" x14ac:dyDescent="0.3">
      <c r="A276" s="249"/>
      <c r="B276" s="249"/>
      <c r="M276" s="255"/>
    </row>
    <row r="277" spans="1:13" s="250" customFormat="1" x14ac:dyDescent="0.3">
      <c r="A277" s="249"/>
      <c r="B277" s="249"/>
      <c r="M277" s="255"/>
    </row>
    <row r="278" spans="1:13" s="250" customFormat="1" x14ac:dyDescent="0.3">
      <c r="A278" s="249"/>
      <c r="B278" s="249"/>
      <c r="M278" s="255"/>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2DF8B-101F-4FB3-AC90-A42061B3EB9D}">
  <sheetPr>
    <tabColor theme="8"/>
  </sheetPr>
  <dimension ref="A1:Z1137"/>
  <sheetViews>
    <sheetView showGridLines="0" zoomScale="80" zoomScaleNormal="80" workbookViewId="0">
      <selection activeCell="R27" sqref="R27"/>
    </sheetView>
  </sheetViews>
  <sheetFormatPr defaultColWidth="9" defaultRowHeight="14.4" x14ac:dyDescent="0.3"/>
  <cols>
    <col min="1" max="1" width="46" style="467" customWidth="1"/>
    <col min="2" max="8" width="16" style="467" customWidth="1"/>
    <col min="9" max="9" width="28" style="467" customWidth="1"/>
    <col min="10" max="11" width="7" style="464" customWidth="1"/>
    <col min="12" max="12" width="14.5546875" style="464" hidden="1" customWidth="1"/>
    <col min="13" max="13" width="12" style="464" hidden="1" customWidth="1"/>
    <col min="14" max="17" width="9" style="464" hidden="1" customWidth="1"/>
    <col min="18" max="18" width="68.44140625" style="464" bestFit="1" customWidth="1"/>
    <col min="19" max="25" width="16" style="464" customWidth="1"/>
    <col min="26" max="26" width="28" style="464" customWidth="1"/>
    <col min="27" max="1024" width="14.5546875" style="464" customWidth="1"/>
    <col min="1025" max="16384" width="9" style="464"/>
  </cols>
  <sheetData>
    <row r="1" spans="1:26" ht="18" x14ac:dyDescent="0.35">
      <c r="A1" s="1128" t="s">
        <v>2179</v>
      </c>
      <c r="B1" s="1128"/>
      <c r="C1" s="1128"/>
      <c r="D1" s="1128"/>
      <c r="E1" s="1128"/>
      <c r="F1" s="1128"/>
      <c r="G1" s="1128"/>
      <c r="H1" s="1128"/>
      <c r="I1" s="1129"/>
      <c r="J1" s="460"/>
      <c r="K1" s="461"/>
      <c r="L1" s="462"/>
      <c r="M1" s="463"/>
      <c r="N1" s="463"/>
      <c r="O1" s="463"/>
      <c r="R1" s="545" t="s">
        <v>2154</v>
      </c>
      <c r="S1" s="465"/>
      <c r="T1" s="465"/>
      <c r="U1" s="465"/>
      <c r="V1" s="465"/>
      <c r="W1" s="465"/>
      <c r="X1" s="465"/>
      <c r="Y1" s="465"/>
      <c r="Z1" s="465"/>
    </row>
    <row r="2" spans="1:26" ht="15.6" x14ac:dyDescent="0.3">
      <c r="A2" s="466" t="s">
        <v>2036</v>
      </c>
      <c r="R2" s="468"/>
      <c r="S2" s="469"/>
      <c r="T2" s="469"/>
      <c r="U2" s="469"/>
      <c r="V2" s="469"/>
      <c r="W2" s="469"/>
      <c r="X2" s="469"/>
      <c r="Y2" s="469"/>
      <c r="Z2" s="469"/>
    </row>
    <row r="3" spans="1:26" ht="15.6" x14ac:dyDescent="0.3">
      <c r="A3" s="466" t="s">
        <v>2037</v>
      </c>
      <c r="R3" s="468"/>
      <c r="S3" s="469"/>
      <c r="T3" s="469"/>
      <c r="U3" s="469"/>
      <c r="V3" s="469"/>
      <c r="W3" s="469"/>
      <c r="X3" s="469"/>
      <c r="Y3" s="469"/>
      <c r="Z3" s="469"/>
    </row>
    <row r="4" spans="1:26" ht="15.6" x14ac:dyDescent="0.3">
      <c r="A4" s="466" t="s">
        <v>2038</v>
      </c>
      <c r="R4" s="468"/>
      <c r="S4" s="469"/>
      <c r="T4" s="469"/>
      <c r="U4" s="469"/>
      <c r="V4" s="469"/>
      <c r="W4" s="469"/>
      <c r="X4" s="469"/>
      <c r="Y4" s="469"/>
      <c r="Z4" s="469"/>
    </row>
    <row r="5" spans="1:26" ht="18" x14ac:dyDescent="0.3">
      <c r="A5" s="1127" t="str">
        <f>'28-Sitter Pricing Matrix'!C2</f>
        <v>FACILITY1</v>
      </c>
      <c r="B5" s="1127"/>
      <c r="C5" s="1127"/>
      <c r="D5" s="1127"/>
      <c r="E5" s="1127"/>
      <c r="F5" s="1127"/>
      <c r="G5" s="1127"/>
      <c r="H5" s="1127"/>
      <c r="I5" s="1127"/>
      <c r="R5" s="1131" t="s">
        <v>2039</v>
      </c>
      <c r="S5" s="1132"/>
      <c r="T5" s="1132"/>
      <c r="U5" s="1132"/>
      <c r="V5" s="1132"/>
      <c r="W5" s="1132"/>
      <c r="X5" s="1132"/>
      <c r="Y5" s="1132"/>
      <c r="Z5" s="1133"/>
    </row>
    <row r="6" spans="1:26" ht="43.2" x14ac:dyDescent="0.3">
      <c r="A6" s="471" t="s">
        <v>2040</v>
      </c>
      <c r="B6" s="471" t="s">
        <v>2041</v>
      </c>
      <c r="C6" s="472" t="s">
        <v>2042</v>
      </c>
      <c r="D6" s="472" t="str">
        <f>"Productive FTEs ("&amp;B38*52&amp;")"</f>
        <v>Productive FTEs (2080)</v>
      </c>
      <c r="E6" s="472" t="str">
        <f>"Non-productive FTEs ("&amp;B38*52&amp;")"</f>
        <v>Non-productive FTEs (2080)</v>
      </c>
      <c r="F6" s="472" t="s">
        <v>2043</v>
      </c>
      <c r="G6" s="472" t="s">
        <v>2044</v>
      </c>
      <c r="H6" s="473" t="s">
        <v>2045</v>
      </c>
      <c r="I6" s="472" t="s">
        <v>1655</v>
      </c>
      <c r="R6" s="474" t="s">
        <v>2040</v>
      </c>
      <c r="S6" s="474" t="s">
        <v>2041</v>
      </c>
      <c r="T6" s="475" t="s">
        <v>2042</v>
      </c>
      <c r="U6" s="546" t="str">
        <f>"Productive FTEs ("&amp;S38*52&amp;")"</f>
        <v>Productive FTEs (0)</v>
      </c>
      <c r="V6" s="546" t="str">
        <f>"Non-productive FTEs ("&amp;S38*52&amp;")"</f>
        <v>Non-productive FTEs (0)</v>
      </c>
      <c r="W6" s="475" t="s">
        <v>2043</v>
      </c>
      <c r="X6" s="475" t="s">
        <v>2044</v>
      </c>
      <c r="Y6" s="476" t="s">
        <v>2045</v>
      </c>
      <c r="Z6" s="475" t="s">
        <v>1655</v>
      </c>
    </row>
    <row r="7" spans="1:26" x14ac:dyDescent="0.3">
      <c r="A7" s="547" t="s">
        <v>2046</v>
      </c>
      <c r="B7" s="479"/>
      <c r="C7" s="479"/>
      <c r="D7" s="480">
        <f>IF($B$254="","",B7/($B$254*52))</f>
        <v>0</v>
      </c>
      <c r="E7" s="480">
        <f>IF($B$254="","",C7/($B$254*52))</f>
        <v>0</v>
      </c>
      <c r="F7" s="536"/>
      <c r="G7" s="536"/>
      <c r="H7" s="479"/>
      <c r="I7" s="482"/>
      <c r="P7" s="483" t="s">
        <v>2047</v>
      </c>
      <c r="R7" s="548" t="str">
        <f>IF(ISBLANK(A7),"",A7)</f>
        <v>Hourly Staff</v>
      </c>
      <c r="S7" s="487"/>
      <c r="T7" s="487"/>
      <c r="U7" s="485">
        <f>IF($B$254="","",S7/($B$254*52))</f>
        <v>0</v>
      </c>
      <c r="V7" s="485">
        <f>IF($B$254="","",T7/($B$254*52))</f>
        <v>0</v>
      </c>
      <c r="W7" s="486"/>
      <c r="X7" s="486"/>
      <c r="Y7" s="487"/>
      <c r="Z7" s="488"/>
    </row>
    <row r="8" spans="1:26" x14ac:dyDescent="0.3">
      <c r="A8" s="549" t="s">
        <v>2046</v>
      </c>
      <c r="B8" s="491"/>
      <c r="C8" s="491"/>
      <c r="D8" s="492">
        <f t="shared" ref="D8:E14" si="0">IF($B$38="","",B8/($B$38*52))</f>
        <v>0</v>
      </c>
      <c r="E8" s="492">
        <f t="shared" si="0"/>
        <v>0</v>
      </c>
      <c r="F8" s="537"/>
      <c r="G8" s="537"/>
      <c r="H8" s="491"/>
      <c r="I8" s="494"/>
      <c r="P8" s="483" t="s">
        <v>2048</v>
      </c>
      <c r="R8" s="550" t="str">
        <f t="shared" ref="R8:R29" si="1">IF(ISBLANK(A8),"",A8)</f>
        <v>Hourly Staff</v>
      </c>
      <c r="S8" s="496">
        <f t="shared" ref="S8:S14" si="2">SUMIF($A$7:$A$1128,R8,$B$7:$B$1128)</f>
        <v>8</v>
      </c>
      <c r="T8" s="496">
        <f t="shared" ref="T8:T14" si="3">SUMIF($A$7:$A$1128,R8,$C$7:$C$1128)</f>
        <v>0</v>
      </c>
      <c r="U8" s="492">
        <f t="shared" ref="U8:V14" si="4">IF($B$38="","",S8/($B$38*52))</f>
        <v>3.8461538461538464E-3</v>
      </c>
      <c r="V8" s="492">
        <f t="shared" si="4"/>
        <v>0</v>
      </c>
      <c r="W8" s="497">
        <f t="shared" ref="W8:W14" si="5">SUMIF($A$7:$A$1128,R8,$F$7:$F$1128)</f>
        <v>0</v>
      </c>
      <c r="X8" s="497">
        <f t="shared" ref="X8:X14" si="6">SUMIF($A$7:$A$1128,R8,$G$7:$G$1128)</f>
        <v>0</v>
      </c>
      <c r="Y8" s="498"/>
      <c r="Z8" s="499"/>
    </row>
    <row r="9" spans="1:26" x14ac:dyDescent="0.3">
      <c r="A9" s="549" t="s">
        <v>2064</v>
      </c>
      <c r="B9" s="491"/>
      <c r="C9" s="491"/>
      <c r="D9" s="492">
        <f t="shared" si="0"/>
        <v>0</v>
      </c>
      <c r="E9" s="492">
        <f t="shared" si="0"/>
        <v>0</v>
      </c>
      <c r="F9" s="537"/>
      <c r="G9" s="537"/>
      <c r="H9" s="491"/>
      <c r="I9" s="494"/>
      <c r="R9" s="550" t="str">
        <f t="shared" si="1"/>
        <v>Other Labor</v>
      </c>
      <c r="S9" s="496">
        <f t="shared" si="2"/>
        <v>0</v>
      </c>
      <c r="T9" s="496">
        <f t="shared" si="3"/>
        <v>0</v>
      </c>
      <c r="U9" s="492">
        <f t="shared" si="4"/>
        <v>0</v>
      </c>
      <c r="V9" s="492">
        <f t="shared" si="4"/>
        <v>0</v>
      </c>
      <c r="W9" s="497">
        <f t="shared" si="5"/>
        <v>0</v>
      </c>
      <c r="X9" s="497">
        <f t="shared" si="6"/>
        <v>0</v>
      </c>
      <c r="Y9" s="498"/>
      <c r="Z9" s="499"/>
    </row>
    <row r="10" spans="1:26" x14ac:dyDescent="0.3">
      <c r="A10" s="549" t="s">
        <v>2064</v>
      </c>
      <c r="B10" s="491"/>
      <c r="C10" s="491"/>
      <c r="D10" s="492">
        <f t="shared" si="0"/>
        <v>0</v>
      </c>
      <c r="E10" s="492">
        <f t="shared" si="0"/>
        <v>0</v>
      </c>
      <c r="F10" s="537"/>
      <c r="G10" s="537"/>
      <c r="H10" s="491"/>
      <c r="I10" s="494"/>
      <c r="P10" s="483" t="s">
        <v>171</v>
      </c>
      <c r="R10" s="550" t="str">
        <f t="shared" si="1"/>
        <v>Other Labor</v>
      </c>
      <c r="S10" s="496">
        <f t="shared" si="2"/>
        <v>0</v>
      </c>
      <c r="T10" s="496">
        <f t="shared" si="3"/>
        <v>0</v>
      </c>
      <c r="U10" s="492">
        <f t="shared" si="4"/>
        <v>0</v>
      </c>
      <c r="V10" s="492">
        <f t="shared" si="4"/>
        <v>0</v>
      </c>
      <c r="W10" s="497">
        <f t="shared" si="5"/>
        <v>0</v>
      </c>
      <c r="X10" s="497">
        <f t="shared" si="6"/>
        <v>0</v>
      </c>
      <c r="Y10" s="498"/>
      <c r="Z10" s="499"/>
    </row>
    <row r="11" spans="1:26" x14ac:dyDescent="0.3">
      <c r="A11" s="549" t="s">
        <v>2064</v>
      </c>
      <c r="B11" s="491"/>
      <c r="C11" s="491"/>
      <c r="D11" s="492">
        <f t="shared" si="0"/>
        <v>0</v>
      </c>
      <c r="E11" s="492">
        <f t="shared" si="0"/>
        <v>0</v>
      </c>
      <c r="F11" s="537"/>
      <c r="G11" s="537"/>
      <c r="H11" s="491"/>
      <c r="I11" s="494"/>
      <c r="P11" s="483" t="s">
        <v>172</v>
      </c>
      <c r="R11" s="550" t="str">
        <f t="shared" si="1"/>
        <v>Other Labor</v>
      </c>
      <c r="S11" s="496">
        <f t="shared" si="2"/>
        <v>0</v>
      </c>
      <c r="T11" s="496">
        <f t="shared" si="3"/>
        <v>0</v>
      </c>
      <c r="U11" s="492">
        <f t="shared" si="4"/>
        <v>0</v>
      </c>
      <c r="V11" s="492">
        <f t="shared" si="4"/>
        <v>0</v>
      </c>
      <c r="W11" s="497">
        <f t="shared" si="5"/>
        <v>0</v>
      </c>
      <c r="X11" s="497">
        <f t="shared" si="6"/>
        <v>0</v>
      </c>
      <c r="Y11" s="498"/>
      <c r="Z11" s="499"/>
    </row>
    <row r="12" spans="1:26" x14ac:dyDescent="0.3">
      <c r="A12" s="549" t="s">
        <v>2180</v>
      </c>
      <c r="B12" s="491"/>
      <c r="C12" s="491"/>
      <c r="D12" s="492">
        <f t="shared" si="0"/>
        <v>0</v>
      </c>
      <c r="E12" s="492">
        <f t="shared" si="0"/>
        <v>0</v>
      </c>
      <c r="F12" s="537"/>
      <c r="G12" s="537"/>
      <c r="H12" s="491"/>
      <c r="I12" s="494"/>
      <c r="P12" s="483"/>
      <c r="R12" s="550" t="str">
        <f t="shared" si="1"/>
        <v>Lead</v>
      </c>
      <c r="S12" s="496">
        <f t="shared" si="2"/>
        <v>0</v>
      </c>
      <c r="T12" s="496">
        <f t="shared" si="3"/>
        <v>0</v>
      </c>
      <c r="U12" s="492">
        <f t="shared" si="4"/>
        <v>0</v>
      </c>
      <c r="V12" s="492">
        <f t="shared" si="4"/>
        <v>0</v>
      </c>
      <c r="W12" s="497">
        <f t="shared" si="5"/>
        <v>0</v>
      </c>
      <c r="X12" s="497">
        <f t="shared" si="6"/>
        <v>0</v>
      </c>
      <c r="Y12" s="498"/>
      <c r="Z12" s="499"/>
    </row>
    <row r="13" spans="1:26" x14ac:dyDescent="0.3">
      <c r="A13" s="549" t="s">
        <v>2159</v>
      </c>
      <c r="B13" s="491"/>
      <c r="C13" s="491"/>
      <c r="D13" s="492">
        <f t="shared" si="0"/>
        <v>0</v>
      </c>
      <c r="E13" s="492">
        <f t="shared" si="0"/>
        <v>0</v>
      </c>
      <c r="F13" s="537"/>
      <c r="G13" s="537"/>
      <c r="H13" s="491"/>
      <c r="I13" s="494"/>
      <c r="R13" s="550" t="str">
        <f t="shared" si="1"/>
        <v>Administrative Support</v>
      </c>
      <c r="S13" s="496">
        <f t="shared" si="2"/>
        <v>0</v>
      </c>
      <c r="T13" s="496">
        <f t="shared" si="3"/>
        <v>0</v>
      </c>
      <c r="U13" s="492">
        <f t="shared" si="4"/>
        <v>0</v>
      </c>
      <c r="V13" s="492">
        <f t="shared" si="4"/>
        <v>0</v>
      </c>
      <c r="W13" s="497">
        <f t="shared" si="5"/>
        <v>0</v>
      </c>
      <c r="X13" s="497">
        <f t="shared" si="6"/>
        <v>0</v>
      </c>
      <c r="Y13" s="498"/>
      <c r="Z13" s="499"/>
    </row>
    <row r="14" spans="1:26" x14ac:dyDescent="0.3">
      <c r="A14" s="549" t="s">
        <v>2160</v>
      </c>
      <c r="B14" s="491"/>
      <c r="C14" s="491"/>
      <c r="D14" s="492">
        <f t="shared" si="0"/>
        <v>0</v>
      </c>
      <c r="E14" s="492">
        <f t="shared" si="0"/>
        <v>0</v>
      </c>
      <c r="F14" s="537"/>
      <c r="G14" s="537"/>
      <c r="H14" s="491"/>
      <c r="I14" s="494"/>
      <c r="R14" s="550" t="str">
        <f t="shared" si="1"/>
        <v>Hourly Supervision</v>
      </c>
      <c r="S14" s="496">
        <f t="shared" si="2"/>
        <v>0</v>
      </c>
      <c r="T14" s="496">
        <f t="shared" si="3"/>
        <v>0</v>
      </c>
      <c r="U14" s="492">
        <f t="shared" si="4"/>
        <v>0</v>
      </c>
      <c r="V14" s="492">
        <f t="shared" si="4"/>
        <v>0</v>
      </c>
      <c r="W14" s="497">
        <f t="shared" si="5"/>
        <v>0</v>
      </c>
      <c r="X14" s="497">
        <f t="shared" si="6"/>
        <v>0</v>
      </c>
      <c r="Y14" s="498"/>
      <c r="Z14" s="499"/>
    </row>
    <row r="15" spans="1:26" x14ac:dyDescent="0.3">
      <c r="A15" s="547" t="s">
        <v>2052</v>
      </c>
      <c r="B15" s="479"/>
      <c r="C15" s="479"/>
      <c r="D15" s="485"/>
      <c r="E15" s="485"/>
      <c r="F15" s="536"/>
      <c r="G15" s="536"/>
      <c r="H15" s="479"/>
      <c r="I15" s="482"/>
      <c r="R15" s="548" t="str">
        <f t="shared" si="1"/>
        <v>Salaried Staff</v>
      </c>
      <c r="S15" s="551"/>
      <c r="T15" s="551"/>
      <c r="U15" s="485"/>
      <c r="V15" s="485"/>
      <c r="W15" s="552"/>
      <c r="X15" s="552"/>
      <c r="Y15" s="487"/>
      <c r="Z15" s="488"/>
    </row>
    <row r="16" spans="1:26" x14ac:dyDescent="0.3">
      <c r="A16" s="549" t="s">
        <v>2063</v>
      </c>
      <c r="B16" s="491"/>
      <c r="C16" s="491"/>
      <c r="D16" s="492">
        <f t="shared" ref="D16:E18" si="7">IF($B$38="","",B16/($B$38*52))</f>
        <v>0</v>
      </c>
      <c r="E16" s="492">
        <f t="shared" si="7"/>
        <v>0</v>
      </c>
      <c r="F16" s="537"/>
      <c r="G16" s="537"/>
      <c r="H16" s="491"/>
      <c r="I16" s="494"/>
      <c r="R16" s="550" t="str">
        <f t="shared" si="1"/>
        <v>Salaried Supervision</v>
      </c>
      <c r="S16" s="496">
        <f>SUMIF($A$7:$A$1128,R16,$B$7:$B$1128)</f>
        <v>0</v>
      </c>
      <c r="T16" s="496">
        <f>SUMIF($A$7:$A$1128,R16,$C$7:$C$1128)</f>
        <v>0</v>
      </c>
      <c r="U16" s="492">
        <f t="shared" ref="U16:V18" si="8">IF($B$38="","",S16/($B$38*52))</f>
        <v>0</v>
      </c>
      <c r="V16" s="492">
        <f t="shared" si="8"/>
        <v>0</v>
      </c>
      <c r="W16" s="497">
        <f>SUMIF($A$7:$A$1128,R16,$F$7:$F$1128)</f>
        <v>0</v>
      </c>
      <c r="X16" s="497">
        <f>SUMIF($A$7:$A$1128,R16,$G$7:$G$1128)</f>
        <v>0</v>
      </c>
      <c r="Y16" s="498"/>
      <c r="Z16" s="499"/>
    </row>
    <row r="17" spans="1:26" x14ac:dyDescent="0.3">
      <c r="A17" s="549" t="s">
        <v>2161</v>
      </c>
      <c r="B17" s="491"/>
      <c r="C17" s="491"/>
      <c r="D17" s="492">
        <f t="shared" si="7"/>
        <v>0</v>
      </c>
      <c r="E17" s="492">
        <f t="shared" si="7"/>
        <v>0</v>
      </c>
      <c r="F17" s="537"/>
      <c r="G17" s="537"/>
      <c r="H17" s="491"/>
      <c r="I17" s="494"/>
      <c r="R17" s="550" t="str">
        <f t="shared" si="1"/>
        <v>Managers</v>
      </c>
      <c r="S17" s="496">
        <f>SUMIF($A$7:$A$1128,R17,$B$7:$B$1128)</f>
        <v>0</v>
      </c>
      <c r="T17" s="496">
        <f>SUMIF($A$7:$A$1128,R17,$C$7:$C$1128)</f>
        <v>0</v>
      </c>
      <c r="U17" s="492">
        <f t="shared" si="8"/>
        <v>0</v>
      </c>
      <c r="V17" s="492">
        <f t="shared" si="8"/>
        <v>0</v>
      </c>
      <c r="W17" s="497">
        <f>SUMIF($A$7:$A$1128,R17,$F$7:$F$1128)</f>
        <v>0</v>
      </c>
      <c r="X17" s="497">
        <f>SUMIF($A$7:$A$1128,R17,$G$7:$G$1128)</f>
        <v>0</v>
      </c>
      <c r="Y17" s="498"/>
      <c r="Z17" s="499"/>
    </row>
    <row r="18" spans="1:26" x14ac:dyDescent="0.3">
      <c r="A18" s="549" t="s">
        <v>2053</v>
      </c>
      <c r="B18" s="491"/>
      <c r="C18" s="491"/>
      <c r="D18" s="492">
        <f t="shared" si="7"/>
        <v>0</v>
      </c>
      <c r="E18" s="492">
        <f t="shared" si="7"/>
        <v>0</v>
      </c>
      <c r="F18" s="537"/>
      <c r="G18" s="537"/>
      <c r="H18" s="491"/>
      <c r="I18" s="494"/>
      <c r="R18" s="550" t="str">
        <f t="shared" si="1"/>
        <v>Director</v>
      </c>
      <c r="S18" s="496">
        <f>SUMIF($A$7:$A$1128,R18,$B$7:$B$1128)</f>
        <v>0</v>
      </c>
      <c r="T18" s="496">
        <f>SUMIF($A$7:$A$1128,R18,$C$7:$C$1128)</f>
        <v>0</v>
      </c>
      <c r="U18" s="492">
        <f t="shared" si="8"/>
        <v>0</v>
      </c>
      <c r="V18" s="492">
        <f t="shared" si="8"/>
        <v>0</v>
      </c>
      <c r="W18" s="497">
        <f>SUMIF($A$7:$A$1128,R18,$F$7:$F$1128)</f>
        <v>0</v>
      </c>
      <c r="X18" s="497">
        <f>SUMIF($A$7:$A$1128,R18,$G$7:$G$1128)</f>
        <v>0</v>
      </c>
      <c r="Y18" s="498"/>
      <c r="Z18" s="499"/>
    </row>
    <row r="19" spans="1:26" x14ac:dyDescent="0.3">
      <c r="A19" s="547" t="s">
        <v>2064</v>
      </c>
      <c r="B19" s="479"/>
      <c r="C19" s="479"/>
      <c r="D19" s="485"/>
      <c r="E19" s="485"/>
      <c r="F19" s="536"/>
      <c r="G19" s="536"/>
      <c r="H19" s="479"/>
      <c r="I19" s="482"/>
      <c r="R19" s="548" t="str">
        <f t="shared" si="1"/>
        <v>Other Labor</v>
      </c>
      <c r="S19" s="551"/>
      <c r="T19" s="551"/>
      <c r="U19" s="485"/>
      <c r="V19" s="485"/>
      <c r="W19" s="552"/>
      <c r="X19" s="552"/>
      <c r="Y19" s="487"/>
      <c r="Z19" s="488"/>
    </row>
    <row r="20" spans="1:26" x14ac:dyDescent="0.3">
      <c r="A20" s="549" t="s">
        <v>2162</v>
      </c>
      <c r="B20" s="491"/>
      <c r="C20" s="491"/>
      <c r="D20" s="492">
        <f t="shared" ref="D20:E29" si="9">IF($B$38="","",B20/($B$38*52))</f>
        <v>0</v>
      </c>
      <c r="E20" s="492">
        <f t="shared" si="9"/>
        <v>0</v>
      </c>
      <c r="F20" s="537"/>
      <c r="G20" s="537"/>
      <c r="H20" s="491"/>
      <c r="I20" s="494"/>
      <c r="R20" s="550" t="str">
        <f t="shared" si="1"/>
        <v>Temp/ Agency Labor</v>
      </c>
      <c r="S20" s="496">
        <f t="shared" ref="S20:S29" si="10">SUMIF($A$7:$A$1128,R20,$B$7:$B$1128)</f>
        <v>0</v>
      </c>
      <c r="T20" s="496">
        <f t="shared" ref="T20:T29" si="11">SUMIF($A$7:$A$1128,R20,$C$7:$C$1128)</f>
        <v>0</v>
      </c>
      <c r="U20" s="492">
        <f t="shared" ref="U20:V29" si="12">IF($B$38="","",S20/($B$38*52))</f>
        <v>0</v>
      </c>
      <c r="V20" s="492">
        <f t="shared" si="12"/>
        <v>0</v>
      </c>
      <c r="W20" s="497">
        <f t="shared" ref="W20:W29" si="13">SUMIF($A$7:$A$1128,R20,$F$7:$F$1128)</f>
        <v>0</v>
      </c>
      <c r="X20" s="497">
        <f t="shared" ref="X20:X29" si="14">SUMIF($A$7:$A$1128,R20,$G$7:$G$1128)</f>
        <v>0</v>
      </c>
      <c r="Y20" s="498"/>
      <c r="Z20" s="499"/>
    </row>
    <row r="21" spans="1:26" x14ac:dyDescent="0.3">
      <c r="A21" s="549"/>
      <c r="B21" s="491"/>
      <c r="C21" s="491"/>
      <c r="D21" s="492">
        <f t="shared" si="9"/>
        <v>0</v>
      </c>
      <c r="E21" s="492">
        <f t="shared" si="9"/>
        <v>0</v>
      </c>
      <c r="F21" s="537"/>
      <c r="G21" s="537"/>
      <c r="H21" s="491"/>
      <c r="I21" s="494"/>
      <c r="R21" s="548" t="str">
        <f t="shared" si="1"/>
        <v/>
      </c>
      <c r="S21" s="496">
        <f t="shared" si="10"/>
        <v>0</v>
      </c>
      <c r="T21" s="496">
        <f t="shared" si="11"/>
        <v>0</v>
      </c>
      <c r="U21" s="492">
        <f t="shared" si="12"/>
        <v>0</v>
      </c>
      <c r="V21" s="492">
        <f t="shared" si="12"/>
        <v>0</v>
      </c>
      <c r="W21" s="497">
        <f t="shared" si="13"/>
        <v>0</v>
      </c>
      <c r="X21" s="497">
        <f t="shared" si="14"/>
        <v>0</v>
      </c>
      <c r="Y21" s="498"/>
      <c r="Z21" s="499"/>
    </row>
    <row r="22" spans="1:26" x14ac:dyDescent="0.3">
      <c r="A22" s="549"/>
      <c r="B22" s="491"/>
      <c r="C22" s="491"/>
      <c r="D22" s="492">
        <f t="shared" si="9"/>
        <v>0</v>
      </c>
      <c r="E22" s="492">
        <f t="shared" si="9"/>
        <v>0</v>
      </c>
      <c r="F22" s="537"/>
      <c r="G22" s="537"/>
      <c r="H22" s="491"/>
      <c r="I22" s="494"/>
      <c r="R22" s="548" t="str">
        <f t="shared" si="1"/>
        <v/>
      </c>
      <c r="S22" s="496">
        <f t="shared" si="10"/>
        <v>0</v>
      </c>
      <c r="T22" s="496">
        <f t="shared" si="11"/>
        <v>0</v>
      </c>
      <c r="U22" s="492">
        <f t="shared" si="12"/>
        <v>0</v>
      </c>
      <c r="V22" s="492">
        <f t="shared" si="12"/>
        <v>0</v>
      </c>
      <c r="W22" s="497">
        <f t="shared" si="13"/>
        <v>0</v>
      </c>
      <c r="X22" s="497">
        <f t="shared" si="14"/>
        <v>0</v>
      </c>
      <c r="Y22" s="498"/>
      <c r="Z22" s="499"/>
    </row>
    <row r="23" spans="1:26" x14ac:dyDescent="0.3">
      <c r="A23" s="549"/>
      <c r="B23" s="491"/>
      <c r="C23" s="491"/>
      <c r="D23" s="492">
        <f t="shared" si="9"/>
        <v>0</v>
      </c>
      <c r="E23" s="492">
        <f t="shared" si="9"/>
        <v>0</v>
      </c>
      <c r="F23" s="537"/>
      <c r="G23" s="537"/>
      <c r="H23" s="491"/>
      <c r="I23" s="494"/>
      <c r="R23" s="548" t="str">
        <f t="shared" si="1"/>
        <v/>
      </c>
      <c r="S23" s="496">
        <f t="shared" si="10"/>
        <v>0</v>
      </c>
      <c r="T23" s="496">
        <f t="shared" si="11"/>
        <v>0</v>
      </c>
      <c r="U23" s="492">
        <f t="shared" si="12"/>
        <v>0</v>
      </c>
      <c r="V23" s="492">
        <f t="shared" si="12"/>
        <v>0</v>
      </c>
      <c r="W23" s="497">
        <f t="shared" si="13"/>
        <v>0</v>
      </c>
      <c r="X23" s="497">
        <f t="shared" si="14"/>
        <v>0</v>
      </c>
      <c r="Y23" s="498"/>
      <c r="Z23" s="499"/>
    </row>
    <row r="24" spans="1:26" x14ac:dyDescent="0.3">
      <c r="A24" s="549"/>
      <c r="B24" s="491"/>
      <c r="C24" s="491"/>
      <c r="D24" s="492">
        <f t="shared" si="9"/>
        <v>0</v>
      </c>
      <c r="E24" s="492">
        <f t="shared" si="9"/>
        <v>0</v>
      </c>
      <c r="F24" s="537"/>
      <c r="G24" s="537"/>
      <c r="H24" s="491"/>
      <c r="I24" s="494"/>
      <c r="R24" s="548" t="str">
        <f t="shared" si="1"/>
        <v/>
      </c>
      <c r="S24" s="496">
        <f t="shared" si="10"/>
        <v>0</v>
      </c>
      <c r="T24" s="496">
        <f t="shared" si="11"/>
        <v>0</v>
      </c>
      <c r="U24" s="492">
        <f t="shared" si="12"/>
        <v>0</v>
      </c>
      <c r="V24" s="492">
        <f t="shared" si="12"/>
        <v>0</v>
      </c>
      <c r="W24" s="497">
        <f t="shared" si="13"/>
        <v>0</v>
      </c>
      <c r="X24" s="497">
        <f t="shared" si="14"/>
        <v>0</v>
      </c>
      <c r="Y24" s="498"/>
      <c r="Z24" s="499"/>
    </row>
    <row r="25" spans="1:26" x14ac:dyDescent="0.3">
      <c r="A25" s="549"/>
      <c r="B25" s="491"/>
      <c r="C25" s="491"/>
      <c r="D25" s="492">
        <f t="shared" si="9"/>
        <v>0</v>
      </c>
      <c r="E25" s="492">
        <f t="shared" si="9"/>
        <v>0</v>
      </c>
      <c r="F25" s="537"/>
      <c r="G25" s="537"/>
      <c r="H25" s="491"/>
      <c r="I25" s="494"/>
      <c r="R25" s="548" t="str">
        <f t="shared" si="1"/>
        <v/>
      </c>
      <c r="S25" s="496">
        <f t="shared" si="10"/>
        <v>0</v>
      </c>
      <c r="T25" s="496">
        <f t="shared" si="11"/>
        <v>0</v>
      </c>
      <c r="U25" s="492">
        <f t="shared" si="12"/>
        <v>0</v>
      </c>
      <c r="V25" s="492">
        <f t="shared" si="12"/>
        <v>0</v>
      </c>
      <c r="W25" s="497">
        <f t="shared" si="13"/>
        <v>0</v>
      </c>
      <c r="X25" s="497">
        <f t="shared" si="14"/>
        <v>0</v>
      </c>
      <c r="Y25" s="498"/>
      <c r="Z25" s="499"/>
    </row>
    <row r="26" spans="1:26" x14ac:dyDescent="0.3">
      <c r="A26" s="549"/>
      <c r="B26" s="553"/>
      <c r="C26" s="491"/>
      <c r="D26" s="492">
        <f t="shared" si="9"/>
        <v>0</v>
      </c>
      <c r="E26" s="492">
        <f t="shared" si="9"/>
        <v>0</v>
      </c>
      <c r="F26" s="537"/>
      <c r="G26" s="537"/>
      <c r="H26" s="491"/>
      <c r="I26" s="494"/>
      <c r="R26" s="548" t="str">
        <f t="shared" si="1"/>
        <v/>
      </c>
      <c r="S26" s="496">
        <f t="shared" si="10"/>
        <v>0</v>
      </c>
      <c r="T26" s="496">
        <f t="shared" si="11"/>
        <v>0</v>
      </c>
      <c r="U26" s="492">
        <f t="shared" si="12"/>
        <v>0</v>
      </c>
      <c r="V26" s="492">
        <f t="shared" si="12"/>
        <v>0</v>
      </c>
      <c r="W26" s="497">
        <f t="shared" si="13"/>
        <v>0</v>
      </c>
      <c r="X26" s="497">
        <f t="shared" si="14"/>
        <v>0</v>
      </c>
      <c r="Y26" s="498"/>
      <c r="Z26" s="499"/>
    </row>
    <row r="27" spans="1:26" x14ac:dyDescent="0.3">
      <c r="A27" s="549"/>
      <c r="B27" s="491"/>
      <c r="C27" s="491"/>
      <c r="D27" s="492">
        <f t="shared" si="9"/>
        <v>0</v>
      </c>
      <c r="E27" s="492">
        <f t="shared" si="9"/>
        <v>0</v>
      </c>
      <c r="F27" s="537"/>
      <c r="G27" s="537"/>
      <c r="H27" s="491"/>
      <c r="I27" s="494"/>
      <c r="R27" s="548" t="str">
        <f t="shared" si="1"/>
        <v/>
      </c>
      <c r="S27" s="496">
        <f t="shared" si="10"/>
        <v>0</v>
      </c>
      <c r="T27" s="496">
        <f t="shared" si="11"/>
        <v>0</v>
      </c>
      <c r="U27" s="492">
        <f t="shared" si="12"/>
        <v>0</v>
      </c>
      <c r="V27" s="492">
        <f t="shared" si="12"/>
        <v>0</v>
      </c>
      <c r="W27" s="497">
        <f t="shared" si="13"/>
        <v>0</v>
      </c>
      <c r="X27" s="497">
        <f t="shared" si="14"/>
        <v>0</v>
      </c>
      <c r="Y27" s="498"/>
      <c r="Z27" s="499"/>
    </row>
    <row r="28" spans="1:26" x14ac:dyDescent="0.3">
      <c r="A28" s="549"/>
      <c r="B28" s="491"/>
      <c r="C28" s="491"/>
      <c r="D28" s="492">
        <f t="shared" si="9"/>
        <v>0</v>
      </c>
      <c r="E28" s="492">
        <f t="shared" si="9"/>
        <v>0</v>
      </c>
      <c r="F28" s="537"/>
      <c r="G28" s="537"/>
      <c r="H28" s="491"/>
      <c r="I28" s="494"/>
      <c r="R28" s="548" t="str">
        <f t="shared" si="1"/>
        <v/>
      </c>
      <c r="S28" s="496">
        <f t="shared" si="10"/>
        <v>0</v>
      </c>
      <c r="T28" s="496">
        <f t="shared" si="11"/>
        <v>0</v>
      </c>
      <c r="U28" s="492">
        <f t="shared" si="12"/>
        <v>0</v>
      </c>
      <c r="V28" s="492">
        <f t="shared" si="12"/>
        <v>0</v>
      </c>
      <c r="W28" s="497">
        <f t="shared" si="13"/>
        <v>0</v>
      </c>
      <c r="X28" s="497">
        <f t="shared" si="14"/>
        <v>0</v>
      </c>
      <c r="Y28" s="498"/>
      <c r="Z28" s="499"/>
    </row>
    <row r="29" spans="1:26" x14ac:dyDescent="0.3">
      <c r="A29" s="494"/>
      <c r="B29" s="514"/>
      <c r="C29" s="514"/>
      <c r="D29" s="492">
        <f t="shared" si="9"/>
        <v>0</v>
      </c>
      <c r="E29" s="492">
        <f t="shared" si="9"/>
        <v>0</v>
      </c>
      <c r="F29" s="539"/>
      <c r="G29" s="539"/>
      <c r="H29" s="491"/>
      <c r="I29" s="494"/>
      <c r="R29" s="548" t="str">
        <f t="shared" si="1"/>
        <v/>
      </c>
      <c r="S29" s="496">
        <f t="shared" si="10"/>
        <v>0</v>
      </c>
      <c r="T29" s="496">
        <f t="shared" si="11"/>
        <v>0</v>
      </c>
      <c r="U29" s="492">
        <f t="shared" si="12"/>
        <v>0</v>
      </c>
      <c r="V29" s="492">
        <f t="shared" si="12"/>
        <v>0</v>
      </c>
      <c r="W29" s="497">
        <f t="shared" si="13"/>
        <v>0</v>
      </c>
      <c r="X29" s="497">
        <f t="shared" si="14"/>
        <v>0</v>
      </c>
      <c r="Y29" s="498"/>
      <c r="Z29" s="499"/>
    </row>
    <row r="30" spans="1:26" x14ac:dyDescent="0.3">
      <c r="A30" s="547" t="s">
        <v>2065</v>
      </c>
      <c r="B30" s="517">
        <f t="shared" ref="B30:G30" si="15">SUM(B7:B29)</f>
        <v>0</v>
      </c>
      <c r="C30" s="517">
        <f t="shared" si="15"/>
        <v>0</v>
      </c>
      <c r="D30" s="492">
        <f t="shared" si="15"/>
        <v>0</v>
      </c>
      <c r="E30" s="492">
        <f t="shared" si="15"/>
        <v>0</v>
      </c>
      <c r="F30" s="518">
        <f t="shared" si="15"/>
        <v>0</v>
      </c>
      <c r="G30" s="518">
        <f t="shared" si="15"/>
        <v>0</v>
      </c>
      <c r="H30" s="491"/>
      <c r="I30" s="519"/>
      <c r="R30" s="548" t="s">
        <v>2065</v>
      </c>
      <c r="S30" s="517">
        <f t="shared" ref="S30:X30" si="16">SUM(S7:S29)</f>
        <v>8</v>
      </c>
      <c r="T30" s="517">
        <f t="shared" si="16"/>
        <v>0</v>
      </c>
      <c r="U30" s="492">
        <f t="shared" si="16"/>
        <v>3.8461538461538464E-3</v>
      </c>
      <c r="V30" s="492">
        <f t="shared" si="16"/>
        <v>0</v>
      </c>
      <c r="W30" s="554">
        <f t="shared" si="16"/>
        <v>0</v>
      </c>
      <c r="X30" s="554">
        <f t="shared" si="16"/>
        <v>0</v>
      </c>
      <c r="Y30" s="498"/>
      <c r="Z30" s="555"/>
    </row>
    <row r="31" spans="1:26" ht="18" x14ac:dyDescent="0.35">
      <c r="A31" s="526" t="s">
        <v>2066</v>
      </c>
      <c r="B31" s="527"/>
      <c r="C31" s="1124" t="s">
        <v>1655</v>
      </c>
      <c r="D31" s="1124"/>
      <c r="E31" s="1124"/>
      <c r="F31" s="1124"/>
      <c r="G31" s="1125"/>
      <c r="H31" s="528"/>
      <c r="I31" s="529"/>
    </row>
    <row r="32" spans="1:26" ht="46.8" x14ac:dyDescent="0.3">
      <c r="A32" s="530" t="s">
        <v>2181</v>
      </c>
      <c r="B32" s="531"/>
      <c r="C32" s="1121"/>
      <c r="D32" s="1121"/>
      <c r="E32" s="1121"/>
      <c r="F32" s="1121"/>
      <c r="G32" s="1121"/>
    </row>
    <row r="33" spans="1:9" ht="15.6" x14ac:dyDescent="0.3">
      <c r="A33" s="532" t="s">
        <v>2068</v>
      </c>
      <c r="B33" s="531"/>
      <c r="C33" s="1121"/>
      <c r="D33" s="1121"/>
      <c r="E33" s="1121"/>
      <c r="F33" s="1121"/>
      <c r="G33" s="1121"/>
    </row>
    <row r="34" spans="1:9" ht="15.6" x14ac:dyDescent="0.3">
      <c r="A34" s="532" t="s">
        <v>2069</v>
      </c>
      <c r="B34" s="531"/>
      <c r="C34" s="1121"/>
      <c r="D34" s="1121"/>
      <c r="E34" s="1121"/>
      <c r="F34" s="1121"/>
      <c r="G34" s="1121"/>
    </row>
    <row r="35" spans="1:9" ht="15.6" x14ac:dyDescent="0.3">
      <c r="A35" s="532" t="s">
        <v>2070</v>
      </c>
      <c r="B35" s="531"/>
      <c r="C35" s="1121"/>
      <c r="D35" s="1121"/>
      <c r="E35" s="1121"/>
      <c r="F35" s="1121"/>
      <c r="G35" s="1121"/>
    </row>
    <row r="36" spans="1:9" ht="15.6" x14ac:dyDescent="0.3">
      <c r="A36" s="532" t="s">
        <v>2071</v>
      </c>
      <c r="B36" s="531"/>
      <c r="C36" s="1121"/>
      <c r="D36" s="1121"/>
      <c r="E36" s="1121"/>
      <c r="F36" s="1121"/>
      <c r="G36" s="1121"/>
    </row>
    <row r="37" spans="1:9" ht="15.6" x14ac:dyDescent="0.3">
      <c r="A37" s="532" t="s">
        <v>2072</v>
      </c>
      <c r="B37" s="531"/>
      <c r="C37" s="1121"/>
      <c r="D37" s="1121"/>
      <c r="E37" s="1121"/>
      <c r="F37" s="1121"/>
      <c r="G37" s="1121"/>
    </row>
    <row r="38" spans="1:9" ht="15.6" x14ac:dyDescent="0.3">
      <c r="A38" s="533" t="s">
        <v>1496</v>
      </c>
      <c r="B38" s="534">
        <v>40</v>
      </c>
      <c r="C38" s="1122" t="s">
        <v>2073</v>
      </c>
      <c r="D38" s="1122"/>
      <c r="E38" s="1122"/>
      <c r="F38" s="1122"/>
      <c r="G38" s="1122"/>
    </row>
    <row r="39" spans="1:9" ht="15.6" x14ac:dyDescent="0.3">
      <c r="A39" s="533" t="s">
        <v>2074</v>
      </c>
      <c r="B39" s="535"/>
      <c r="C39" s="1123"/>
      <c r="D39" s="1123"/>
      <c r="E39" s="1123"/>
      <c r="F39" s="1123"/>
      <c r="G39" s="1123"/>
    </row>
    <row r="41" spans="1:9" ht="18" x14ac:dyDescent="0.35">
      <c r="A41" s="1134" t="str">
        <f>'28-Sitter Pricing Matrix'!D2</f>
        <v>FACILITY2</v>
      </c>
      <c r="B41" s="1135"/>
      <c r="C41" s="1135"/>
      <c r="D41" s="1135"/>
      <c r="E41" s="1135"/>
      <c r="F41" s="1135"/>
      <c r="G41" s="1135"/>
      <c r="H41" s="1135"/>
      <c r="I41" s="1136"/>
    </row>
    <row r="42" spans="1:9" ht="43.2" x14ac:dyDescent="0.3">
      <c r="A42" s="471" t="s">
        <v>2040</v>
      </c>
      <c r="B42" s="471" t="s">
        <v>2041</v>
      </c>
      <c r="C42" s="472" t="s">
        <v>2042</v>
      </c>
      <c r="D42" s="546" t="str">
        <f>"Productive FTEs ("&amp;B74*52&amp;")"</f>
        <v>Productive FTEs (2080)</v>
      </c>
      <c r="E42" s="546" t="str">
        <f>"Non-productive FTEs ("&amp;B74*52&amp;")"</f>
        <v>Non-productive FTEs (2080)</v>
      </c>
      <c r="F42" s="472" t="s">
        <v>2043</v>
      </c>
      <c r="G42" s="472" t="s">
        <v>2044</v>
      </c>
      <c r="H42" s="473" t="s">
        <v>2045</v>
      </c>
      <c r="I42" s="472" t="s">
        <v>1655</v>
      </c>
    </row>
    <row r="43" spans="1:9" x14ac:dyDescent="0.3">
      <c r="A43" s="547" t="str">
        <f>IF(ISBLANK($A$7),"",$A$7)</f>
        <v>Hourly Staff</v>
      </c>
      <c r="B43" s="479"/>
      <c r="C43" s="479"/>
      <c r="D43" s="485">
        <f>IF($B$254="","",B43/($B$254*52))</f>
        <v>0</v>
      </c>
      <c r="E43" s="485">
        <f>IF($B$254="","",C43/($B$254*52))</f>
        <v>0</v>
      </c>
      <c r="F43" s="536"/>
      <c r="G43" s="536"/>
      <c r="H43" s="479"/>
      <c r="I43" s="482"/>
    </row>
    <row r="44" spans="1:9" x14ac:dyDescent="0.3">
      <c r="A44" s="549" t="str">
        <f>IF(ISBLANK($A$8),"",$A$8)</f>
        <v>Hourly Staff</v>
      </c>
      <c r="B44" s="491">
        <v>8</v>
      </c>
      <c r="C44" s="491"/>
      <c r="D44" s="492">
        <f t="shared" ref="D44:E50" si="17">IF($B$74="","",B44/($B$74*52))</f>
        <v>3.8461538461538464E-3</v>
      </c>
      <c r="E44" s="492">
        <f t="shared" si="17"/>
        <v>0</v>
      </c>
      <c r="F44" s="537"/>
      <c r="G44" s="537"/>
      <c r="H44" s="491"/>
      <c r="I44" s="494"/>
    </row>
    <row r="45" spans="1:9" x14ac:dyDescent="0.3">
      <c r="A45" s="549" t="str">
        <f>IF(ISBLANK($A$9),"",$A$9)</f>
        <v>Other Labor</v>
      </c>
      <c r="B45" s="491"/>
      <c r="C45" s="491"/>
      <c r="D45" s="492">
        <f t="shared" si="17"/>
        <v>0</v>
      </c>
      <c r="E45" s="492">
        <f t="shared" si="17"/>
        <v>0</v>
      </c>
      <c r="F45" s="537"/>
      <c r="G45" s="537"/>
      <c r="H45" s="491"/>
      <c r="I45" s="494"/>
    </row>
    <row r="46" spans="1:9" x14ac:dyDescent="0.3">
      <c r="A46" s="549" t="str">
        <f>IF(ISBLANK($A$10),"",$A$10)</f>
        <v>Other Labor</v>
      </c>
      <c r="B46" s="491"/>
      <c r="C46" s="491"/>
      <c r="D46" s="492">
        <f t="shared" si="17"/>
        <v>0</v>
      </c>
      <c r="E46" s="492">
        <f t="shared" si="17"/>
        <v>0</v>
      </c>
      <c r="F46" s="537"/>
      <c r="G46" s="537"/>
      <c r="H46" s="491"/>
      <c r="I46" s="494"/>
    </row>
    <row r="47" spans="1:9" x14ac:dyDescent="0.3">
      <c r="A47" s="549" t="str">
        <f>IF(ISBLANK($A$11),"",$A$11)</f>
        <v>Other Labor</v>
      </c>
      <c r="B47" s="491"/>
      <c r="C47" s="491"/>
      <c r="D47" s="492">
        <f t="shared" si="17"/>
        <v>0</v>
      </c>
      <c r="E47" s="492">
        <f t="shared" si="17"/>
        <v>0</v>
      </c>
      <c r="F47" s="537"/>
      <c r="G47" s="537"/>
      <c r="H47" s="491"/>
      <c r="I47" s="494"/>
    </row>
    <row r="48" spans="1:9" x14ac:dyDescent="0.3">
      <c r="A48" s="549" t="str">
        <f>IF(ISBLANK($A$12),"",$A$12)</f>
        <v>Lead</v>
      </c>
      <c r="B48" s="491"/>
      <c r="C48" s="491"/>
      <c r="D48" s="492">
        <f t="shared" si="17"/>
        <v>0</v>
      </c>
      <c r="E48" s="492">
        <f t="shared" si="17"/>
        <v>0</v>
      </c>
      <c r="F48" s="537"/>
      <c r="G48" s="537"/>
      <c r="H48" s="491"/>
      <c r="I48" s="494"/>
    </row>
    <row r="49" spans="1:9" x14ac:dyDescent="0.3">
      <c r="A49" s="549" t="str">
        <f>IF(ISBLANK($A$13),"",$A$13)</f>
        <v>Administrative Support</v>
      </c>
      <c r="B49" s="491"/>
      <c r="C49" s="491"/>
      <c r="D49" s="492">
        <f t="shared" si="17"/>
        <v>0</v>
      </c>
      <c r="E49" s="492">
        <f t="shared" si="17"/>
        <v>0</v>
      </c>
      <c r="F49" s="537"/>
      <c r="G49" s="537"/>
      <c r="H49" s="491"/>
      <c r="I49" s="494"/>
    </row>
    <row r="50" spans="1:9" x14ac:dyDescent="0.3">
      <c r="A50" s="549" t="str">
        <f>IF(ISBLANK($A$14),"",$A$14)</f>
        <v>Hourly Supervision</v>
      </c>
      <c r="B50" s="491"/>
      <c r="C50" s="491"/>
      <c r="D50" s="492">
        <f t="shared" si="17"/>
        <v>0</v>
      </c>
      <c r="E50" s="492">
        <f t="shared" si="17"/>
        <v>0</v>
      </c>
      <c r="F50" s="537"/>
      <c r="G50" s="537"/>
      <c r="H50" s="491"/>
      <c r="I50" s="494"/>
    </row>
    <row r="51" spans="1:9" x14ac:dyDescent="0.3">
      <c r="A51" s="547" t="str">
        <f>IF(ISBLANK($A$15),"",$A$15)</f>
        <v>Salaried Staff</v>
      </c>
      <c r="B51" s="479"/>
      <c r="C51" s="479"/>
      <c r="D51" s="551"/>
      <c r="E51" s="551"/>
      <c r="F51" s="536"/>
      <c r="G51" s="536"/>
      <c r="H51" s="479"/>
      <c r="I51" s="482"/>
    </row>
    <row r="52" spans="1:9" x14ac:dyDescent="0.3">
      <c r="A52" s="549" t="str">
        <f>IF(ISBLANK($A$16),"",$A$16)</f>
        <v>Salaried Supervision</v>
      </c>
      <c r="B52" s="491"/>
      <c r="C52" s="491"/>
      <c r="D52" s="492">
        <f t="shared" ref="D52:E54" si="18">IF($B$74="","",B52/($B$74*52))</f>
        <v>0</v>
      </c>
      <c r="E52" s="492">
        <f t="shared" si="18"/>
        <v>0</v>
      </c>
      <c r="F52" s="537"/>
      <c r="G52" s="537"/>
      <c r="H52" s="491"/>
      <c r="I52" s="494"/>
    </row>
    <row r="53" spans="1:9" x14ac:dyDescent="0.3">
      <c r="A53" s="549" t="str">
        <f>IF(ISBLANK($A$17),"",$A$17)</f>
        <v>Managers</v>
      </c>
      <c r="B53" s="491"/>
      <c r="C53" s="491"/>
      <c r="D53" s="492">
        <f t="shared" si="18"/>
        <v>0</v>
      </c>
      <c r="E53" s="492">
        <f t="shared" si="18"/>
        <v>0</v>
      </c>
      <c r="F53" s="537"/>
      <c r="G53" s="537"/>
      <c r="H53" s="491"/>
      <c r="I53" s="494"/>
    </row>
    <row r="54" spans="1:9" x14ac:dyDescent="0.3">
      <c r="A54" s="549" t="str">
        <f>IF(ISBLANK($A$18),"",$A$18)</f>
        <v>Director</v>
      </c>
      <c r="B54" s="491"/>
      <c r="C54" s="491"/>
      <c r="D54" s="492">
        <f t="shared" si="18"/>
        <v>0</v>
      </c>
      <c r="E54" s="492">
        <f t="shared" si="18"/>
        <v>0</v>
      </c>
      <c r="F54" s="537"/>
      <c r="G54" s="537"/>
      <c r="H54" s="491"/>
      <c r="I54" s="494"/>
    </row>
    <row r="55" spans="1:9" x14ac:dyDescent="0.3">
      <c r="A55" s="547" t="str">
        <f>IF(ISBLANK($A$19),"",$A$19)</f>
        <v>Other Labor</v>
      </c>
      <c r="B55" s="479"/>
      <c r="C55" s="479"/>
      <c r="D55" s="551"/>
      <c r="E55" s="551"/>
      <c r="F55" s="536"/>
      <c r="G55" s="536"/>
      <c r="H55" s="479"/>
      <c r="I55" s="482"/>
    </row>
    <row r="56" spans="1:9" x14ac:dyDescent="0.3">
      <c r="A56" s="549" t="str">
        <f>IF(ISBLANK($A$20),"",$A$20)</f>
        <v>Temp/ Agency Labor</v>
      </c>
      <c r="B56" s="491"/>
      <c r="C56" s="491"/>
      <c r="D56" s="492">
        <f t="shared" ref="D56:E65" si="19">IF($B$74="","",B56/($B$74*52))</f>
        <v>0</v>
      </c>
      <c r="E56" s="492">
        <f t="shared" si="19"/>
        <v>0</v>
      </c>
      <c r="F56" s="537"/>
      <c r="G56" s="537"/>
      <c r="H56" s="491"/>
      <c r="I56" s="494"/>
    </row>
    <row r="57" spans="1:9" x14ac:dyDescent="0.3">
      <c r="A57" s="547" t="str">
        <f>IF(ISBLANK($A$21),"",$A$21)</f>
        <v/>
      </c>
      <c r="B57" s="491"/>
      <c r="C57" s="491"/>
      <c r="D57" s="492">
        <f t="shared" si="19"/>
        <v>0</v>
      </c>
      <c r="E57" s="492">
        <f t="shared" si="19"/>
        <v>0</v>
      </c>
      <c r="F57" s="537"/>
      <c r="G57" s="537"/>
      <c r="H57" s="491"/>
      <c r="I57" s="494"/>
    </row>
    <row r="58" spans="1:9" x14ac:dyDescent="0.3">
      <c r="A58" s="547" t="str">
        <f>IF(ISBLANK($A$22),"",$A$22)</f>
        <v/>
      </c>
      <c r="B58" s="491"/>
      <c r="C58" s="491"/>
      <c r="D58" s="492">
        <f t="shared" si="19"/>
        <v>0</v>
      </c>
      <c r="E58" s="492">
        <f t="shared" si="19"/>
        <v>0</v>
      </c>
      <c r="F58" s="537"/>
      <c r="G58" s="537"/>
      <c r="H58" s="491"/>
      <c r="I58" s="494"/>
    </row>
    <row r="59" spans="1:9" x14ac:dyDescent="0.3">
      <c r="A59" s="547" t="str">
        <f>IF(ISBLANK($A$23),"",$A$23)</f>
        <v/>
      </c>
      <c r="B59" s="491"/>
      <c r="C59" s="491"/>
      <c r="D59" s="492">
        <f t="shared" si="19"/>
        <v>0</v>
      </c>
      <c r="E59" s="492">
        <f t="shared" si="19"/>
        <v>0</v>
      </c>
      <c r="F59" s="537"/>
      <c r="G59" s="537"/>
      <c r="H59" s="491"/>
      <c r="I59" s="494"/>
    </row>
    <row r="60" spans="1:9" x14ac:dyDescent="0.3">
      <c r="A60" s="547" t="str">
        <f>IF(ISBLANK($A$24),"",$A$24)</f>
        <v/>
      </c>
      <c r="B60" s="491"/>
      <c r="C60" s="491"/>
      <c r="D60" s="492">
        <f t="shared" si="19"/>
        <v>0</v>
      </c>
      <c r="E60" s="492">
        <f t="shared" si="19"/>
        <v>0</v>
      </c>
      <c r="F60" s="537"/>
      <c r="G60" s="537"/>
      <c r="H60" s="491"/>
      <c r="I60" s="494"/>
    </row>
    <row r="61" spans="1:9" x14ac:dyDescent="0.3">
      <c r="A61" s="547" t="str">
        <f>IF(ISBLANK($A$25),"",$A$25)</f>
        <v/>
      </c>
      <c r="B61" s="491"/>
      <c r="C61" s="491"/>
      <c r="D61" s="492">
        <f t="shared" si="19"/>
        <v>0</v>
      </c>
      <c r="E61" s="492">
        <f t="shared" si="19"/>
        <v>0</v>
      </c>
      <c r="F61" s="537"/>
      <c r="G61" s="537"/>
      <c r="H61" s="491"/>
      <c r="I61" s="494"/>
    </row>
    <row r="62" spans="1:9" x14ac:dyDescent="0.3">
      <c r="A62" s="547" t="str">
        <f>IF(ISBLANK($A$26),"",$A$26)</f>
        <v/>
      </c>
      <c r="B62" s="491"/>
      <c r="C62" s="491"/>
      <c r="D62" s="492">
        <f t="shared" si="19"/>
        <v>0</v>
      </c>
      <c r="E62" s="492">
        <f t="shared" si="19"/>
        <v>0</v>
      </c>
      <c r="F62" s="537"/>
      <c r="G62" s="537"/>
      <c r="H62" s="491"/>
      <c r="I62" s="494"/>
    </row>
    <row r="63" spans="1:9" x14ac:dyDescent="0.3">
      <c r="A63" s="547" t="str">
        <f>IF(ISBLANK($A$27),"",$A$27)</f>
        <v/>
      </c>
      <c r="B63" s="491"/>
      <c r="C63" s="491"/>
      <c r="D63" s="492">
        <f t="shared" si="19"/>
        <v>0</v>
      </c>
      <c r="E63" s="492">
        <f t="shared" si="19"/>
        <v>0</v>
      </c>
      <c r="F63" s="537"/>
      <c r="G63" s="537"/>
      <c r="H63" s="491"/>
      <c r="I63" s="494"/>
    </row>
    <row r="64" spans="1:9" x14ac:dyDescent="0.3">
      <c r="A64" s="547" t="str">
        <f>IF(ISBLANK($A$28),"",$A$28)</f>
        <v/>
      </c>
      <c r="B64" s="491"/>
      <c r="C64" s="491"/>
      <c r="D64" s="492">
        <f t="shared" si="19"/>
        <v>0</v>
      </c>
      <c r="E64" s="492">
        <f t="shared" si="19"/>
        <v>0</v>
      </c>
      <c r="F64" s="537"/>
      <c r="G64" s="537"/>
      <c r="H64" s="491"/>
      <c r="I64" s="494"/>
    </row>
    <row r="65" spans="1:9" x14ac:dyDescent="0.3">
      <c r="A65" s="547" t="str">
        <f>IF(ISBLANK($A$29),"",$A$29)</f>
        <v/>
      </c>
      <c r="B65" s="514"/>
      <c r="C65" s="514"/>
      <c r="D65" s="492">
        <f t="shared" si="19"/>
        <v>0</v>
      </c>
      <c r="E65" s="492">
        <f t="shared" si="19"/>
        <v>0</v>
      </c>
      <c r="F65" s="539"/>
      <c r="G65" s="539"/>
      <c r="H65" s="491"/>
      <c r="I65" s="494"/>
    </row>
    <row r="66" spans="1:9" x14ac:dyDescent="0.3">
      <c r="A66" s="547" t="s">
        <v>2065</v>
      </c>
      <c r="B66" s="517">
        <f t="shared" ref="B66:G66" si="20">SUM(B43:B65)</f>
        <v>8</v>
      </c>
      <c r="C66" s="517">
        <f t="shared" si="20"/>
        <v>0</v>
      </c>
      <c r="D66" s="492">
        <f t="shared" si="20"/>
        <v>3.8461538461538464E-3</v>
      </c>
      <c r="E66" s="492">
        <f t="shared" si="20"/>
        <v>0</v>
      </c>
      <c r="F66" s="556">
        <f t="shared" si="20"/>
        <v>0</v>
      </c>
      <c r="G66" s="556">
        <f t="shared" si="20"/>
        <v>0</v>
      </c>
      <c r="H66" s="491"/>
      <c r="I66" s="519"/>
    </row>
    <row r="67" spans="1:9" ht="18" x14ac:dyDescent="0.3">
      <c r="A67" s="557" t="s">
        <v>2066</v>
      </c>
      <c r="B67" s="558"/>
      <c r="C67" s="1124" t="s">
        <v>1655</v>
      </c>
      <c r="D67" s="1124"/>
      <c r="E67" s="1124"/>
      <c r="F67" s="1124"/>
      <c r="G67" s="1125"/>
    </row>
    <row r="68" spans="1:9" ht="46.8" x14ac:dyDescent="0.3">
      <c r="A68" s="530" t="s">
        <v>2181</v>
      </c>
      <c r="B68" s="531"/>
      <c r="C68" s="1121"/>
      <c r="D68" s="1121"/>
      <c r="E68" s="1121"/>
      <c r="F68" s="1121"/>
      <c r="G68" s="1121"/>
    </row>
    <row r="69" spans="1:9" ht="15.6" x14ac:dyDescent="0.3">
      <c r="A69" s="532" t="s">
        <v>2068</v>
      </c>
      <c r="B69" s="531"/>
      <c r="C69" s="1121"/>
      <c r="D69" s="1121"/>
      <c r="E69" s="1121"/>
      <c r="F69" s="1121"/>
      <c r="G69" s="1121"/>
    </row>
    <row r="70" spans="1:9" ht="15.6" x14ac:dyDescent="0.3">
      <c r="A70" s="532" t="s">
        <v>2069</v>
      </c>
      <c r="B70" s="531"/>
      <c r="C70" s="1121"/>
      <c r="D70" s="1121"/>
      <c r="E70" s="1121"/>
      <c r="F70" s="1121"/>
      <c r="G70" s="1121"/>
    </row>
    <row r="71" spans="1:9" ht="15.6" x14ac:dyDescent="0.3">
      <c r="A71" s="532" t="s">
        <v>2070</v>
      </c>
      <c r="B71" s="531"/>
      <c r="C71" s="1121"/>
      <c r="D71" s="1121"/>
      <c r="E71" s="1121"/>
      <c r="F71" s="1121"/>
      <c r="G71" s="1121"/>
    </row>
    <row r="72" spans="1:9" ht="15.6" x14ac:dyDescent="0.3">
      <c r="A72" s="532" t="s">
        <v>2071</v>
      </c>
      <c r="B72" s="531"/>
      <c r="C72" s="1121"/>
      <c r="D72" s="1121"/>
      <c r="E72" s="1121"/>
      <c r="F72" s="1121"/>
      <c r="G72" s="1121"/>
    </row>
    <row r="73" spans="1:9" ht="15.6" x14ac:dyDescent="0.3">
      <c r="A73" s="532" t="s">
        <v>2072</v>
      </c>
      <c r="B73" s="531"/>
      <c r="C73" s="1121"/>
      <c r="D73" s="1121"/>
      <c r="E73" s="1121"/>
      <c r="F73" s="1121"/>
      <c r="G73" s="1121"/>
    </row>
    <row r="74" spans="1:9" ht="15.6" x14ac:dyDescent="0.3">
      <c r="A74" s="533" t="s">
        <v>1496</v>
      </c>
      <c r="B74" s="534">
        <v>40</v>
      </c>
      <c r="C74" s="1122" t="s">
        <v>2073</v>
      </c>
      <c r="D74" s="1122"/>
      <c r="E74" s="1122"/>
      <c r="F74" s="1122"/>
      <c r="G74" s="1122"/>
    </row>
    <row r="75" spans="1:9" ht="15.6" hidden="1" x14ac:dyDescent="0.3">
      <c r="A75" s="533" t="s">
        <v>2074</v>
      </c>
      <c r="B75" s="535"/>
      <c r="C75" s="1123"/>
      <c r="D75" s="1123"/>
      <c r="E75" s="1123"/>
      <c r="F75" s="1123"/>
      <c r="G75" s="1123"/>
    </row>
    <row r="77" spans="1:9" ht="18" x14ac:dyDescent="0.35">
      <c r="A77" s="1134" t="str">
        <f>'28-Sitter Pricing Matrix'!E2</f>
        <v>FACILITY3</v>
      </c>
      <c r="B77" s="1135"/>
      <c r="C77" s="1135"/>
      <c r="D77" s="1135"/>
      <c r="E77" s="1135"/>
      <c r="F77" s="1135"/>
      <c r="G77" s="1135"/>
      <c r="H77" s="1135"/>
      <c r="I77" s="1136"/>
    </row>
    <row r="78" spans="1:9" ht="43.2" x14ac:dyDescent="0.3">
      <c r="A78" s="471" t="s">
        <v>2040</v>
      </c>
      <c r="B78" s="471" t="s">
        <v>2041</v>
      </c>
      <c r="C78" s="472" t="s">
        <v>2042</v>
      </c>
      <c r="D78" s="546" t="str">
        <f>"Productive FTEs ("&amp;B110*52&amp;")"</f>
        <v>Productive FTEs (2080)</v>
      </c>
      <c r="E78" s="546" t="str">
        <f>"Non-productive FTEs ("&amp;B110*52&amp;")"</f>
        <v>Non-productive FTEs (2080)</v>
      </c>
      <c r="F78" s="472" t="s">
        <v>2043</v>
      </c>
      <c r="G78" s="472" t="s">
        <v>2044</v>
      </c>
      <c r="H78" s="473" t="s">
        <v>2045</v>
      </c>
      <c r="I78" s="472" t="s">
        <v>1655</v>
      </c>
    </row>
    <row r="79" spans="1:9" x14ac:dyDescent="0.3">
      <c r="A79" s="547" t="str">
        <f>IF(ISBLANK($A$7),"",$A$7)</f>
        <v>Hourly Staff</v>
      </c>
      <c r="B79" s="479"/>
      <c r="C79" s="479"/>
      <c r="D79" s="485">
        <f>IF($B$254="","",B79/($B$254*52))</f>
        <v>0</v>
      </c>
      <c r="E79" s="485">
        <f>IF($B$254="","",C79/($B$254*52))</f>
        <v>0</v>
      </c>
      <c r="F79" s="536"/>
      <c r="G79" s="536"/>
      <c r="H79" s="479"/>
      <c r="I79" s="482"/>
    </row>
    <row r="80" spans="1:9" x14ac:dyDescent="0.3">
      <c r="A80" s="549" t="str">
        <f>IF(ISBLANK($A$8),"",$A$8)</f>
        <v>Hourly Staff</v>
      </c>
      <c r="B80" s="491"/>
      <c r="C80" s="491"/>
      <c r="D80" s="492">
        <f t="shared" ref="D80:E86" si="21">IF($B$110="","",B80/($B$110*52))</f>
        <v>0</v>
      </c>
      <c r="E80" s="492">
        <f t="shared" si="21"/>
        <v>0</v>
      </c>
      <c r="F80" s="537"/>
      <c r="G80" s="537"/>
      <c r="H80" s="491"/>
      <c r="I80" s="494"/>
    </row>
    <row r="81" spans="1:9" x14ac:dyDescent="0.3">
      <c r="A81" s="549" t="str">
        <f>IF(ISBLANK($A$9),"",$A$9)</f>
        <v>Other Labor</v>
      </c>
      <c r="B81" s="491"/>
      <c r="C81" s="491"/>
      <c r="D81" s="492">
        <f t="shared" si="21"/>
        <v>0</v>
      </c>
      <c r="E81" s="492">
        <f t="shared" si="21"/>
        <v>0</v>
      </c>
      <c r="F81" s="537"/>
      <c r="G81" s="537"/>
      <c r="H81" s="491"/>
      <c r="I81" s="494"/>
    </row>
    <row r="82" spans="1:9" x14ac:dyDescent="0.3">
      <c r="A82" s="549" t="str">
        <f>IF(ISBLANK($A$10),"",$A$10)</f>
        <v>Other Labor</v>
      </c>
      <c r="B82" s="491"/>
      <c r="C82" s="491"/>
      <c r="D82" s="492">
        <f t="shared" si="21"/>
        <v>0</v>
      </c>
      <c r="E82" s="492">
        <f t="shared" si="21"/>
        <v>0</v>
      </c>
      <c r="F82" s="537"/>
      <c r="G82" s="537"/>
      <c r="H82" s="491"/>
      <c r="I82" s="494"/>
    </row>
    <row r="83" spans="1:9" x14ac:dyDescent="0.3">
      <c r="A83" s="549" t="str">
        <f>IF(ISBLANK($A$11),"",$A$11)</f>
        <v>Other Labor</v>
      </c>
      <c r="B83" s="491"/>
      <c r="C83" s="491"/>
      <c r="D83" s="492">
        <f t="shared" si="21"/>
        <v>0</v>
      </c>
      <c r="E83" s="492">
        <f t="shared" si="21"/>
        <v>0</v>
      </c>
      <c r="F83" s="537"/>
      <c r="G83" s="537"/>
      <c r="H83" s="491"/>
      <c r="I83" s="494"/>
    </row>
    <row r="84" spans="1:9" x14ac:dyDescent="0.3">
      <c r="A84" s="549" t="str">
        <f>IF(ISBLANK($A$12),"",$A$12)</f>
        <v>Lead</v>
      </c>
      <c r="B84" s="491"/>
      <c r="C84" s="491"/>
      <c r="D84" s="492">
        <f t="shared" si="21"/>
        <v>0</v>
      </c>
      <c r="E84" s="492">
        <f t="shared" si="21"/>
        <v>0</v>
      </c>
      <c r="F84" s="537"/>
      <c r="G84" s="537"/>
      <c r="H84" s="491"/>
      <c r="I84" s="494"/>
    </row>
    <row r="85" spans="1:9" x14ac:dyDescent="0.3">
      <c r="A85" s="549" t="str">
        <f>IF(ISBLANK($A$13),"",$A$13)</f>
        <v>Administrative Support</v>
      </c>
      <c r="B85" s="491"/>
      <c r="C85" s="491"/>
      <c r="D85" s="492">
        <f t="shared" si="21"/>
        <v>0</v>
      </c>
      <c r="E85" s="492">
        <f t="shared" si="21"/>
        <v>0</v>
      </c>
      <c r="F85" s="537"/>
      <c r="G85" s="537"/>
      <c r="H85" s="491"/>
      <c r="I85" s="494"/>
    </row>
    <row r="86" spans="1:9" x14ac:dyDescent="0.3">
      <c r="A86" s="549" t="str">
        <f>IF(ISBLANK($A$14),"",$A$14)</f>
        <v>Hourly Supervision</v>
      </c>
      <c r="B86" s="491"/>
      <c r="C86" s="491"/>
      <c r="D86" s="492">
        <f t="shared" si="21"/>
        <v>0</v>
      </c>
      <c r="E86" s="492">
        <f t="shared" si="21"/>
        <v>0</v>
      </c>
      <c r="F86" s="537"/>
      <c r="G86" s="537"/>
      <c r="H86" s="491"/>
      <c r="I86" s="494"/>
    </row>
    <row r="87" spans="1:9" x14ac:dyDescent="0.3">
      <c r="A87" s="547" t="str">
        <f>IF(ISBLANK($A$15),"",$A$15)</f>
        <v>Salaried Staff</v>
      </c>
      <c r="B87" s="479"/>
      <c r="C87" s="479"/>
      <c r="D87" s="485"/>
      <c r="E87" s="485"/>
      <c r="F87" s="536"/>
      <c r="G87" s="536"/>
      <c r="H87" s="479"/>
      <c r="I87" s="482"/>
    </row>
    <row r="88" spans="1:9" x14ac:dyDescent="0.3">
      <c r="A88" s="549" t="str">
        <f>IF(ISBLANK($A$16),"",$A$16)</f>
        <v>Salaried Supervision</v>
      </c>
      <c r="B88" s="491"/>
      <c r="C88" s="491"/>
      <c r="D88" s="492">
        <f t="shared" ref="D88:E90" si="22">IF($B$110="","",B88/($B$110*52))</f>
        <v>0</v>
      </c>
      <c r="E88" s="492">
        <f t="shared" si="22"/>
        <v>0</v>
      </c>
      <c r="F88" s="537"/>
      <c r="G88" s="537"/>
      <c r="H88" s="491"/>
      <c r="I88" s="494"/>
    </row>
    <row r="89" spans="1:9" x14ac:dyDescent="0.3">
      <c r="A89" s="549" t="str">
        <f>IF(ISBLANK($A$17),"",$A$17)</f>
        <v>Managers</v>
      </c>
      <c r="B89" s="491"/>
      <c r="C89" s="491"/>
      <c r="D89" s="492">
        <f t="shared" si="22"/>
        <v>0</v>
      </c>
      <c r="E89" s="492">
        <f t="shared" si="22"/>
        <v>0</v>
      </c>
      <c r="F89" s="537"/>
      <c r="G89" s="537"/>
      <c r="H89" s="491"/>
      <c r="I89" s="494"/>
    </row>
    <row r="90" spans="1:9" x14ac:dyDescent="0.3">
      <c r="A90" s="549" t="str">
        <f>IF(ISBLANK($A$18),"",$A$18)</f>
        <v>Director</v>
      </c>
      <c r="B90" s="491"/>
      <c r="C90" s="491"/>
      <c r="D90" s="492">
        <f t="shared" si="22"/>
        <v>0</v>
      </c>
      <c r="E90" s="492">
        <f t="shared" si="22"/>
        <v>0</v>
      </c>
      <c r="F90" s="537"/>
      <c r="G90" s="537"/>
      <c r="H90" s="491"/>
      <c r="I90" s="494"/>
    </row>
    <row r="91" spans="1:9" x14ac:dyDescent="0.3">
      <c r="A91" s="547" t="str">
        <f>IF(ISBLANK($A$19),"",$A$19)</f>
        <v>Other Labor</v>
      </c>
      <c r="B91" s="479"/>
      <c r="C91" s="479"/>
      <c r="D91" s="485"/>
      <c r="E91" s="485"/>
      <c r="F91" s="536"/>
      <c r="G91" s="536"/>
      <c r="H91" s="479"/>
      <c r="I91" s="482"/>
    </row>
    <row r="92" spans="1:9" x14ac:dyDescent="0.3">
      <c r="A92" s="549" t="str">
        <f>IF(ISBLANK($A$20),"",$A$20)</f>
        <v>Temp/ Agency Labor</v>
      </c>
      <c r="B92" s="491"/>
      <c r="C92" s="491"/>
      <c r="D92" s="492">
        <f t="shared" ref="D92:E101" si="23">IF($B$110="","",B92/($B$110*52))</f>
        <v>0</v>
      </c>
      <c r="E92" s="492">
        <f t="shared" si="23"/>
        <v>0</v>
      </c>
      <c r="F92" s="537"/>
      <c r="G92" s="537"/>
      <c r="H92" s="491"/>
      <c r="I92" s="494"/>
    </row>
    <row r="93" spans="1:9" x14ac:dyDescent="0.3">
      <c r="A93" s="547" t="str">
        <f>IF(ISBLANK($A$21),"",$A$21)</f>
        <v/>
      </c>
      <c r="B93" s="491"/>
      <c r="C93" s="491"/>
      <c r="D93" s="492">
        <f t="shared" si="23"/>
        <v>0</v>
      </c>
      <c r="E93" s="492">
        <f t="shared" si="23"/>
        <v>0</v>
      </c>
      <c r="F93" s="537"/>
      <c r="G93" s="537"/>
      <c r="H93" s="491"/>
      <c r="I93" s="494"/>
    </row>
    <row r="94" spans="1:9" x14ac:dyDescent="0.3">
      <c r="A94" s="547" t="str">
        <f>IF(ISBLANK($A$22),"",$A$22)</f>
        <v/>
      </c>
      <c r="B94" s="491"/>
      <c r="C94" s="491"/>
      <c r="D94" s="492">
        <f t="shared" si="23"/>
        <v>0</v>
      </c>
      <c r="E94" s="492">
        <f t="shared" si="23"/>
        <v>0</v>
      </c>
      <c r="F94" s="537"/>
      <c r="G94" s="537"/>
      <c r="H94" s="491"/>
      <c r="I94" s="494"/>
    </row>
    <row r="95" spans="1:9" x14ac:dyDescent="0.3">
      <c r="A95" s="547" t="str">
        <f>IF(ISBLANK($A$23),"",$A$23)</f>
        <v/>
      </c>
      <c r="B95" s="491"/>
      <c r="C95" s="491"/>
      <c r="D95" s="492">
        <f t="shared" si="23"/>
        <v>0</v>
      </c>
      <c r="E95" s="492">
        <f t="shared" si="23"/>
        <v>0</v>
      </c>
      <c r="F95" s="537"/>
      <c r="G95" s="537"/>
      <c r="H95" s="491"/>
      <c r="I95" s="494"/>
    </row>
    <row r="96" spans="1:9" x14ac:dyDescent="0.3">
      <c r="A96" s="547" t="str">
        <f>IF(ISBLANK($A$24),"",$A$24)</f>
        <v/>
      </c>
      <c r="B96" s="491"/>
      <c r="C96" s="491"/>
      <c r="D96" s="492">
        <f t="shared" si="23"/>
        <v>0</v>
      </c>
      <c r="E96" s="492">
        <f t="shared" si="23"/>
        <v>0</v>
      </c>
      <c r="F96" s="537"/>
      <c r="G96" s="537"/>
      <c r="H96" s="491"/>
      <c r="I96" s="494"/>
    </row>
    <row r="97" spans="1:9" x14ac:dyDescent="0.3">
      <c r="A97" s="547" t="str">
        <f>IF(ISBLANK($A$25),"",$A$25)</f>
        <v/>
      </c>
      <c r="B97" s="491"/>
      <c r="C97" s="491"/>
      <c r="D97" s="492">
        <f t="shared" si="23"/>
        <v>0</v>
      </c>
      <c r="E97" s="492">
        <f t="shared" si="23"/>
        <v>0</v>
      </c>
      <c r="F97" s="537"/>
      <c r="G97" s="537"/>
      <c r="H97" s="491"/>
      <c r="I97" s="494"/>
    </row>
    <row r="98" spans="1:9" x14ac:dyDescent="0.3">
      <c r="A98" s="547" t="str">
        <f>IF(ISBLANK($A$26),"",$A$26)</f>
        <v/>
      </c>
      <c r="B98" s="491"/>
      <c r="C98" s="491"/>
      <c r="D98" s="492">
        <f t="shared" si="23"/>
        <v>0</v>
      </c>
      <c r="E98" s="492">
        <f t="shared" si="23"/>
        <v>0</v>
      </c>
      <c r="F98" s="537"/>
      <c r="G98" s="537"/>
      <c r="H98" s="491"/>
      <c r="I98" s="494"/>
    </row>
    <row r="99" spans="1:9" x14ac:dyDescent="0.3">
      <c r="A99" s="547" t="str">
        <f>IF(ISBLANK($A$27),"",$A$27)</f>
        <v/>
      </c>
      <c r="B99" s="491"/>
      <c r="C99" s="491"/>
      <c r="D99" s="492">
        <f t="shared" si="23"/>
        <v>0</v>
      </c>
      <c r="E99" s="492">
        <f t="shared" si="23"/>
        <v>0</v>
      </c>
      <c r="F99" s="537"/>
      <c r="G99" s="537"/>
      <c r="H99" s="491"/>
      <c r="I99" s="494"/>
    </row>
    <row r="100" spans="1:9" x14ac:dyDescent="0.3">
      <c r="A100" s="547" t="str">
        <f>IF(ISBLANK($A$28),"",$A$28)</f>
        <v/>
      </c>
      <c r="B100" s="491"/>
      <c r="C100" s="491"/>
      <c r="D100" s="492">
        <f t="shared" si="23"/>
        <v>0</v>
      </c>
      <c r="E100" s="492">
        <f t="shared" si="23"/>
        <v>0</v>
      </c>
      <c r="F100" s="537"/>
      <c r="G100" s="537"/>
      <c r="H100" s="491"/>
      <c r="I100" s="494"/>
    </row>
    <row r="101" spans="1:9" x14ac:dyDescent="0.3">
      <c r="A101" s="547" t="str">
        <f>IF(ISBLANK($A$29),"",$A$29)</f>
        <v/>
      </c>
      <c r="B101" s="514"/>
      <c r="C101" s="514"/>
      <c r="D101" s="492">
        <f t="shared" si="23"/>
        <v>0</v>
      </c>
      <c r="E101" s="492">
        <f t="shared" si="23"/>
        <v>0</v>
      </c>
      <c r="F101" s="539"/>
      <c r="G101" s="539"/>
      <c r="H101" s="491"/>
      <c r="I101" s="494"/>
    </row>
    <row r="102" spans="1:9" x14ac:dyDescent="0.3">
      <c r="A102" s="547" t="s">
        <v>2065</v>
      </c>
      <c r="B102" s="517">
        <f t="shared" ref="B102:G102" si="24">SUM(B79:B101)</f>
        <v>0</v>
      </c>
      <c r="C102" s="517">
        <f t="shared" si="24"/>
        <v>0</v>
      </c>
      <c r="D102" s="492">
        <f t="shared" si="24"/>
        <v>0</v>
      </c>
      <c r="E102" s="492">
        <f t="shared" si="24"/>
        <v>0</v>
      </c>
      <c r="F102" s="556">
        <f t="shared" si="24"/>
        <v>0</v>
      </c>
      <c r="G102" s="556">
        <f t="shared" si="24"/>
        <v>0</v>
      </c>
      <c r="H102" s="491"/>
      <c r="I102" s="519"/>
    </row>
    <row r="103" spans="1:9" ht="18" x14ac:dyDescent="0.3">
      <c r="A103" s="557" t="s">
        <v>2066</v>
      </c>
      <c r="B103" s="558"/>
      <c r="C103" s="1124" t="s">
        <v>1655</v>
      </c>
      <c r="D103" s="1124"/>
      <c r="E103" s="1124"/>
      <c r="F103" s="1124"/>
      <c r="G103" s="1125"/>
    </row>
    <row r="104" spans="1:9" ht="46.8" hidden="1" x14ac:dyDescent="0.3">
      <c r="A104" s="530" t="s">
        <v>2181</v>
      </c>
      <c r="B104" s="531"/>
      <c r="C104" s="1121"/>
      <c r="D104" s="1121"/>
      <c r="E104" s="1121"/>
      <c r="F104" s="1121"/>
      <c r="G104" s="1121"/>
    </row>
    <row r="105" spans="1:9" ht="15.6" hidden="1" x14ac:dyDescent="0.3">
      <c r="A105" s="532" t="s">
        <v>2068</v>
      </c>
      <c r="B105" s="531"/>
      <c r="C105" s="1121"/>
      <c r="D105" s="1121"/>
      <c r="E105" s="1121"/>
      <c r="F105" s="1121"/>
      <c r="G105" s="1121"/>
    </row>
    <row r="106" spans="1:9" ht="15.6" hidden="1" x14ac:dyDescent="0.3">
      <c r="A106" s="532" t="s">
        <v>2069</v>
      </c>
      <c r="B106" s="531"/>
      <c r="C106" s="1121"/>
      <c r="D106" s="1121"/>
      <c r="E106" s="1121"/>
      <c r="F106" s="1121"/>
      <c r="G106" s="1121"/>
    </row>
    <row r="107" spans="1:9" ht="15.6" hidden="1" x14ac:dyDescent="0.3">
      <c r="A107" s="532" t="s">
        <v>2070</v>
      </c>
      <c r="B107" s="531"/>
      <c r="C107" s="1121"/>
      <c r="D107" s="1121"/>
      <c r="E107" s="1121"/>
      <c r="F107" s="1121"/>
      <c r="G107" s="1121"/>
    </row>
    <row r="108" spans="1:9" ht="15.6" hidden="1" x14ac:dyDescent="0.3">
      <c r="A108" s="532" t="s">
        <v>2071</v>
      </c>
      <c r="B108" s="531"/>
      <c r="C108" s="1121"/>
      <c r="D108" s="1121"/>
      <c r="E108" s="1121"/>
      <c r="F108" s="1121"/>
      <c r="G108" s="1121"/>
    </row>
    <row r="109" spans="1:9" ht="15.6" hidden="1" x14ac:dyDescent="0.3">
      <c r="A109" s="532" t="s">
        <v>2072</v>
      </c>
      <c r="B109" s="531"/>
      <c r="C109" s="1121"/>
      <c r="D109" s="1121"/>
      <c r="E109" s="1121"/>
      <c r="F109" s="1121"/>
      <c r="G109" s="1121"/>
    </row>
    <row r="110" spans="1:9" ht="15.6" collapsed="1" x14ac:dyDescent="0.3">
      <c r="A110" s="533" t="s">
        <v>1496</v>
      </c>
      <c r="B110" s="534">
        <v>40</v>
      </c>
      <c r="C110" s="1122" t="s">
        <v>2073</v>
      </c>
      <c r="D110" s="1122"/>
      <c r="E110" s="1122"/>
      <c r="F110" s="1122"/>
      <c r="G110" s="1122"/>
    </row>
    <row r="111" spans="1:9" ht="15.6" hidden="1" x14ac:dyDescent="0.3">
      <c r="A111" s="533" t="s">
        <v>2074</v>
      </c>
      <c r="B111" s="535" t="s">
        <v>1003</v>
      </c>
      <c r="C111" s="1123"/>
      <c r="D111" s="1123"/>
      <c r="E111" s="1123"/>
      <c r="F111" s="1123"/>
      <c r="G111" s="1123"/>
    </row>
    <row r="113" spans="1:9" ht="18" x14ac:dyDescent="0.35">
      <c r="A113" s="1134" t="str">
        <f>'28-Sitter Pricing Matrix'!F2</f>
        <v>FACILITY4</v>
      </c>
      <c r="B113" s="1135"/>
      <c r="C113" s="1135"/>
      <c r="D113" s="1135"/>
      <c r="E113" s="1135"/>
      <c r="F113" s="1135"/>
      <c r="G113" s="1135"/>
      <c r="H113" s="1135"/>
      <c r="I113" s="1136"/>
    </row>
    <row r="114" spans="1:9" ht="43.2" x14ac:dyDescent="0.3">
      <c r="A114" s="471" t="s">
        <v>2040</v>
      </c>
      <c r="B114" s="471" t="s">
        <v>2041</v>
      </c>
      <c r="C114" s="472" t="s">
        <v>2042</v>
      </c>
      <c r="D114" s="546" t="str">
        <f>"Productive FTEs ("&amp;B146*52&amp;")"</f>
        <v>Productive FTEs (2080)</v>
      </c>
      <c r="E114" s="546" t="str">
        <f>"Non-productive FTEs ("&amp;B146*52&amp;")"</f>
        <v>Non-productive FTEs (2080)</v>
      </c>
      <c r="F114" s="472" t="s">
        <v>2043</v>
      </c>
      <c r="G114" s="472" t="s">
        <v>2044</v>
      </c>
      <c r="H114" s="473" t="s">
        <v>2045</v>
      </c>
      <c r="I114" s="472" t="s">
        <v>1655</v>
      </c>
    </row>
    <row r="115" spans="1:9" x14ac:dyDescent="0.3">
      <c r="A115" s="547" t="str">
        <f>IF(ISBLANK($A$7),"",$A$7)</f>
        <v>Hourly Staff</v>
      </c>
      <c r="B115" s="479"/>
      <c r="C115" s="479"/>
      <c r="D115" s="485"/>
      <c r="E115" s="485"/>
      <c r="F115" s="536"/>
      <c r="G115" s="536"/>
      <c r="H115" s="479"/>
      <c r="I115" s="482"/>
    </row>
    <row r="116" spans="1:9" x14ac:dyDescent="0.3">
      <c r="A116" s="549" t="str">
        <f>IF(ISBLANK($A$8),"",$A$8)</f>
        <v>Hourly Staff</v>
      </c>
      <c r="B116" s="491"/>
      <c r="C116" s="491"/>
      <c r="D116" s="492">
        <f t="shared" ref="D116:E122" si="25">IF($B$146="","",B116/($B$146*52))</f>
        <v>0</v>
      </c>
      <c r="E116" s="492">
        <f t="shared" si="25"/>
        <v>0</v>
      </c>
      <c r="F116" s="537"/>
      <c r="G116" s="537"/>
      <c r="H116" s="491"/>
      <c r="I116" s="494"/>
    </row>
    <row r="117" spans="1:9" x14ac:dyDescent="0.3">
      <c r="A117" s="549" t="str">
        <f>IF(ISBLANK($A$9),"",$A$9)</f>
        <v>Other Labor</v>
      </c>
      <c r="B117" s="491"/>
      <c r="C117" s="491"/>
      <c r="D117" s="492">
        <f t="shared" si="25"/>
        <v>0</v>
      </c>
      <c r="E117" s="492">
        <f t="shared" si="25"/>
        <v>0</v>
      </c>
      <c r="F117" s="537"/>
      <c r="G117" s="537"/>
      <c r="H117" s="491"/>
      <c r="I117" s="494"/>
    </row>
    <row r="118" spans="1:9" x14ac:dyDescent="0.3">
      <c r="A118" s="549" t="str">
        <f>IF(ISBLANK($A$10),"",$A$10)</f>
        <v>Other Labor</v>
      </c>
      <c r="B118" s="491"/>
      <c r="C118" s="491"/>
      <c r="D118" s="492">
        <f t="shared" si="25"/>
        <v>0</v>
      </c>
      <c r="E118" s="492">
        <f t="shared" si="25"/>
        <v>0</v>
      </c>
      <c r="F118" s="537"/>
      <c r="G118" s="537"/>
      <c r="H118" s="491"/>
      <c r="I118" s="494"/>
    </row>
    <row r="119" spans="1:9" x14ac:dyDescent="0.3">
      <c r="A119" s="549" t="str">
        <f>IF(ISBLANK($A$11),"",$A$11)</f>
        <v>Other Labor</v>
      </c>
      <c r="B119" s="491"/>
      <c r="C119" s="491"/>
      <c r="D119" s="492">
        <f t="shared" si="25"/>
        <v>0</v>
      </c>
      <c r="E119" s="492">
        <f t="shared" si="25"/>
        <v>0</v>
      </c>
      <c r="F119" s="537"/>
      <c r="G119" s="537"/>
      <c r="H119" s="491"/>
      <c r="I119" s="494"/>
    </row>
    <row r="120" spans="1:9" x14ac:dyDescent="0.3">
      <c r="A120" s="549" t="str">
        <f>IF(ISBLANK($A$12),"",$A$12)</f>
        <v>Lead</v>
      </c>
      <c r="B120" s="491"/>
      <c r="C120" s="491"/>
      <c r="D120" s="492">
        <f t="shared" si="25"/>
        <v>0</v>
      </c>
      <c r="E120" s="492">
        <f t="shared" si="25"/>
        <v>0</v>
      </c>
      <c r="F120" s="537"/>
      <c r="G120" s="537"/>
      <c r="H120" s="491"/>
      <c r="I120" s="494"/>
    </row>
    <row r="121" spans="1:9" x14ac:dyDescent="0.3">
      <c r="A121" s="549" t="str">
        <f>IF(ISBLANK($A$13),"",$A$13)</f>
        <v>Administrative Support</v>
      </c>
      <c r="B121" s="491"/>
      <c r="C121" s="491"/>
      <c r="D121" s="492">
        <f t="shared" si="25"/>
        <v>0</v>
      </c>
      <c r="E121" s="492">
        <f t="shared" si="25"/>
        <v>0</v>
      </c>
      <c r="F121" s="537"/>
      <c r="G121" s="537"/>
      <c r="H121" s="491"/>
      <c r="I121" s="494"/>
    </row>
    <row r="122" spans="1:9" x14ac:dyDescent="0.3">
      <c r="A122" s="549" t="str">
        <f>IF(ISBLANK($A$14),"",$A$14)</f>
        <v>Hourly Supervision</v>
      </c>
      <c r="B122" s="491"/>
      <c r="C122" s="491"/>
      <c r="D122" s="492">
        <f t="shared" si="25"/>
        <v>0</v>
      </c>
      <c r="E122" s="492">
        <f t="shared" si="25"/>
        <v>0</v>
      </c>
      <c r="F122" s="537"/>
      <c r="G122" s="537"/>
      <c r="H122" s="491"/>
      <c r="I122" s="494"/>
    </row>
    <row r="123" spans="1:9" x14ac:dyDescent="0.3">
      <c r="A123" s="547" t="str">
        <f>IF(ISBLANK($A$15),"",$A$15)</f>
        <v>Salaried Staff</v>
      </c>
      <c r="B123" s="479"/>
      <c r="C123" s="479"/>
      <c r="D123" s="485"/>
      <c r="E123" s="485"/>
      <c r="F123" s="536"/>
      <c r="G123" s="536"/>
      <c r="H123" s="479"/>
      <c r="I123" s="482"/>
    </row>
    <row r="124" spans="1:9" x14ac:dyDescent="0.3">
      <c r="A124" s="549" t="str">
        <f>IF(ISBLANK($A$16),"",$A$16)</f>
        <v>Salaried Supervision</v>
      </c>
      <c r="B124" s="491"/>
      <c r="C124" s="491"/>
      <c r="D124" s="492">
        <f t="shared" ref="D124:E126" si="26">IF($B$146="","",B124/($B$146*52))</f>
        <v>0</v>
      </c>
      <c r="E124" s="492">
        <f t="shared" si="26"/>
        <v>0</v>
      </c>
      <c r="F124" s="537"/>
      <c r="G124" s="537"/>
      <c r="H124" s="491"/>
      <c r="I124" s="494"/>
    </row>
    <row r="125" spans="1:9" x14ac:dyDescent="0.3">
      <c r="A125" s="549" t="str">
        <f>IF(ISBLANK($A$17),"",$A$17)</f>
        <v>Managers</v>
      </c>
      <c r="B125" s="491"/>
      <c r="C125" s="491"/>
      <c r="D125" s="492">
        <f t="shared" si="26"/>
        <v>0</v>
      </c>
      <c r="E125" s="492">
        <f t="shared" si="26"/>
        <v>0</v>
      </c>
      <c r="F125" s="537"/>
      <c r="G125" s="537"/>
      <c r="H125" s="491"/>
      <c r="I125" s="494"/>
    </row>
    <row r="126" spans="1:9" x14ac:dyDescent="0.3">
      <c r="A126" s="549" t="str">
        <f>IF(ISBLANK($A$18),"",$A$18)</f>
        <v>Director</v>
      </c>
      <c r="B126" s="491"/>
      <c r="C126" s="491"/>
      <c r="D126" s="492">
        <f t="shared" si="26"/>
        <v>0</v>
      </c>
      <c r="E126" s="492">
        <f t="shared" si="26"/>
        <v>0</v>
      </c>
      <c r="F126" s="537"/>
      <c r="G126" s="537"/>
      <c r="H126" s="491"/>
      <c r="I126" s="494"/>
    </row>
    <row r="127" spans="1:9" x14ac:dyDescent="0.3">
      <c r="A127" s="547" t="str">
        <f>IF(ISBLANK($A$19),"",$A$19)</f>
        <v>Other Labor</v>
      </c>
      <c r="B127" s="479"/>
      <c r="C127" s="479"/>
      <c r="D127" s="485"/>
      <c r="E127" s="485"/>
      <c r="F127" s="536"/>
      <c r="G127" s="536"/>
      <c r="H127" s="479"/>
      <c r="I127" s="482"/>
    </row>
    <row r="128" spans="1:9" x14ac:dyDescent="0.3">
      <c r="A128" s="549" t="str">
        <f>IF(ISBLANK($A$20),"",$A$20)</f>
        <v>Temp/ Agency Labor</v>
      </c>
      <c r="B128" s="491"/>
      <c r="C128" s="491"/>
      <c r="D128" s="492">
        <f t="shared" ref="D128:E137" si="27">IF($B$146="","",B128/($B$146*52))</f>
        <v>0</v>
      </c>
      <c r="E128" s="492">
        <f t="shared" si="27"/>
        <v>0</v>
      </c>
      <c r="F128" s="537"/>
      <c r="G128" s="537"/>
      <c r="H128" s="491"/>
      <c r="I128" s="494"/>
    </row>
    <row r="129" spans="1:9" x14ac:dyDescent="0.3">
      <c r="A129" s="547" t="str">
        <f>IF(ISBLANK($A$21),"",$A$21)</f>
        <v/>
      </c>
      <c r="B129" s="491"/>
      <c r="C129" s="491"/>
      <c r="D129" s="492">
        <f t="shared" si="27"/>
        <v>0</v>
      </c>
      <c r="E129" s="492">
        <f t="shared" si="27"/>
        <v>0</v>
      </c>
      <c r="F129" s="537"/>
      <c r="G129" s="537"/>
      <c r="H129" s="491"/>
      <c r="I129" s="494"/>
    </row>
    <row r="130" spans="1:9" x14ac:dyDescent="0.3">
      <c r="A130" s="547" t="str">
        <f>IF(ISBLANK($A$22),"",$A$22)</f>
        <v/>
      </c>
      <c r="B130" s="491"/>
      <c r="C130" s="491"/>
      <c r="D130" s="492">
        <f t="shared" si="27"/>
        <v>0</v>
      </c>
      <c r="E130" s="492">
        <f t="shared" si="27"/>
        <v>0</v>
      </c>
      <c r="F130" s="537"/>
      <c r="G130" s="537"/>
      <c r="H130" s="491"/>
      <c r="I130" s="494"/>
    </row>
    <row r="131" spans="1:9" x14ac:dyDescent="0.3">
      <c r="A131" s="547" t="str">
        <f>IF(ISBLANK($A$23),"",$A$23)</f>
        <v/>
      </c>
      <c r="B131" s="491"/>
      <c r="C131" s="491"/>
      <c r="D131" s="492">
        <f t="shared" si="27"/>
        <v>0</v>
      </c>
      <c r="E131" s="492">
        <f t="shared" si="27"/>
        <v>0</v>
      </c>
      <c r="F131" s="537"/>
      <c r="G131" s="537"/>
      <c r="H131" s="491"/>
      <c r="I131" s="494"/>
    </row>
    <row r="132" spans="1:9" x14ac:dyDescent="0.3">
      <c r="A132" s="547" t="str">
        <f>IF(ISBLANK($A$24),"",$A$24)</f>
        <v/>
      </c>
      <c r="B132" s="491"/>
      <c r="C132" s="491"/>
      <c r="D132" s="492">
        <f t="shared" si="27"/>
        <v>0</v>
      </c>
      <c r="E132" s="492">
        <f t="shared" si="27"/>
        <v>0</v>
      </c>
      <c r="F132" s="537"/>
      <c r="G132" s="537"/>
      <c r="H132" s="491"/>
      <c r="I132" s="494"/>
    </row>
    <row r="133" spans="1:9" x14ac:dyDescent="0.3">
      <c r="A133" s="547" t="str">
        <f>IF(ISBLANK($A$25),"",$A$25)</f>
        <v/>
      </c>
      <c r="B133" s="491"/>
      <c r="C133" s="491"/>
      <c r="D133" s="492">
        <f t="shared" si="27"/>
        <v>0</v>
      </c>
      <c r="E133" s="492">
        <f t="shared" si="27"/>
        <v>0</v>
      </c>
      <c r="F133" s="537"/>
      <c r="G133" s="537"/>
      <c r="H133" s="491"/>
      <c r="I133" s="494"/>
    </row>
    <row r="134" spans="1:9" x14ac:dyDescent="0.3">
      <c r="A134" s="547" t="str">
        <f>IF(ISBLANK($A$26),"",$A$26)</f>
        <v/>
      </c>
      <c r="B134" s="491"/>
      <c r="C134" s="491"/>
      <c r="D134" s="492">
        <f t="shared" si="27"/>
        <v>0</v>
      </c>
      <c r="E134" s="492">
        <f t="shared" si="27"/>
        <v>0</v>
      </c>
      <c r="F134" s="537"/>
      <c r="G134" s="537"/>
      <c r="H134" s="491"/>
      <c r="I134" s="494"/>
    </row>
    <row r="135" spans="1:9" x14ac:dyDescent="0.3">
      <c r="A135" s="547" t="str">
        <f>IF(ISBLANK($A$27),"",$A$27)</f>
        <v/>
      </c>
      <c r="B135" s="491"/>
      <c r="C135" s="491"/>
      <c r="D135" s="492">
        <f t="shared" si="27"/>
        <v>0</v>
      </c>
      <c r="E135" s="492">
        <f t="shared" si="27"/>
        <v>0</v>
      </c>
      <c r="F135" s="537"/>
      <c r="G135" s="537"/>
      <c r="H135" s="491"/>
      <c r="I135" s="494"/>
    </row>
    <row r="136" spans="1:9" x14ac:dyDescent="0.3">
      <c r="A136" s="547" t="str">
        <f>IF(ISBLANK($A$28),"",$A$28)</f>
        <v/>
      </c>
      <c r="B136" s="491"/>
      <c r="C136" s="491"/>
      <c r="D136" s="492">
        <f t="shared" si="27"/>
        <v>0</v>
      </c>
      <c r="E136" s="492">
        <f t="shared" si="27"/>
        <v>0</v>
      </c>
      <c r="F136" s="537"/>
      <c r="G136" s="537"/>
      <c r="H136" s="491"/>
      <c r="I136" s="494"/>
    </row>
    <row r="137" spans="1:9" x14ac:dyDescent="0.3">
      <c r="A137" s="547" t="str">
        <f>IF(ISBLANK($A$29),"",$A$29)</f>
        <v/>
      </c>
      <c r="B137" s="514"/>
      <c r="C137" s="514"/>
      <c r="D137" s="492">
        <f t="shared" si="27"/>
        <v>0</v>
      </c>
      <c r="E137" s="492">
        <f t="shared" si="27"/>
        <v>0</v>
      </c>
      <c r="F137" s="539"/>
      <c r="G137" s="539"/>
      <c r="H137" s="491"/>
      <c r="I137" s="494"/>
    </row>
    <row r="138" spans="1:9" x14ac:dyDescent="0.3">
      <c r="A138" s="547" t="s">
        <v>2065</v>
      </c>
      <c r="B138" s="517">
        <f t="shared" ref="B138:G138" si="28">SUM(B115:B137)</f>
        <v>0</v>
      </c>
      <c r="C138" s="517">
        <f t="shared" si="28"/>
        <v>0</v>
      </c>
      <c r="D138" s="492">
        <f t="shared" si="28"/>
        <v>0</v>
      </c>
      <c r="E138" s="492">
        <f t="shared" si="28"/>
        <v>0</v>
      </c>
      <c r="F138" s="556">
        <f t="shared" si="28"/>
        <v>0</v>
      </c>
      <c r="G138" s="556">
        <f t="shared" si="28"/>
        <v>0</v>
      </c>
      <c r="H138" s="491"/>
      <c r="I138" s="519"/>
    </row>
    <row r="139" spans="1:9" ht="18" x14ac:dyDescent="0.3">
      <c r="A139" s="557" t="s">
        <v>2066</v>
      </c>
      <c r="B139" s="558"/>
      <c r="C139" s="1124" t="s">
        <v>1655</v>
      </c>
      <c r="D139" s="1124"/>
      <c r="E139" s="1124"/>
      <c r="F139" s="1124"/>
      <c r="G139" s="1125"/>
    </row>
    <row r="140" spans="1:9" ht="46.8" hidden="1" x14ac:dyDescent="0.3">
      <c r="A140" s="530" t="s">
        <v>2181</v>
      </c>
      <c r="B140" s="531"/>
      <c r="C140" s="1121"/>
      <c r="D140" s="1121"/>
      <c r="E140" s="1121"/>
      <c r="F140" s="1121"/>
      <c r="G140" s="1121"/>
    </row>
    <row r="141" spans="1:9" ht="15.6" hidden="1" x14ac:dyDescent="0.3">
      <c r="A141" s="532" t="s">
        <v>2068</v>
      </c>
      <c r="B141" s="531"/>
      <c r="C141" s="1121"/>
      <c r="D141" s="1121"/>
      <c r="E141" s="1121"/>
      <c r="F141" s="1121"/>
      <c r="G141" s="1121"/>
    </row>
    <row r="142" spans="1:9" ht="15.6" hidden="1" x14ac:dyDescent="0.3">
      <c r="A142" s="532" t="s">
        <v>2069</v>
      </c>
      <c r="B142" s="531"/>
      <c r="C142" s="1121"/>
      <c r="D142" s="1121"/>
      <c r="E142" s="1121"/>
      <c r="F142" s="1121"/>
      <c r="G142" s="1121"/>
    </row>
    <row r="143" spans="1:9" ht="15.6" hidden="1" x14ac:dyDescent="0.3">
      <c r="A143" s="532" t="s">
        <v>2070</v>
      </c>
      <c r="B143" s="531"/>
      <c r="C143" s="1121"/>
      <c r="D143" s="1121"/>
      <c r="E143" s="1121"/>
      <c r="F143" s="1121"/>
      <c r="G143" s="1121"/>
    </row>
    <row r="144" spans="1:9" ht="15.6" hidden="1" x14ac:dyDescent="0.3">
      <c r="A144" s="532" t="s">
        <v>2071</v>
      </c>
      <c r="B144" s="531"/>
      <c r="C144" s="1121"/>
      <c r="D144" s="1121"/>
      <c r="E144" s="1121"/>
      <c r="F144" s="1121"/>
      <c r="G144" s="1121"/>
    </row>
    <row r="145" spans="1:9" ht="15.6" hidden="1" x14ac:dyDescent="0.3">
      <c r="A145" s="532" t="s">
        <v>2072</v>
      </c>
      <c r="B145" s="531"/>
      <c r="C145" s="1121"/>
      <c r="D145" s="1121"/>
      <c r="E145" s="1121"/>
      <c r="F145" s="1121"/>
      <c r="G145" s="1121"/>
    </row>
    <row r="146" spans="1:9" ht="15.6" collapsed="1" x14ac:dyDescent="0.3">
      <c r="A146" s="533" t="s">
        <v>1496</v>
      </c>
      <c r="B146" s="534">
        <v>40</v>
      </c>
      <c r="C146" s="1122" t="s">
        <v>2073</v>
      </c>
      <c r="D146" s="1122"/>
      <c r="E146" s="1122"/>
      <c r="F146" s="1122"/>
      <c r="G146" s="1122"/>
    </row>
    <row r="147" spans="1:9" ht="15.6" hidden="1" x14ac:dyDescent="0.3">
      <c r="A147" s="533" t="s">
        <v>2074</v>
      </c>
      <c r="B147" s="535"/>
      <c r="C147" s="1123"/>
      <c r="D147" s="1123"/>
      <c r="E147" s="1123"/>
      <c r="F147" s="1123"/>
      <c r="G147" s="1123"/>
    </row>
    <row r="149" spans="1:9" ht="18" x14ac:dyDescent="0.35">
      <c r="A149" s="1134" t="str">
        <f>'28-Sitter Pricing Matrix'!G2</f>
        <v>FACILITY5</v>
      </c>
      <c r="B149" s="1135"/>
      <c r="C149" s="1135"/>
      <c r="D149" s="1135"/>
      <c r="E149" s="1135"/>
      <c r="F149" s="1135"/>
      <c r="G149" s="1135"/>
      <c r="H149" s="1135"/>
      <c r="I149" s="1136"/>
    </row>
    <row r="150" spans="1:9" ht="43.2" x14ac:dyDescent="0.3">
      <c r="A150" s="471" t="s">
        <v>2040</v>
      </c>
      <c r="B150" s="471" t="s">
        <v>2041</v>
      </c>
      <c r="C150" s="472" t="s">
        <v>2042</v>
      </c>
      <c r="D150" s="546" t="str">
        <f>"Productive FTEs ("&amp;B182*52&amp;")"</f>
        <v>Productive FTEs (2080)</v>
      </c>
      <c r="E150" s="546" t="str">
        <f>"Non-productive FTEs ("&amp;B182*52&amp;")"</f>
        <v>Non-productive FTEs (2080)</v>
      </c>
      <c r="F150" s="472" t="s">
        <v>2043</v>
      </c>
      <c r="G150" s="472" t="s">
        <v>2044</v>
      </c>
      <c r="H150" s="473" t="s">
        <v>2045</v>
      </c>
      <c r="I150" s="472" t="s">
        <v>1655</v>
      </c>
    </row>
    <row r="151" spans="1:9" x14ac:dyDescent="0.3">
      <c r="A151" s="547" t="str">
        <f>IF(ISBLANK($A$7),"",$A$7)</f>
        <v>Hourly Staff</v>
      </c>
      <c r="B151" s="479"/>
      <c r="C151" s="479"/>
      <c r="D151" s="485">
        <f>IF($B$254="","",B151/($B$254*52))</f>
        <v>0</v>
      </c>
      <c r="E151" s="485">
        <f>IF($B$254="","",C151/($B$254*52))</f>
        <v>0</v>
      </c>
      <c r="F151" s="536"/>
      <c r="G151" s="536"/>
      <c r="H151" s="479"/>
      <c r="I151" s="482"/>
    </row>
    <row r="152" spans="1:9" x14ac:dyDescent="0.3">
      <c r="A152" s="549" t="str">
        <f>IF(ISBLANK($A$8),"",$A$8)</f>
        <v>Hourly Staff</v>
      </c>
      <c r="B152" s="491"/>
      <c r="C152" s="491"/>
      <c r="D152" s="492">
        <f t="shared" ref="D152:E158" si="29">IF($B$182="","",B152/($B$182*52))</f>
        <v>0</v>
      </c>
      <c r="E152" s="492">
        <f t="shared" si="29"/>
        <v>0</v>
      </c>
      <c r="F152" s="537"/>
      <c r="G152" s="537"/>
      <c r="H152" s="491"/>
      <c r="I152" s="494"/>
    </row>
    <row r="153" spans="1:9" x14ac:dyDescent="0.3">
      <c r="A153" s="549" t="str">
        <f>IF(ISBLANK($A$9),"",$A$9)</f>
        <v>Other Labor</v>
      </c>
      <c r="B153" s="491"/>
      <c r="C153" s="491"/>
      <c r="D153" s="492">
        <f t="shared" si="29"/>
        <v>0</v>
      </c>
      <c r="E153" s="492">
        <f t="shared" si="29"/>
        <v>0</v>
      </c>
      <c r="F153" s="537"/>
      <c r="G153" s="537"/>
      <c r="H153" s="491"/>
      <c r="I153" s="494"/>
    </row>
    <row r="154" spans="1:9" x14ac:dyDescent="0.3">
      <c r="A154" s="549" t="str">
        <f>IF(ISBLANK($A$10),"",$A$10)</f>
        <v>Other Labor</v>
      </c>
      <c r="B154" s="491"/>
      <c r="C154" s="491"/>
      <c r="D154" s="492">
        <f t="shared" si="29"/>
        <v>0</v>
      </c>
      <c r="E154" s="492">
        <f t="shared" si="29"/>
        <v>0</v>
      </c>
      <c r="F154" s="537"/>
      <c r="G154" s="537"/>
      <c r="H154" s="491"/>
      <c r="I154" s="494"/>
    </row>
    <row r="155" spans="1:9" x14ac:dyDescent="0.3">
      <c r="A155" s="549" t="str">
        <f>IF(ISBLANK($A$11),"",$A$11)</f>
        <v>Other Labor</v>
      </c>
      <c r="B155" s="491"/>
      <c r="C155" s="491"/>
      <c r="D155" s="492">
        <f t="shared" si="29"/>
        <v>0</v>
      </c>
      <c r="E155" s="492">
        <f t="shared" si="29"/>
        <v>0</v>
      </c>
      <c r="F155" s="537"/>
      <c r="G155" s="537"/>
      <c r="H155" s="491"/>
      <c r="I155" s="494"/>
    </row>
    <row r="156" spans="1:9" x14ac:dyDescent="0.3">
      <c r="A156" s="549" t="str">
        <f>IF(ISBLANK($A$12),"",$A$12)</f>
        <v>Lead</v>
      </c>
      <c r="B156" s="491"/>
      <c r="C156" s="491"/>
      <c r="D156" s="492">
        <f t="shared" si="29"/>
        <v>0</v>
      </c>
      <c r="E156" s="492">
        <f t="shared" si="29"/>
        <v>0</v>
      </c>
      <c r="F156" s="537"/>
      <c r="G156" s="537"/>
      <c r="H156" s="491"/>
      <c r="I156" s="494"/>
    </row>
    <row r="157" spans="1:9" x14ac:dyDescent="0.3">
      <c r="A157" s="549" t="str">
        <f>IF(ISBLANK($A$13),"",$A$13)</f>
        <v>Administrative Support</v>
      </c>
      <c r="B157" s="491"/>
      <c r="C157" s="491"/>
      <c r="D157" s="492">
        <f t="shared" si="29"/>
        <v>0</v>
      </c>
      <c r="E157" s="492">
        <f t="shared" si="29"/>
        <v>0</v>
      </c>
      <c r="F157" s="537"/>
      <c r="G157" s="537"/>
      <c r="H157" s="491"/>
      <c r="I157" s="494"/>
    </row>
    <row r="158" spans="1:9" x14ac:dyDescent="0.3">
      <c r="A158" s="549" t="str">
        <f>IF(ISBLANK($A$14),"",$A$14)</f>
        <v>Hourly Supervision</v>
      </c>
      <c r="B158" s="491"/>
      <c r="C158" s="491"/>
      <c r="D158" s="492">
        <f t="shared" si="29"/>
        <v>0</v>
      </c>
      <c r="E158" s="492">
        <f t="shared" si="29"/>
        <v>0</v>
      </c>
      <c r="F158" s="537"/>
      <c r="G158" s="537"/>
      <c r="H158" s="491"/>
      <c r="I158" s="494"/>
    </row>
    <row r="159" spans="1:9" x14ac:dyDescent="0.3">
      <c r="A159" s="547" t="str">
        <f>IF(ISBLANK($A$15),"",$A$15)</f>
        <v>Salaried Staff</v>
      </c>
      <c r="B159" s="479"/>
      <c r="C159" s="479"/>
      <c r="D159" s="485"/>
      <c r="E159" s="485"/>
      <c r="F159" s="536"/>
      <c r="G159" s="536"/>
      <c r="H159" s="479"/>
      <c r="I159" s="482"/>
    </row>
    <row r="160" spans="1:9" x14ac:dyDescent="0.3">
      <c r="A160" s="549" t="str">
        <f>IF(ISBLANK($A$16),"",$A$16)</f>
        <v>Salaried Supervision</v>
      </c>
      <c r="B160" s="491"/>
      <c r="C160" s="491"/>
      <c r="D160" s="492">
        <f t="shared" ref="D160:E162" si="30">IF($B$182="","",B160/($B$182*52))</f>
        <v>0</v>
      </c>
      <c r="E160" s="492">
        <f t="shared" si="30"/>
        <v>0</v>
      </c>
      <c r="F160" s="537"/>
      <c r="G160" s="537"/>
      <c r="H160" s="491"/>
      <c r="I160" s="494"/>
    </row>
    <row r="161" spans="1:9" x14ac:dyDescent="0.3">
      <c r="A161" s="549" t="str">
        <f>IF(ISBLANK($A$17),"",$A$17)</f>
        <v>Managers</v>
      </c>
      <c r="B161" s="491"/>
      <c r="C161" s="491"/>
      <c r="D161" s="492">
        <f t="shared" si="30"/>
        <v>0</v>
      </c>
      <c r="E161" s="492">
        <f t="shared" si="30"/>
        <v>0</v>
      </c>
      <c r="F161" s="537"/>
      <c r="G161" s="537"/>
      <c r="H161" s="491"/>
      <c r="I161" s="494"/>
    </row>
    <row r="162" spans="1:9" x14ac:dyDescent="0.3">
      <c r="A162" s="549" t="str">
        <f>IF(ISBLANK($A$18),"",$A$18)</f>
        <v>Director</v>
      </c>
      <c r="B162" s="491"/>
      <c r="C162" s="491"/>
      <c r="D162" s="492">
        <f t="shared" si="30"/>
        <v>0</v>
      </c>
      <c r="E162" s="492">
        <f t="shared" si="30"/>
        <v>0</v>
      </c>
      <c r="F162" s="537"/>
      <c r="G162" s="537"/>
      <c r="H162" s="491"/>
      <c r="I162" s="494"/>
    </row>
    <row r="163" spans="1:9" x14ac:dyDescent="0.3">
      <c r="A163" s="547" t="str">
        <f>IF(ISBLANK($A$19),"",$A$19)</f>
        <v>Other Labor</v>
      </c>
      <c r="B163" s="479"/>
      <c r="C163" s="479"/>
      <c r="D163" s="485"/>
      <c r="E163" s="485"/>
      <c r="F163" s="536"/>
      <c r="G163" s="536"/>
      <c r="H163" s="479"/>
      <c r="I163" s="482"/>
    </row>
    <row r="164" spans="1:9" x14ac:dyDescent="0.3">
      <c r="A164" s="549" t="str">
        <f>IF(ISBLANK($A$20),"",$A$20)</f>
        <v>Temp/ Agency Labor</v>
      </c>
      <c r="B164" s="491"/>
      <c r="C164" s="491"/>
      <c r="D164" s="492">
        <f t="shared" ref="D164:E173" si="31">IF($B$182="","",B164/($B$182*52))</f>
        <v>0</v>
      </c>
      <c r="E164" s="492">
        <f t="shared" si="31"/>
        <v>0</v>
      </c>
      <c r="F164" s="537"/>
      <c r="G164" s="537"/>
      <c r="H164" s="491"/>
      <c r="I164" s="494"/>
    </row>
    <row r="165" spans="1:9" x14ac:dyDescent="0.3">
      <c r="A165" s="547" t="str">
        <f>IF(ISBLANK($A$21),"",$A$21)</f>
        <v/>
      </c>
      <c r="B165" s="491"/>
      <c r="C165" s="491"/>
      <c r="D165" s="492">
        <f t="shared" si="31"/>
        <v>0</v>
      </c>
      <c r="E165" s="492">
        <f t="shared" si="31"/>
        <v>0</v>
      </c>
      <c r="F165" s="537"/>
      <c r="G165" s="537"/>
      <c r="H165" s="491"/>
      <c r="I165" s="494"/>
    </row>
    <row r="166" spans="1:9" x14ac:dyDescent="0.3">
      <c r="A166" s="547" t="str">
        <f>IF(ISBLANK($A$22),"",$A$22)</f>
        <v/>
      </c>
      <c r="B166" s="491"/>
      <c r="C166" s="491"/>
      <c r="D166" s="492">
        <f t="shared" si="31"/>
        <v>0</v>
      </c>
      <c r="E166" s="492">
        <f t="shared" si="31"/>
        <v>0</v>
      </c>
      <c r="F166" s="537"/>
      <c r="G166" s="537"/>
      <c r="H166" s="491"/>
      <c r="I166" s="494"/>
    </row>
    <row r="167" spans="1:9" x14ac:dyDescent="0.3">
      <c r="A167" s="547" t="str">
        <f>IF(ISBLANK($A$23),"",$A$23)</f>
        <v/>
      </c>
      <c r="B167" s="491"/>
      <c r="C167" s="491"/>
      <c r="D167" s="492">
        <f t="shared" si="31"/>
        <v>0</v>
      </c>
      <c r="E167" s="492">
        <f t="shared" si="31"/>
        <v>0</v>
      </c>
      <c r="F167" s="537"/>
      <c r="G167" s="537"/>
      <c r="H167" s="491"/>
      <c r="I167" s="494"/>
    </row>
    <row r="168" spans="1:9" x14ac:dyDescent="0.3">
      <c r="A168" s="547" t="str">
        <f>IF(ISBLANK($A$24),"",$A$24)</f>
        <v/>
      </c>
      <c r="B168" s="491"/>
      <c r="C168" s="491"/>
      <c r="D168" s="492">
        <f t="shared" si="31"/>
        <v>0</v>
      </c>
      <c r="E168" s="492">
        <f t="shared" si="31"/>
        <v>0</v>
      </c>
      <c r="F168" s="537"/>
      <c r="G168" s="537"/>
      <c r="H168" s="491"/>
      <c r="I168" s="494"/>
    </row>
    <row r="169" spans="1:9" x14ac:dyDescent="0.3">
      <c r="A169" s="547" t="str">
        <f>IF(ISBLANK($A$25),"",$A$25)</f>
        <v/>
      </c>
      <c r="B169" s="491"/>
      <c r="C169" s="491"/>
      <c r="D169" s="492">
        <f t="shared" si="31"/>
        <v>0</v>
      </c>
      <c r="E169" s="492">
        <f t="shared" si="31"/>
        <v>0</v>
      </c>
      <c r="F169" s="537"/>
      <c r="G169" s="537"/>
      <c r="H169" s="491"/>
      <c r="I169" s="494"/>
    </row>
    <row r="170" spans="1:9" x14ac:dyDescent="0.3">
      <c r="A170" s="547" t="str">
        <f>IF(ISBLANK($A$26),"",$A$26)</f>
        <v/>
      </c>
      <c r="B170" s="491"/>
      <c r="C170" s="491"/>
      <c r="D170" s="492">
        <f t="shared" si="31"/>
        <v>0</v>
      </c>
      <c r="E170" s="492">
        <f t="shared" si="31"/>
        <v>0</v>
      </c>
      <c r="F170" s="537"/>
      <c r="G170" s="537"/>
      <c r="H170" s="491"/>
      <c r="I170" s="494"/>
    </row>
    <row r="171" spans="1:9" x14ac:dyDescent="0.3">
      <c r="A171" s="547" t="str">
        <f>IF(ISBLANK($A$27),"",$A$27)</f>
        <v/>
      </c>
      <c r="B171" s="491"/>
      <c r="C171" s="491"/>
      <c r="D171" s="492">
        <f t="shared" si="31"/>
        <v>0</v>
      </c>
      <c r="E171" s="492">
        <f t="shared" si="31"/>
        <v>0</v>
      </c>
      <c r="F171" s="537"/>
      <c r="G171" s="537"/>
      <c r="H171" s="491"/>
      <c r="I171" s="494"/>
    </row>
    <row r="172" spans="1:9" x14ac:dyDescent="0.3">
      <c r="A172" s="547" t="str">
        <f>IF(ISBLANK($A$28),"",$A$28)</f>
        <v/>
      </c>
      <c r="B172" s="491"/>
      <c r="C172" s="491"/>
      <c r="D172" s="492">
        <f t="shared" si="31"/>
        <v>0</v>
      </c>
      <c r="E172" s="492">
        <f t="shared" si="31"/>
        <v>0</v>
      </c>
      <c r="F172" s="537"/>
      <c r="G172" s="537"/>
      <c r="H172" s="491"/>
      <c r="I172" s="494"/>
    </row>
    <row r="173" spans="1:9" x14ac:dyDescent="0.3">
      <c r="A173" s="547" t="str">
        <f>IF(ISBLANK($A$29),"",$A$29)</f>
        <v/>
      </c>
      <c r="B173" s="514"/>
      <c r="C173" s="514"/>
      <c r="D173" s="492">
        <f t="shared" si="31"/>
        <v>0</v>
      </c>
      <c r="E173" s="492">
        <f t="shared" si="31"/>
        <v>0</v>
      </c>
      <c r="F173" s="539"/>
      <c r="G173" s="539"/>
      <c r="H173" s="491"/>
      <c r="I173" s="494"/>
    </row>
    <row r="174" spans="1:9" x14ac:dyDescent="0.3">
      <c r="A174" s="547" t="s">
        <v>2065</v>
      </c>
      <c r="B174" s="517">
        <f t="shared" ref="B174:G174" si="32">SUM(B151:B173)</f>
        <v>0</v>
      </c>
      <c r="C174" s="517">
        <f t="shared" si="32"/>
        <v>0</v>
      </c>
      <c r="D174" s="492">
        <f t="shared" si="32"/>
        <v>0</v>
      </c>
      <c r="E174" s="492">
        <f t="shared" si="32"/>
        <v>0</v>
      </c>
      <c r="F174" s="556">
        <f t="shared" si="32"/>
        <v>0</v>
      </c>
      <c r="G174" s="556">
        <f t="shared" si="32"/>
        <v>0</v>
      </c>
      <c r="H174" s="491"/>
      <c r="I174" s="519"/>
    </row>
    <row r="175" spans="1:9" ht="18" x14ac:dyDescent="0.3">
      <c r="A175" s="557" t="s">
        <v>2066</v>
      </c>
      <c r="B175" s="558"/>
      <c r="C175" s="1124" t="s">
        <v>1655</v>
      </c>
      <c r="D175" s="1124"/>
      <c r="E175" s="1124"/>
      <c r="F175" s="1124"/>
      <c r="G175" s="1125"/>
    </row>
    <row r="176" spans="1:9" ht="46.8" hidden="1" x14ac:dyDescent="0.3">
      <c r="A176" s="530" t="s">
        <v>2181</v>
      </c>
      <c r="B176" s="531"/>
      <c r="C176" s="1121"/>
      <c r="D176" s="1121"/>
      <c r="E176" s="1121"/>
      <c r="F176" s="1121"/>
      <c r="G176" s="1121"/>
    </row>
    <row r="177" spans="1:9" ht="15.6" hidden="1" x14ac:dyDescent="0.3">
      <c r="A177" s="532" t="s">
        <v>2068</v>
      </c>
      <c r="B177" s="531"/>
      <c r="C177" s="1121"/>
      <c r="D177" s="1121"/>
      <c r="E177" s="1121"/>
      <c r="F177" s="1121"/>
      <c r="G177" s="1121"/>
    </row>
    <row r="178" spans="1:9" ht="15.6" hidden="1" x14ac:dyDescent="0.3">
      <c r="A178" s="532" t="s">
        <v>2069</v>
      </c>
      <c r="B178" s="531"/>
      <c r="C178" s="1121"/>
      <c r="D178" s="1121"/>
      <c r="E178" s="1121"/>
      <c r="F178" s="1121"/>
      <c r="G178" s="1121"/>
    </row>
    <row r="179" spans="1:9" ht="15.6" hidden="1" x14ac:dyDescent="0.3">
      <c r="A179" s="532" t="s">
        <v>2070</v>
      </c>
      <c r="B179" s="531"/>
      <c r="C179" s="1121"/>
      <c r="D179" s="1121"/>
      <c r="E179" s="1121"/>
      <c r="F179" s="1121"/>
      <c r="G179" s="1121"/>
    </row>
    <row r="180" spans="1:9" ht="15.6" hidden="1" x14ac:dyDescent="0.3">
      <c r="A180" s="532" t="s">
        <v>2071</v>
      </c>
      <c r="B180" s="531"/>
      <c r="C180" s="1121"/>
      <c r="D180" s="1121"/>
      <c r="E180" s="1121"/>
      <c r="F180" s="1121"/>
      <c r="G180" s="1121"/>
    </row>
    <row r="181" spans="1:9" ht="15.6" hidden="1" x14ac:dyDescent="0.3">
      <c r="A181" s="532" t="s">
        <v>2072</v>
      </c>
      <c r="B181" s="531"/>
      <c r="C181" s="1121"/>
      <c r="D181" s="1121"/>
      <c r="E181" s="1121"/>
      <c r="F181" s="1121"/>
      <c r="G181" s="1121"/>
    </row>
    <row r="182" spans="1:9" ht="15.6" collapsed="1" x14ac:dyDescent="0.3">
      <c r="A182" s="532" t="s">
        <v>1496</v>
      </c>
      <c r="B182" s="534">
        <v>40</v>
      </c>
      <c r="C182" s="1122" t="s">
        <v>2073</v>
      </c>
      <c r="D182" s="1122"/>
      <c r="E182" s="1122"/>
      <c r="F182" s="1122"/>
      <c r="G182" s="1122"/>
    </row>
    <row r="183" spans="1:9" ht="15.6" hidden="1" x14ac:dyDescent="0.3">
      <c r="A183" s="533" t="s">
        <v>2074</v>
      </c>
      <c r="B183" s="535" t="s">
        <v>1003</v>
      </c>
      <c r="C183" s="1123"/>
      <c r="D183" s="1123"/>
      <c r="E183" s="1123"/>
      <c r="F183" s="1123"/>
      <c r="G183" s="1123"/>
    </row>
    <row r="185" spans="1:9" ht="18" x14ac:dyDescent="0.35">
      <c r="A185" s="1134" t="str">
        <f>'28-Sitter Pricing Matrix'!H2</f>
        <v>FACILITY6</v>
      </c>
      <c r="B185" s="1135"/>
      <c r="C185" s="1135"/>
      <c r="D185" s="1135"/>
      <c r="E185" s="1135"/>
      <c r="F185" s="1135"/>
      <c r="G185" s="1135"/>
      <c r="H185" s="1135"/>
      <c r="I185" s="1136"/>
    </row>
    <row r="186" spans="1:9" ht="43.2" x14ac:dyDescent="0.3">
      <c r="A186" s="471" t="s">
        <v>2040</v>
      </c>
      <c r="B186" s="471" t="s">
        <v>2041</v>
      </c>
      <c r="C186" s="472" t="s">
        <v>2042</v>
      </c>
      <c r="D186" s="546" t="str">
        <f>"Productive FTEs ("&amp;B218*52&amp;")"</f>
        <v>Productive FTEs (2080)</v>
      </c>
      <c r="E186" s="546" t="str">
        <f>"Non-productive FTEs ("&amp;B218*52&amp;")"</f>
        <v>Non-productive FTEs (2080)</v>
      </c>
      <c r="F186" s="472" t="s">
        <v>2043</v>
      </c>
      <c r="G186" s="472" t="s">
        <v>2044</v>
      </c>
      <c r="H186" s="473" t="s">
        <v>2045</v>
      </c>
      <c r="I186" s="472" t="s">
        <v>1655</v>
      </c>
    </row>
    <row r="187" spans="1:9" x14ac:dyDescent="0.3">
      <c r="A187" s="547" t="str">
        <f>IF(ISBLANK($A$7),"",$A$7)</f>
        <v>Hourly Staff</v>
      </c>
      <c r="B187" s="479"/>
      <c r="C187" s="479"/>
      <c r="D187" s="485">
        <f>IF($B$254="","",B187/($B$254*52))</f>
        <v>0</v>
      </c>
      <c r="E187" s="485">
        <f>IF($B$254="","",C187/($B$254*52))</f>
        <v>0</v>
      </c>
      <c r="F187" s="536"/>
      <c r="G187" s="536"/>
      <c r="H187" s="479"/>
      <c r="I187" s="482"/>
    </row>
    <row r="188" spans="1:9" x14ac:dyDescent="0.3">
      <c r="A188" s="549" t="str">
        <f>IF(ISBLANK($A$8),"",$A$8)</f>
        <v>Hourly Staff</v>
      </c>
      <c r="B188" s="491"/>
      <c r="C188" s="491"/>
      <c r="D188" s="492">
        <f t="shared" ref="D188:E194" si="33">IF($B$218="","",B188/($B$218*52))</f>
        <v>0</v>
      </c>
      <c r="E188" s="492">
        <f t="shared" si="33"/>
        <v>0</v>
      </c>
      <c r="F188" s="537"/>
      <c r="G188" s="537"/>
      <c r="H188" s="491"/>
      <c r="I188" s="494"/>
    </row>
    <row r="189" spans="1:9" x14ac:dyDescent="0.3">
      <c r="A189" s="549" t="str">
        <f>IF(ISBLANK($A$9),"",$A$9)</f>
        <v>Other Labor</v>
      </c>
      <c r="B189" s="491"/>
      <c r="C189" s="491"/>
      <c r="D189" s="492">
        <f t="shared" si="33"/>
        <v>0</v>
      </c>
      <c r="E189" s="492">
        <f t="shared" si="33"/>
        <v>0</v>
      </c>
      <c r="F189" s="537"/>
      <c r="G189" s="537"/>
      <c r="H189" s="491"/>
      <c r="I189" s="494"/>
    </row>
    <row r="190" spans="1:9" x14ac:dyDescent="0.3">
      <c r="A190" s="549" t="str">
        <f>IF(ISBLANK($A$10),"",$A$10)</f>
        <v>Other Labor</v>
      </c>
      <c r="B190" s="491"/>
      <c r="C190" s="491"/>
      <c r="D190" s="492">
        <f t="shared" si="33"/>
        <v>0</v>
      </c>
      <c r="E190" s="492">
        <f t="shared" si="33"/>
        <v>0</v>
      </c>
      <c r="F190" s="537"/>
      <c r="G190" s="537"/>
      <c r="H190" s="491"/>
      <c r="I190" s="494"/>
    </row>
    <row r="191" spans="1:9" x14ac:dyDescent="0.3">
      <c r="A191" s="549" t="str">
        <f>IF(ISBLANK($A$11),"",$A$11)</f>
        <v>Other Labor</v>
      </c>
      <c r="B191" s="491"/>
      <c r="C191" s="491"/>
      <c r="D191" s="492">
        <f t="shared" si="33"/>
        <v>0</v>
      </c>
      <c r="E191" s="492">
        <f t="shared" si="33"/>
        <v>0</v>
      </c>
      <c r="F191" s="537"/>
      <c r="G191" s="537"/>
      <c r="H191" s="491"/>
      <c r="I191" s="494"/>
    </row>
    <row r="192" spans="1:9" x14ac:dyDescent="0.3">
      <c r="A192" s="549" t="str">
        <f>IF(ISBLANK($A$12),"",$A$12)</f>
        <v>Lead</v>
      </c>
      <c r="B192" s="491"/>
      <c r="C192" s="491"/>
      <c r="D192" s="492">
        <f t="shared" si="33"/>
        <v>0</v>
      </c>
      <c r="E192" s="492">
        <f t="shared" si="33"/>
        <v>0</v>
      </c>
      <c r="F192" s="537"/>
      <c r="G192" s="537"/>
      <c r="H192" s="491"/>
      <c r="I192" s="494"/>
    </row>
    <row r="193" spans="1:9" x14ac:dyDescent="0.3">
      <c r="A193" s="549" t="str">
        <f>IF(ISBLANK($A$13),"",$A$13)</f>
        <v>Administrative Support</v>
      </c>
      <c r="B193" s="491"/>
      <c r="C193" s="491"/>
      <c r="D193" s="492">
        <f t="shared" si="33"/>
        <v>0</v>
      </c>
      <c r="E193" s="492">
        <f t="shared" si="33"/>
        <v>0</v>
      </c>
      <c r="F193" s="537"/>
      <c r="G193" s="537"/>
      <c r="H193" s="491"/>
      <c r="I193" s="494"/>
    </row>
    <row r="194" spans="1:9" x14ac:dyDescent="0.3">
      <c r="A194" s="549" t="str">
        <f>IF(ISBLANK($A$14),"",$A$14)</f>
        <v>Hourly Supervision</v>
      </c>
      <c r="B194" s="491"/>
      <c r="C194" s="491"/>
      <c r="D194" s="492">
        <f t="shared" si="33"/>
        <v>0</v>
      </c>
      <c r="E194" s="492">
        <f t="shared" si="33"/>
        <v>0</v>
      </c>
      <c r="F194" s="537"/>
      <c r="G194" s="537"/>
      <c r="H194" s="491"/>
      <c r="I194" s="494"/>
    </row>
    <row r="195" spans="1:9" x14ac:dyDescent="0.3">
      <c r="A195" s="547" t="str">
        <f>IF(ISBLANK($A$15),"",$A$15)</f>
        <v>Salaried Staff</v>
      </c>
      <c r="B195" s="479"/>
      <c r="C195" s="479"/>
      <c r="D195" s="485"/>
      <c r="E195" s="485"/>
      <c r="F195" s="536"/>
      <c r="G195" s="536"/>
      <c r="H195" s="479"/>
      <c r="I195" s="482"/>
    </row>
    <row r="196" spans="1:9" x14ac:dyDescent="0.3">
      <c r="A196" s="549" t="str">
        <f>IF(ISBLANK($A$16),"",$A$16)</f>
        <v>Salaried Supervision</v>
      </c>
      <c r="B196" s="491"/>
      <c r="C196" s="491"/>
      <c r="D196" s="492">
        <f t="shared" ref="D196:E198" si="34">IF($B$218="","",B196/($B$218*52))</f>
        <v>0</v>
      </c>
      <c r="E196" s="492">
        <f t="shared" si="34"/>
        <v>0</v>
      </c>
      <c r="F196" s="537"/>
      <c r="G196" s="537"/>
      <c r="H196" s="491"/>
      <c r="I196" s="494"/>
    </row>
    <row r="197" spans="1:9" x14ac:dyDescent="0.3">
      <c r="A197" s="549" t="str">
        <f>IF(ISBLANK($A$17),"",$A$17)</f>
        <v>Managers</v>
      </c>
      <c r="B197" s="491"/>
      <c r="C197" s="491"/>
      <c r="D197" s="492">
        <f t="shared" si="34"/>
        <v>0</v>
      </c>
      <c r="E197" s="492">
        <f t="shared" si="34"/>
        <v>0</v>
      </c>
      <c r="F197" s="537"/>
      <c r="G197" s="537"/>
      <c r="H197" s="491"/>
      <c r="I197" s="494"/>
    </row>
    <row r="198" spans="1:9" x14ac:dyDescent="0.3">
      <c r="A198" s="549" t="str">
        <f>IF(ISBLANK($A$18),"",$A$18)</f>
        <v>Director</v>
      </c>
      <c r="B198" s="491"/>
      <c r="C198" s="491"/>
      <c r="D198" s="492">
        <f t="shared" si="34"/>
        <v>0</v>
      </c>
      <c r="E198" s="492">
        <f t="shared" si="34"/>
        <v>0</v>
      </c>
      <c r="F198" s="537"/>
      <c r="G198" s="537"/>
      <c r="H198" s="491"/>
      <c r="I198" s="494"/>
    </row>
    <row r="199" spans="1:9" x14ac:dyDescent="0.3">
      <c r="A199" s="547" t="str">
        <f>IF(ISBLANK($A$19),"",$A$19)</f>
        <v>Other Labor</v>
      </c>
      <c r="B199" s="479"/>
      <c r="C199" s="479"/>
      <c r="D199" s="485">
        <f>IF($B$254="","",B199/($B$254*52))</f>
        <v>0</v>
      </c>
      <c r="E199" s="485">
        <f>IF($B$254="","",C199/($B$254*52))</f>
        <v>0</v>
      </c>
      <c r="F199" s="536"/>
      <c r="G199" s="536"/>
      <c r="H199" s="479"/>
      <c r="I199" s="482"/>
    </row>
    <row r="200" spans="1:9" x14ac:dyDescent="0.3">
      <c r="A200" s="549" t="str">
        <f>IF(ISBLANK($A$20),"",$A$20)</f>
        <v>Temp/ Agency Labor</v>
      </c>
      <c r="B200" s="491"/>
      <c r="C200" s="491"/>
      <c r="D200" s="492">
        <f t="shared" ref="D200:E209" si="35">IF($B$218="","",B200/($B$218*52))</f>
        <v>0</v>
      </c>
      <c r="E200" s="492">
        <f t="shared" si="35"/>
        <v>0</v>
      </c>
      <c r="F200" s="537"/>
      <c r="G200" s="537"/>
      <c r="H200" s="491"/>
      <c r="I200" s="494"/>
    </row>
    <row r="201" spans="1:9" x14ac:dyDescent="0.3">
      <c r="A201" s="547" t="str">
        <f>IF(ISBLANK($A$21),"",$A$21)</f>
        <v/>
      </c>
      <c r="B201" s="491"/>
      <c r="C201" s="491"/>
      <c r="D201" s="492">
        <f t="shared" si="35"/>
        <v>0</v>
      </c>
      <c r="E201" s="492">
        <f t="shared" si="35"/>
        <v>0</v>
      </c>
      <c r="F201" s="537"/>
      <c r="G201" s="537"/>
      <c r="H201" s="491"/>
      <c r="I201" s="494"/>
    </row>
    <row r="202" spans="1:9" x14ac:dyDescent="0.3">
      <c r="A202" s="547" t="str">
        <f>IF(ISBLANK($A$22),"",$A$22)</f>
        <v/>
      </c>
      <c r="B202" s="491"/>
      <c r="C202" s="491"/>
      <c r="D202" s="492">
        <f t="shared" si="35"/>
        <v>0</v>
      </c>
      <c r="E202" s="492">
        <f t="shared" si="35"/>
        <v>0</v>
      </c>
      <c r="F202" s="537"/>
      <c r="G202" s="537"/>
      <c r="H202" s="491"/>
      <c r="I202" s="494"/>
    </row>
    <row r="203" spans="1:9" x14ac:dyDescent="0.3">
      <c r="A203" s="547" t="str">
        <f>IF(ISBLANK($A$23),"",$A$23)</f>
        <v/>
      </c>
      <c r="B203" s="491"/>
      <c r="C203" s="491"/>
      <c r="D203" s="492">
        <f t="shared" si="35"/>
        <v>0</v>
      </c>
      <c r="E203" s="492">
        <f t="shared" si="35"/>
        <v>0</v>
      </c>
      <c r="F203" s="537"/>
      <c r="G203" s="537"/>
      <c r="H203" s="491"/>
      <c r="I203" s="494"/>
    </row>
    <row r="204" spans="1:9" x14ac:dyDescent="0.3">
      <c r="A204" s="547" t="str">
        <f>IF(ISBLANK($A$24),"",$A$24)</f>
        <v/>
      </c>
      <c r="B204" s="491"/>
      <c r="C204" s="491"/>
      <c r="D204" s="492">
        <f t="shared" si="35"/>
        <v>0</v>
      </c>
      <c r="E204" s="492">
        <f t="shared" si="35"/>
        <v>0</v>
      </c>
      <c r="F204" s="537"/>
      <c r="G204" s="537"/>
      <c r="H204" s="491"/>
      <c r="I204" s="494"/>
    </row>
    <row r="205" spans="1:9" x14ac:dyDescent="0.3">
      <c r="A205" s="547" t="str">
        <f>IF(ISBLANK($A$25),"",$A$25)</f>
        <v/>
      </c>
      <c r="B205" s="491"/>
      <c r="C205" s="491"/>
      <c r="D205" s="492">
        <f t="shared" si="35"/>
        <v>0</v>
      </c>
      <c r="E205" s="492">
        <f t="shared" si="35"/>
        <v>0</v>
      </c>
      <c r="F205" s="537"/>
      <c r="G205" s="537"/>
      <c r="H205" s="491"/>
      <c r="I205" s="494"/>
    </row>
    <row r="206" spans="1:9" x14ac:dyDescent="0.3">
      <c r="A206" s="547" t="str">
        <f>IF(ISBLANK($A$26),"",$A$26)</f>
        <v/>
      </c>
      <c r="B206" s="491"/>
      <c r="C206" s="491"/>
      <c r="D206" s="492">
        <f t="shared" si="35"/>
        <v>0</v>
      </c>
      <c r="E206" s="492">
        <f t="shared" si="35"/>
        <v>0</v>
      </c>
      <c r="F206" s="537"/>
      <c r="G206" s="537"/>
      <c r="H206" s="491"/>
      <c r="I206" s="494"/>
    </row>
    <row r="207" spans="1:9" x14ac:dyDescent="0.3">
      <c r="A207" s="547" t="str">
        <f>IF(ISBLANK($A$27),"",$A$27)</f>
        <v/>
      </c>
      <c r="B207" s="491"/>
      <c r="C207" s="491"/>
      <c r="D207" s="492">
        <f t="shared" si="35"/>
        <v>0</v>
      </c>
      <c r="E207" s="492">
        <f t="shared" si="35"/>
        <v>0</v>
      </c>
      <c r="F207" s="537"/>
      <c r="G207" s="537"/>
      <c r="H207" s="491"/>
      <c r="I207" s="494"/>
    </row>
    <row r="208" spans="1:9" x14ac:dyDescent="0.3">
      <c r="A208" s="547" t="str">
        <f>IF(ISBLANK($A$28),"",$A$28)</f>
        <v/>
      </c>
      <c r="B208" s="491"/>
      <c r="C208" s="491"/>
      <c r="D208" s="492">
        <f t="shared" si="35"/>
        <v>0</v>
      </c>
      <c r="E208" s="492">
        <f t="shared" si="35"/>
        <v>0</v>
      </c>
      <c r="F208" s="537"/>
      <c r="G208" s="537"/>
      <c r="H208" s="491"/>
      <c r="I208" s="494"/>
    </row>
    <row r="209" spans="1:9" x14ac:dyDescent="0.3">
      <c r="A209" s="547" t="str">
        <f>IF(ISBLANK($A$29),"",$A$29)</f>
        <v/>
      </c>
      <c r="B209" s="514"/>
      <c r="C209" s="514"/>
      <c r="D209" s="492">
        <f t="shared" si="35"/>
        <v>0</v>
      </c>
      <c r="E209" s="492">
        <f t="shared" si="35"/>
        <v>0</v>
      </c>
      <c r="F209" s="539"/>
      <c r="G209" s="539"/>
      <c r="H209" s="491"/>
      <c r="I209" s="494"/>
    </row>
    <row r="210" spans="1:9" x14ac:dyDescent="0.3">
      <c r="A210" s="547" t="s">
        <v>2065</v>
      </c>
      <c r="B210" s="517">
        <f t="shared" ref="B210:G210" si="36">SUM(B187:B209)</f>
        <v>0</v>
      </c>
      <c r="C210" s="517">
        <f t="shared" si="36"/>
        <v>0</v>
      </c>
      <c r="D210" s="492">
        <f t="shared" si="36"/>
        <v>0</v>
      </c>
      <c r="E210" s="492">
        <f t="shared" si="36"/>
        <v>0</v>
      </c>
      <c r="F210" s="556">
        <f t="shared" si="36"/>
        <v>0</v>
      </c>
      <c r="G210" s="556">
        <f t="shared" si="36"/>
        <v>0</v>
      </c>
      <c r="H210" s="491"/>
      <c r="I210" s="519"/>
    </row>
    <row r="211" spans="1:9" ht="18" x14ac:dyDescent="0.3">
      <c r="A211" s="557" t="s">
        <v>2066</v>
      </c>
      <c r="B211" s="558"/>
      <c r="C211" s="1124" t="s">
        <v>1655</v>
      </c>
      <c r="D211" s="1124"/>
      <c r="E211" s="1124"/>
      <c r="F211" s="1124"/>
      <c r="G211" s="1125"/>
    </row>
    <row r="212" spans="1:9" ht="46.8" hidden="1" x14ac:dyDescent="0.3">
      <c r="A212" s="530" t="s">
        <v>2181</v>
      </c>
      <c r="B212" s="531"/>
      <c r="C212" s="1121"/>
      <c r="D212" s="1121"/>
      <c r="E212" s="1121"/>
      <c r="F212" s="1121"/>
      <c r="G212" s="1121"/>
    </row>
    <row r="213" spans="1:9" ht="15.6" hidden="1" x14ac:dyDescent="0.3">
      <c r="A213" s="532" t="s">
        <v>2068</v>
      </c>
      <c r="B213" s="531"/>
      <c r="C213" s="1121"/>
      <c r="D213" s="1121"/>
      <c r="E213" s="1121"/>
      <c r="F213" s="1121"/>
      <c r="G213" s="1121"/>
    </row>
    <row r="214" spans="1:9" ht="15.6" hidden="1" x14ac:dyDescent="0.3">
      <c r="A214" s="532" t="s">
        <v>2069</v>
      </c>
      <c r="B214" s="531"/>
      <c r="C214" s="1121"/>
      <c r="D214" s="1121"/>
      <c r="E214" s="1121"/>
      <c r="F214" s="1121"/>
      <c r="G214" s="1121"/>
    </row>
    <row r="215" spans="1:9" ht="15.6" hidden="1" x14ac:dyDescent="0.3">
      <c r="A215" s="532" t="s">
        <v>2070</v>
      </c>
      <c r="B215" s="531"/>
      <c r="C215" s="1121"/>
      <c r="D215" s="1121"/>
      <c r="E215" s="1121"/>
      <c r="F215" s="1121"/>
      <c r="G215" s="1121"/>
    </row>
    <row r="216" spans="1:9" ht="15.6" hidden="1" x14ac:dyDescent="0.3">
      <c r="A216" s="532" t="s">
        <v>2071</v>
      </c>
      <c r="B216" s="531"/>
      <c r="C216" s="1121"/>
      <c r="D216" s="1121"/>
      <c r="E216" s="1121"/>
      <c r="F216" s="1121"/>
      <c r="G216" s="1121"/>
    </row>
    <row r="217" spans="1:9" ht="15.6" hidden="1" x14ac:dyDescent="0.3">
      <c r="A217" s="532" t="s">
        <v>2072</v>
      </c>
      <c r="B217" s="531"/>
      <c r="C217" s="1121"/>
      <c r="D217" s="1121"/>
      <c r="E217" s="1121"/>
      <c r="F217" s="1121"/>
      <c r="G217" s="1121"/>
    </row>
    <row r="218" spans="1:9" ht="15.6" collapsed="1" x14ac:dyDescent="0.3">
      <c r="A218" s="532" t="s">
        <v>1496</v>
      </c>
      <c r="B218" s="534">
        <v>40</v>
      </c>
      <c r="C218" s="1122" t="s">
        <v>2073</v>
      </c>
      <c r="D218" s="1122"/>
      <c r="E218" s="1122"/>
      <c r="F218" s="1122"/>
      <c r="G218" s="1122"/>
    </row>
    <row r="219" spans="1:9" ht="15.6" hidden="1" x14ac:dyDescent="0.3">
      <c r="A219" s="533" t="s">
        <v>2074</v>
      </c>
      <c r="B219" s="535" t="s">
        <v>1003</v>
      </c>
      <c r="C219" s="1123"/>
      <c r="D219" s="1123"/>
      <c r="E219" s="1123"/>
      <c r="F219" s="1123"/>
      <c r="G219" s="1123"/>
    </row>
    <row r="221" spans="1:9" ht="18" customHeight="1" x14ac:dyDescent="0.35">
      <c r="A221" s="1134" t="str">
        <f>'28-Sitter Pricing Matrix'!I2</f>
        <v>FACILITY7</v>
      </c>
      <c r="B221" s="1135"/>
      <c r="C221" s="1135"/>
      <c r="D221" s="1135"/>
      <c r="E221" s="1135"/>
      <c r="F221" s="1135"/>
      <c r="G221" s="1135"/>
      <c r="H221" s="1135"/>
      <c r="I221" s="1136"/>
    </row>
    <row r="222" spans="1:9" ht="43.2" x14ac:dyDescent="0.3">
      <c r="A222" s="471" t="s">
        <v>2040</v>
      </c>
      <c r="B222" s="471" t="s">
        <v>2041</v>
      </c>
      <c r="C222" s="472" t="s">
        <v>2042</v>
      </c>
      <c r="D222" s="546" t="str">
        <f>"Productive FTEs ("&amp;B254*52&amp;")"</f>
        <v>Productive FTEs (2080)</v>
      </c>
      <c r="E222" s="546" t="str">
        <f>"Non-productive FTEs ("&amp;B254*52&amp;")"</f>
        <v>Non-productive FTEs (2080)</v>
      </c>
      <c r="F222" s="472" t="s">
        <v>2043</v>
      </c>
      <c r="G222" s="472" t="s">
        <v>2044</v>
      </c>
      <c r="H222" s="473" t="s">
        <v>2045</v>
      </c>
      <c r="I222" s="472" t="s">
        <v>1655</v>
      </c>
    </row>
    <row r="223" spans="1:9" x14ac:dyDescent="0.3">
      <c r="A223" s="547" t="str">
        <f>IF(ISBLANK($A$7),"",$A$7)</f>
        <v>Hourly Staff</v>
      </c>
      <c r="B223" s="479"/>
      <c r="C223" s="479"/>
      <c r="D223" s="485">
        <f t="shared" ref="D223:E230" si="37">IF($B$254="","",B223/($B$254*52))</f>
        <v>0</v>
      </c>
      <c r="E223" s="485">
        <f t="shared" si="37"/>
        <v>0</v>
      </c>
      <c r="F223" s="536"/>
      <c r="G223" s="536"/>
      <c r="H223" s="479"/>
      <c r="I223" s="482"/>
    </row>
    <row r="224" spans="1:9" x14ac:dyDescent="0.3">
      <c r="A224" s="549" t="str">
        <f>IF(ISBLANK($A$8),"",$A$8)</f>
        <v>Hourly Staff</v>
      </c>
      <c r="B224" s="491"/>
      <c r="C224" s="491"/>
      <c r="D224" s="492">
        <f t="shared" si="37"/>
        <v>0</v>
      </c>
      <c r="E224" s="492">
        <f t="shared" si="37"/>
        <v>0</v>
      </c>
      <c r="F224" s="537"/>
      <c r="G224" s="537"/>
      <c r="H224" s="491"/>
      <c r="I224" s="494"/>
    </row>
    <row r="225" spans="1:9" x14ac:dyDescent="0.3">
      <c r="A225" s="549" t="str">
        <f>IF(ISBLANK($A$9),"",$A$9)</f>
        <v>Other Labor</v>
      </c>
      <c r="B225" s="491"/>
      <c r="C225" s="491"/>
      <c r="D225" s="492">
        <f t="shared" si="37"/>
        <v>0</v>
      </c>
      <c r="E225" s="492">
        <f t="shared" si="37"/>
        <v>0</v>
      </c>
      <c r="F225" s="537"/>
      <c r="G225" s="537"/>
      <c r="H225" s="491"/>
      <c r="I225" s="494"/>
    </row>
    <row r="226" spans="1:9" x14ac:dyDescent="0.3">
      <c r="A226" s="549" t="str">
        <f>IF(ISBLANK($A$10),"",$A$10)</f>
        <v>Other Labor</v>
      </c>
      <c r="B226" s="491"/>
      <c r="C226" s="491"/>
      <c r="D226" s="492">
        <f t="shared" si="37"/>
        <v>0</v>
      </c>
      <c r="E226" s="492">
        <f t="shared" si="37"/>
        <v>0</v>
      </c>
      <c r="F226" s="537"/>
      <c r="G226" s="537"/>
      <c r="H226" s="491"/>
      <c r="I226" s="494"/>
    </row>
    <row r="227" spans="1:9" x14ac:dyDescent="0.3">
      <c r="A227" s="549" t="str">
        <f>IF(ISBLANK($A$11),"",$A$11)</f>
        <v>Other Labor</v>
      </c>
      <c r="B227" s="491"/>
      <c r="C227" s="491"/>
      <c r="D227" s="492">
        <f t="shared" si="37"/>
        <v>0</v>
      </c>
      <c r="E227" s="492">
        <f t="shared" si="37"/>
        <v>0</v>
      </c>
      <c r="F227" s="537"/>
      <c r="G227" s="537"/>
      <c r="H227" s="491"/>
      <c r="I227" s="494"/>
    </row>
    <row r="228" spans="1:9" x14ac:dyDescent="0.3">
      <c r="A228" s="549" t="str">
        <f>IF(ISBLANK($A$12),"",$A$12)</f>
        <v>Lead</v>
      </c>
      <c r="B228" s="491"/>
      <c r="C228" s="491"/>
      <c r="D228" s="492">
        <f t="shared" si="37"/>
        <v>0</v>
      </c>
      <c r="E228" s="492">
        <f t="shared" si="37"/>
        <v>0</v>
      </c>
      <c r="F228" s="537"/>
      <c r="G228" s="537"/>
      <c r="H228" s="491"/>
      <c r="I228" s="494"/>
    </row>
    <row r="229" spans="1:9" x14ac:dyDescent="0.3">
      <c r="A229" s="549" t="str">
        <f>IF(ISBLANK($A$13),"",$A$13)</f>
        <v>Administrative Support</v>
      </c>
      <c r="B229" s="491"/>
      <c r="C229" s="491"/>
      <c r="D229" s="492">
        <f t="shared" si="37"/>
        <v>0</v>
      </c>
      <c r="E229" s="492">
        <f t="shared" si="37"/>
        <v>0</v>
      </c>
      <c r="F229" s="537"/>
      <c r="G229" s="537"/>
      <c r="H229" s="491"/>
      <c r="I229" s="494"/>
    </row>
    <row r="230" spans="1:9" x14ac:dyDescent="0.3">
      <c r="A230" s="549" t="str">
        <f>IF(ISBLANK($A$14),"",$A$14)</f>
        <v>Hourly Supervision</v>
      </c>
      <c r="B230" s="491"/>
      <c r="C230" s="491"/>
      <c r="D230" s="492">
        <f t="shared" si="37"/>
        <v>0</v>
      </c>
      <c r="E230" s="492">
        <f t="shared" si="37"/>
        <v>0</v>
      </c>
      <c r="F230" s="537"/>
      <c r="G230" s="537"/>
      <c r="H230" s="491"/>
      <c r="I230" s="494"/>
    </row>
    <row r="231" spans="1:9" x14ac:dyDescent="0.3">
      <c r="A231" s="547" t="str">
        <f>IF(ISBLANK($A$15),"",$A$15)</f>
        <v>Salaried Staff</v>
      </c>
      <c r="B231" s="479"/>
      <c r="C231" s="479"/>
      <c r="D231" s="485"/>
      <c r="E231" s="485"/>
      <c r="F231" s="536"/>
      <c r="G231" s="536"/>
      <c r="H231" s="479"/>
      <c r="I231" s="482"/>
    </row>
    <row r="232" spans="1:9" x14ac:dyDescent="0.3">
      <c r="A232" s="549" t="str">
        <f>IF(ISBLANK($A$16),"",$A$16)</f>
        <v>Salaried Supervision</v>
      </c>
      <c r="B232" s="491"/>
      <c r="C232" s="491"/>
      <c r="D232" s="492">
        <f t="shared" ref="D232:E245" si="38">IF($B$254="","",B232/($B$254*52))</f>
        <v>0</v>
      </c>
      <c r="E232" s="492">
        <f t="shared" si="38"/>
        <v>0</v>
      </c>
      <c r="F232" s="537"/>
      <c r="G232" s="537"/>
      <c r="H232" s="491"/>
      <c r="I232" s="494"/>
    </row>
    <row r="233" spans="1:9" x14ac:dyDescent="0.3">
      <c r="A233" s="549" t="str">
        <f>IF(ISBLANK($A$17),"",$A$17)</f>
        <v>Managers</v>
      </c>
      <c r="B233" s="491"/>
      <c r="C233" s="491"/>
      <c r="D233" s="492">
        <f t="shared" si="38"/>
        <v>0</v>
      </c>
      <c r="E233" s="492">
        <f t="shared" si="38"/>
        <v>0</v>
      </c>
      <c r="F233" s="537"/>
      <c r="G233" s="537"/>
      <c r="H233" s="491"/>
      <c r="I233" s="494"/>
    </row>
    <row r="234" spans="1:9" x14ac:dyDescent="0.3">
      <c r="A234" s="549" t="str">
        <f>IF(ISBLANK($A$18),"",$A$18)</f>
        <v>Director</v>
      </c>
      <c r="B234" s="491"/>
      <c r="C234" s="491"/>
      <c r="D234" s="492">
        <f t="shared" si="38"/>
        <v>0</v>
      </c>
      <c r="E234" s="492">
        <f t="shared" si="38"/>
        <v>0</v>
      </c>
      <c r="F234" s="537"/>
      <c r="G234" s="537"/>
      <c r="H234" s="491"/>
      <c r="I234" s="494"/>
    </row>
    <row r="235" spans="1:9" x14ac:dyDescent="0.3">
      <c r="A235" s="547" t="str">
        <f>IF(ISBLANK($A$19),"",$A$19)</f>
        <v>Other Labor</v>
      </c>
      <c r="B235" s="479"/>
      <c r="C235" s="479"/>
      <c r="D235" s="485">
        <f t="shared" si="38"/>
        <v>0</v>
      </c>
      <c r="E235" s="485">
        <f t="shared" si="38"/>
        <v>0</v>
      </c>
      <c r="F235" s="536"/>
      <c r="G235" s="536"/>
      <c r="H235" s="479"/>
      <c r="I235" s="482"/>
    </row>
    <row r="236" spans="1:9" x14ac:dyDescent="0.3">
      <c r="A236" s="549" t="str">
        <f>IF(ISBLANK($A$20),"",$A$20)</f>
        <v>Temp/ Agency Labor</v>
      </c>
      <c r="B236" s="491"/>
      <c r="C236" s="491"/>
      <c r="D236" s="492">
        <f t="shared" si="38"/>
        <v>0</v>
      </c>
      <c r="E236" s="492">
        <f t="shared" si="38"/>
        <v>0</v>
      </c>
      <c r="F236" s="537"/>
      <c r="G236" s="537"/>
      <c r="H236" s="491"/>
      <c r="I236" s="494"/>
    </row>
    <row r="237" spans="1:9" x14ac:dyDescent="0.3">
      <c r="A237" s="547" t="str">
        <f>IF(ISBLANK($A$21),"",$A$21)</f>
        <v/>
      </c>
      <c r="B237" s="491"/>
      <c r="C237" s="491"/>
      <c r="D237" s="492">
        <f t="shared" si="38"/>
        <v>0</v>
      </c>
      <c r="E237" s="492">
        <f t="shared" si="38"/>
        <v>0</v>
      </c>
      <c r="F237" s="537"/>
      <c r="G237" s="537"/>
      <c r="H237" s="491"/>
      <c r="I237" s="494"/>
    </row>
    <row r="238" spans="1:9" x14ac:dyDescent="0.3">
      <c r="A238" s="547" t="str">
        <f>IF(ISBLANK($A$22),"",$A$22)</f>
        <v/>
      </c>
      <c r="B238" s="491"/>
      <c r="C238" s="491"/>
      <c r="D238" s="492">
        <f t="shared" si="38"/>
        <v>0</v>
      </c>
      <c r="E238" s="492">
        <f t="shared" si="38"/>
        <v>0</v>
      </c>
      <c r="F238" s="537"/>
      <c r="G238" s="537"/>
      <c r="H238" s="491"/>
      <c r="I238" s="494"/>
    </row>
    <row r="239" spans="1:9" x14ac:dyDescent="0.3">
      <c r="A239" s="547" t="str">
        <f>IF(ISBLANK($A$23),"",$A$23)</f>
        <v/>
      </c>
      <c r="B239" s="491"/>
      <c r="C239" s="491"/>
      <c r="D239" s="492">
        <f t="shared" si="38"/>
        <v>0</v>
      </c>
      <c r="E239" s="492">
        <f t="shared" si="38"/>
        <v>0</v>
      </c>
      <c r="F239" s="537"/>
      <c r="G239" s="537"/>
      <c r="H239" s="491"/>
      <c r="I239" s="494"/>
    </row>
    <row r="240" spans="1:9" x14ac:dyDescent="0.3">
      <c r="A240" s="547" t="str">
        <f>IF(ISBLANK($A$24),"",$A$24)</f>
        <v/>
      </c>
      <c r="B240" s="491"/>
      <c r="C240" s="491"/>
      <c r="D240" s="492">
        <f t="shared" si="38"/>
        <v>0</v>
      </c>
      <c r="E240" s="492">
        <f t="shared" si="38"/>
        <v>0</v>
      </c>
      <c r="F240" s="537"/>
      <c r="G240" s="537"/>
      <c r="H240" s="491"/>
      <c r="I240" s="494"/>
    </row>
    <row r="241" spans="1:9" x14ac:dyDescent="0.3">
      <c r="A241" s="547" t="str">
        <f>IF(ISBLANK($A$25),"",$A$25)</f>
        <v/>
      </c>
      <c r="B241" s="491"/>
      <c r="C241" s="491"/>
      <c r="D241" s="492">
        <f t="shared" si="38"/>
        <v>0</v>
      </c>
      <c r="E241" s="492">
        <f t="shared" si="38"/>
        <v>0</v>
      </c>
      <c r="F241" s="537"/>
      <c r="G241" s="537"/>
      <c r="H241" s="491"/>
      <c r="I241" s="494"/>
    </row>
    <row r="242" spans="1:9" x14ac:dyDescent="0.3">
      <c r="A242" s="547" t="str">
        <f>IF(ISBLANK($A$26),"",$A$26)</f>
        <v/>
      </c>
      <c r="B242" s="491"/>
      <c r="C242" s="491"/>
      <c r="D242" s="492">
        <f t="shared" si="38"/>
        <v>0</v>
      </c>
      <c r="E242" s="492">
        <f t="shared" si="38"/>
        <v>0</v>
      </c>
      <c r="F242" s="537"/>
      <c r="G242" s="537"/>
      <c r="H242" s="491"/>
      <c r="I242" s="494"/>
    </row>
    <row r="243" spans="1:9" x14ac:dyDescent="0.3">
      <c r="A243" s="547" t="str">
        <f>IF(ISBLANK($A$27),"",$A$27)</f>
        <v/>
      </c>
      <c r="B243" s="491"/>
      <c r="C243" s="491"/>
      <c r="D243" s="492">
        <f t="shared" si="38"/>
        <v>0</v>
      </c>
      <c r="E243" s="492">
        <f t="shared" si="38"/>
        <v>0</v>
      </c>
      <c r="F243" s="537"/>
      <c r="G243" s="537"/>
      <c r="H243" s="491"/>
      <c r="I243" s="494"/>
    </row>
    <row r="244" spans="1:9" x14ac:dyDescent="0.3">
      <c r="A244" s="547" t="str">
        <f>IF(ISBLANK($A$28),"",$A$28)</f>
        <v/>
      </c>
      <c r="B244" s="491"/>
      <c r="C244" s="491"/>
      <c r="D244" s="492">
        <f t="shared" si="38"/>
        <v>0</v>
      </c>
      <c r="E244" s="492">
        <f t="shared" si="38"/>
        <v>0</v>
      </c>
      <c r="F244" s="537"/>
      <c r="G244" s="537"/>
      <c r="H244" s="491"/>
      <c r="I244" s="494"/>
    </row>
    <row r="245" spans="1:9" x14ac:dyDescent="0.3">
      <c r="A245" s="547" t="str">
        <f>IF(ISBLANK($A$29),"",$A$29)</f>
        <v/>
      </c>
      <c r="B245" s="514"/>
      <c r="C245" s="514"/>
      <c r="D245" s="492">
        <f t="shared" si="38"/>
        <v>0</v>
      </c>
      <c r="E245" s="492">
        <f t="shared" si="38"/>
        <v>0</v>
      </c>
      <c r="F245" s="539"/>
      <c r="G245" s="539"/>
      <c r="H245" s="491"/>
      <c r="I245" s="494"/>
    </row>
    <row r="246" spans="1:9" x14ac:dyDescent="0.3">
      <c r="A246" s="547" t="s">
        <v>2065</v>
      </c>
      <c r="B246" s="517">
        <f t="shared" ref="B246:G246" si="39">SUM(B223:B245)</f>
        <v>0</v>
      </c>
      <c r="C246" s="517">
        <f t="shared" si="39"/>
        <v>0</v>
      </c>
      <c r="D246" s="492">
        <f t="shared" si="39"/>
        <v>0</v>
      </c>
      <c r="E246" s="492">
        <f t="shared" si="39"/>
        <v>0</v>
      </c>
      <c r="F246" s="556">
        <f t="shared" si="39"/>
        <v>0</v>
      </c>
      <c r="G246" s="556">
        <f t="shared" si="39"/>
        <v>0</v>
      </c>
      <c r="H246" s="491"/>
      <c r="I246" s="519"/>
    </row>
    <row r="247" spans="1:9" ht="18" x14ac:dyDescent="0.3">
      <c r="A247" s="557" t="s">
        <v>2066</v>
      </c>
      <c r="B247" s="558"/>
      <c r="C247" s="1124" t="s">
        <v>1655</v>
      </c>
      <c r="D247" s="1124"/>
      <c r="E247" s="1124"/>
      <c r="F247" s="1124"/>
      <c r="G247" s="1125"/>
    </row>
    <row r="248" spans="1:9" ht="46.8" hidden="1" x14ac:dyDescent="0.3">
      <c r="A248" s="530" t="s">
        <v>2181</v>
      </c>
      <c r="B248" s="531"/>
      <c r="C248" s="1121"/>
      <c r="D248" s="1121"/>
      <c r="E248" s="1121"/>
      <c r="F248" s="1121"/>
      <c r="G248" s="1121"/>
    </row>
    <row r="249" spans="1:9" ht="15.6" hidden="1" x14ac:dyDescent="0.3">
      <c r="A249" s="532" t="s">
        <v>2068</v>
      </c>
      <c r="B249" s="531"/>
      <c r="C249" s="1121"/>
      <c r="D249" s="1121"/>
      <c r="E249" s="1121"/>
      <c r="F249" s="1121"/>
      <c r="G249" s="1121"/>
    </row>
    <row r="250" spans="1:9" ht="15.6" hidden="1" x14ac:dyDescent="0.3">
      <c r="A250" s="532" t="s">
        <v>2069</v>
      </c>
      <c r="B250" s="531"/>
      <c r="C250" s="1121"/>
      <c r="D250" s="1121"/>
      <c r="E250" s="1121"/>
      <c r="F250" s="1121"/>
      <c r="G250" s="1121"/>
    </row>
    <row r="251" spans="1:9" ht="15.6" hidden="1" x14ac:dyDescent="0.3">
      <c r="A251" s="532" t="s">
        <v>2070</v>
      </c>
      <c r="B251" s="531"/>
      <c r="C251" s="1121"/>
      <c r="D251" s="1121"/>
      <c r="E251" s="1121"/>
      <c r="F251" s="1121"/>
      <c r="G251" s="1121"/>
    </row>
    <row r="252" spans="1:9" ht="15.6" hidden="1" x14ac:dyDescent="0.3">
      <c r="A252" s="532" t="s">
        <v>2071</v>
      </c>
      <c r="B252" s="531"/>
      <c r="C252" s="1121"/>
      <c r="D252" s="1121"/>
      <c r="E252" s="1121"/>
      <c r="F252" s="1121"/>
      <c r="G252" s="1121"/>
    </row>
    <row r="253" spans="1:9" ht="15.6" hidden="1" x14ac:dyDescent="0.3">
      <c r="A253" s="532" t="s">
        <v>2072</v>
      </c>
      <c r="B253" s="531"/>
      <c r="C253" s="1121"/>
      <c r="D253" s="1121"/>
      <c r="E253" s="1121"/>
      <c r="F253" s="1121"/>
      <c r="G253" s="1121"/>
    </row>
    <row r="254" spans="1:9" ht="15.6" collapsed="1" x14ac:dyDescent="0.3">
      <c r="A254" s="533" t="s">
        <v>1496</v>
      </c>
      <c r="B254" s="534">
        <v>40</v>
      </c>
      <c r="C254" s="1122" t="s">
        <v>2073</v>
      </c>
      <c r="D254" s="1122"/>
      <c r="E254" s="1122"/>
      <c r="F254" s="1122"/>
      <c r="G254" s="1122"/>
    </row>
    <row r="255" spans="1:9" ht="15.6" hidden="1" x14ac:dyDescent="0.3">
      <c r="A255" s="533" t="s">
        <v>2074</v>
      </c>
      <c r="B255" s="535" t="s">
        <v>1003</v>
      </c>
      <c r="C255" s="1121"/>
      <c r="D255" s="1121"/>
      <c r="E255" s="1121"/>
      <c r="F255" s="1121"/>
      <c r="G255" s="1121"/>
    </row>
    <row r="257" spans="1:9" ht="18" x14ac:dyDescent="0.35">
      <c r="A257" s="1134" t="str">
        <f>'28-Sitter Pricing Matrix'!J2</f>
        <v>FACILITY8</v>
      </c>
      <c r="B257" s="1135"/>
      <c r="C257" s="1135"/>
      <c r="D257" s="1135"/>
      <c r="E257" s="1135"/>
      <c r="F257" s="1135"/>
      <c r="G257" s="1135"/>
      <c r="H257" s="1135"/>
      <c r="I257" s="1136"/>
    </row>
    <row r="258" spans="1:9" ht="43.2" x14ac:dyDescent="0.3">
      <c r="A258" s="471" t="s">
        <v>2040</v>
      </c>
      <c r="B258" s="471" t="s">
        <v>2041</v>
      </c>
      <c r="C258" s="472" t="s">
        <v>2042</v>
      </c>
      <c r="D258" s="546" t="str">
        <f>"Productive FTEs ("&amp;B290*52&amp;")"</f>
        <v>Productive FTEs (2080)</v>
      </c>
      <c r="E258" s="546" t="str">
        <f>"Non-productive FTEs ("&amp;B290*52&amp;")"</f>
        <v>Non-productive FTEs (2080)</v>
      </c>
      <c r="F258" s="472" t="s">
        <v>2043</v>
      </c>
      <c r="G258" s="472" t="s">
        <v>2044</v>
      </c>
      <c r="H258" s="473" t="s">
        <v>2045</v>
      </c>
      <c r="I258" s="472" t="s">
        <v>1655</v>
      </c>
    </row>
    <row r="259" spans="1:9" x14ac:dyDescent="0.3">
      <c r="A259" s="547" t="str">
        <f>IF(ISBLANK($A$7),"",$A$7)</f>
        <v>Hourly Staff</v>
      </c>
      <c r="B259" s="479"/>
      <c r="C259" s="479"/>
      <c r="D259" s="485">
        <f t="shared" ref="D259:E266" si="40">IF($B$254="","",B259/($B$254*52))</f>
        <v>0</v>
      </c>
      <c r="E259" s="485">
        <f t="shared" si="40"/>
        <v>0</v>
      </c>
      <c r="F259" s="536"/>
      <c r="G259" s="536"/>
      <c r="H259" s="479"/>
      <c r="I259" s="482"/>
    </row>
    <row r="260" spans="1:9" x14ac:dyDescent="0.3">
      <c r="A260" s="549" t="str">
        <f>IF(ISBLANK($A$8),"",$A$8)</f>
        <v>Hourly Staff</v>
      </c>
      <c r="B260" s="491"/>
      <c r="C260" s="491"/>
      <c r="D260" s="492">
        <f t="shared" si="40"/>
        <v>0</v>
      </c>
      <c r="E260" s="492">
        <f t="shared" si="40"/>
        <v>0</v>
      </c>
      <c r="F260" s="537"/>
      <c r="G260" s="537"/>
      <c r="H260" s="491"/>
      <c r="I260" s="494"/>
    </row>
    <row r="261" spans="1:9" x14ac:dyDescent="0.3">
      <c r="A261" s="549" t="str">
        <f>IF(ISBLANK($A$9),"",$A$9)</f>
        <v>Other Labor</v>
      </c>
      <c r="B261" s="491"/>
      <c r="C261" s="491"/>
      <c r="D261" s="492">
        <f t="shared" si="40"/>
        <v>0</v>
      </c>
      <c r="E261" s="492">
        <f t="shared" si="40"/>
        <v>0</v>
      </c>
      <c r="F261" s="537"/>
      <c r="G261" s="537"/>
      <c r="H261" s="491"/>
      <c r="I261" s="494"/>
    </row>
    <row r="262" spans="1:9" x14ac:dyDescent="0.3">
      <c r="A262" s="549" t="str">
        <f>IF(ISBLANK($A$10),"",$A$10)</f>
        <v>Other Labor</v>
      </c>
      <c r="B262" s="491"/>
      <c r="C262" s="491"/>
      <c r="D262" s="492">
        <f t="shared" si="40"/>
        <v>0</v>
      </c>
      <c r="E262" s="492">
        <f t="shared" si="40"/>
        <v>0</v>
      </c>
      <c r="F262" s="537"/>
      <c r="G262" s="537"/>
      <c r="H262" s="491"/>
      <c r="I262" s="494"/>
    </row>
    <row r="263" spans="1:9" x14ac:dyDescent="0.3">
      <c r="A263" s="549" t="str">
        <f>IF(ISBLANK($A$11),"",$A$11)</f>
        <v>Other Labor</v>
      </c>
      <c r="B263" s="491"/>
      <c r="C263" s="491"/>
      <c r="D263" s="492">
        <f t="shared" si="40"/>
        <v>0</v>
      </c>
      <c r="E263" s="492">
        <f t="shared" si="40"/>
        <v>0</v>
      </c>
      <c r="F263" s="537"/>
      <c r="G263" s="537"/>
      <c r="H263" s="491"/>
      <c r="I263" s="494"/>
    </row>
    <row r="264" spans="1:9" x14ac:dyDescent="0.3">
      <c r="A264" s="549" t="str">
        <f>IF(ISBLANK($A$12),"",$A$12)</f>
        <v>Lead</v>
      </c>
      <c r="B264" s="491"/>
      <c r="C264" s="491"/>
      <c r="D264" s="492">
        <f t="shared" si="40"/>
        <v>0</v>
      </c>
      <c r="E264" s="492">
        <f t="shared" si="40"/>
        <v>0</v>
      </c>
      <c r="F264" s="537"/>
      <c r="G264" s="537"/>
      <c r="H264" s="491"/>
      <c r="I264" s="494"/>
    </row>
    <row r="265" spans="1:9" x14ac:dyDescent="0.3">
      <c r="A265" s="549" t="str">
        <f>IF(ISBLANK($A$13),"",$A$13)</f>
        <v>Administrative Support</v>
      </c>
      <c r="B265" s="491"/>
      <c r="C265" s="491"/>
      <c r="D265" s="492">
        <f t="shared" si="40"/>
        <v>0</v>
      </c>
      <c r="E265" s="492">
        <f t="shared" si="40"/>
        <v>0</v>
      </c>
      <c r="F265" s="537"/>
      <c r="G265" s="537"/>
      <c r="H265" s="491"/>
      <c r="I265" s="494"/>
    </row>
    <row r="266" spans="1:9" x14ac:dyDescent="0.3">
      <c r="A266" s="549" t="str">
        <f>IF(ISBLANK($A$14),"",$A$14)</f>
        <v>Hourly Supervision</v>
      </c>
      <c r="B266" s="491"/>
      <c r="C266" s="491"/>
      <c r="D266" s="492">
        <f t="shared" si="40"/>
        <v>0</v>
      </c>
      <c r="E266" s="492">
        <f t="shared" si="40"/>
        <v>0</v>
      </c>
      <c r="F266" s="537"/>
      <c r="G266" s="537"/>
      <c r="H266" s="491"/>
      <c r="I266" s="494"/>
    </row>
    <row r="267" spans="1:9" x14ac:dyDescent="0.3">
      <c r="A267" s="547" t="str">
        <f>IF(ISBLANK($A$15),"",$A$15)</f>
        <v>Salaried Staff</v>
      </c>
      <c r="B267" s="479"/>
      <c r="C267" s="479"/>
      <c r="D267" s="485"/>
      <c r="E267" s="485"/>
      <c r="F267" s="536"/>
      <c r="G267" s="536"/>
      <c r="H267" s="479"/>
      <c r="I267" s="482"/>
    </row>
    <row r="268" spans="1:9" x14ac:dyDescent="0.3">
      <c r="A268" s="549" t="str">
        <f>IF(ISBLANK($A$16),"",$A$16)</f>
        <v>Salaried Supervision</v>
      </c>
      <c r="B268" s="491"/>
      <c r="C268" s="491"/>
      <c r="D268" s="492">
        <f t="shared" ref="D268:E281" si="41">IF($B$254="","",B268/($B$254*52))</f>
        <v>0</v>
      </c>
      <c r="E268" s="492">
        <f t="shared" si="41"/>
        <v>0</v>
      </c>
      <c r="F268" s="537"/>
      <c r="G268" s="537"/>
      <c r="H268" s="491"/>
      <c r="I268" s="494"/>
    </row>
    <row r="269" spans="1:9" x14ac:dyDescent="0.3">
      <c r="A269" s="549" t="str">
        <f>IF(ISBLANK($A$17),"",$A$17)</f>
        <v>Managers</v>
      </c>
      <c r="B269" s="491"/>
      <c r="C269" s="491"/>
      <c r="D269" s="492">
        <f t="shared" si="41"/>
        <v>0</v>
      </c>
      <c r="E269" s="492">
        <f t="shared" si="41"/>
        <v>0</v>
      </c>
      <c r="F269" s="537"/>
      <c r="G269" s="537"/>
      <c r="H269" s="491"/>
      <c r="I269" s="494"/>
    </row>
    <row r="270" spans="1:9" x14ac:dyDescent="0.3">
      <c r="A270" s="549" t="str">
        <f>IF(ISBLANK($A$18),"",$A$18)</f>
        <v>Director</v>
      </c>
      <c r="B270" s="491"/>
      <c r="C270" s="491"/>
      <c r="D270" s="492">
        <f t="shared" si="41"/>
        <v>0</v>
      </c>
      <c r="E270" s="492">
        <f t="shared" si="41"/>
        <v>0</v>
      </c>
      <c r="F270" s="537"/>
      <c r="G270" s="537"/>
      <c r="H270" s="491"/>
      <c r="I270" s="494"/>
    </row>
    <row r="271" spans="1:9" x14ac:dyDescent="0.3">
      <c r="A271" s="547" t="str">
        <f>IF(ISBLANK($A$19),"",$A$19)</f>
        <v>Other Labor</v>
      </c>
      <c r="B271" s="479"/>
      <c r="C271" s="479"/>
      <c r="D271" s="485">
        <f t="shared" si="41"/>
        <v>0</v>
      </c>
      <c r="E271" s="485">
        <f t="shared" si="41"/>
        <v>0</v>
      </c>
      <c r="F271" s="536"/>
      <c r="G271" s="536"/>
      <c r="H271" s="479"/>
      <c r="I271" s="482"/>
    </row>
    <row r="272" spans="1:9" x14ac:dyDescent="0.3">
      <c r="A272" s="549" t="str">
        <f>IF(ISBLANK($A$20),"",$A$20)</f>
        <v>Temp/ Agency Labor</v>
      </c>
      <c r="B272" s="491"/>
      <c r="C272" s="491"/>
      <c r="D272" s="492">
        <f t="shared" si="41"/>
        <v>0</v>
      </c>
      <c r="E272" s="492">
        <f t="shared" si="41"/>
        <v>0</v>
      </c>
      <c r="F272" s="537"/>
      <c r="G272" s="537"/>
      <c r="H272" s="491"/>
      <c r="I272" s="494"/>
    </row>
    <row r="273" spans="1:9" x14ac:dyDescent="0.3">
      <c r="A273" s="547" t="str">
        <f>IF(ISBLANK($A$21),"",$A$21)</f>
        <v/>
      </c>
      <c r="B273" s="491"/>
      <c r="C273" s="491"/>
      <c r="D273" s="492">
        <f t="shared" si="41"/>
        <v>0</v>
      </c>
      <c r="E273" s="492">
        <f t="shared" si="41"/>
        <v>0</v>
      </c>
      <c r="F273" s="537"/>
      <c r="G273" s="537"/>
      <c r="H273" s="491"/>
      <c r="I273" s="494"/>
    </row>
    <row r="274" spans="1:9" x14ac:dyDescent="0.3">
      <c r="A274" s="547" t="str">
        <f>IF(ISBLANK($A$22),"",$A$22)</f>
        <v/>
      </c>
      <c r="B274" s="491"/>
      <c r="C274" s="491"/>
      <c r="D274" s="492">
        <f t="shared" si="41"/>
        <v>0</v>
      </c>
      <c r="E274" s="492">
        <f t="shared" si="41"/>
        <v>0</v>
      </c>
      <c r="F274" s="537"/>
      <c r="G274" s="537"/>
      <c r="H274" s="491"/>
      <c r="I274" s="494"/>
    </row>
    <row r="275" spans="1:9" x14ac:dyDescent="0.3">
      <c r="A275" s="547" t="str">
        <f>IF(ISBLANK($A$23),"",$A$23)</f>
        <v/>
      </c>
      <c r="B275" s="491"/>
      <c r="C275" s="491"/>
      <c r="D275" s="492">
        <f t="shared" si="41"/>
        <v>0</v>
      </c>
      <c r="E275" s="492">
        <f t="shared" si="41"/>
        <v>0</v>
      </c>
      <c r="F275" s="537"/>
      <c r="G275" s="537"/>
      <c r="H275" s="491"/>
      <c r="I275" s="494"/>
    </row>
    <row r="276" spans="1:9" x14ac:dyDescent="0.3">
      <c r="A276" s="547" t="str">
        <f>IF(ISBLANK($A$24),"",$A$24)</f>
        <v/>
      </c>
      <c r="B276" s="491"/>
      <c r="C276" s="491"/>
      <c r="D276" s="492">
        <f t="shared" si="41"/>
        <v>0</v>
      </c>
      <c r="E276" s="492">
        <f t="shared" si="41"/>
        <v>0</v>
      </c>
      <c r="F276" s="537"/>
      <c r="G276" s="537"/>
      <c r="H276" s="491"/>
      <c r="I276" s="494"/>
    </row>
    <row r="277" spans="1:9" x14ac:dyDescent="0.3">
      <c r="A277" s="547" t="str">
        <f>IF(ISBLANK($A$25),"",$A$25)</f>
        <v/>
      </c>
      <c r="B277" s="491"/>
      <c r="C277" s="491"/>
      <c r="D277" s="492">
        <f t="shared" si="41"/>
        <v>0</v>
      </c>
      <c r="E277" s="492">
        <f t="shared" si="41"/>
        <v>0</v>
      </c>
      <c r="F277" s="537"/>
      <c r="G277" s="537"/>
      <c r="H277" s="491"/>
      <c r="I277" s="494"/>
    </row>
    <row r="278" spans="1:9" x14ac:dyDescent="0.3">
      <c r="A278" s="547" t="str">
        <f>IF(ISBLANK($A$26),"",$A$26)</f>
        <v/>
      </c>
      <c r="B278" s="491"/>
      <c r="C278" s="491"/>
      <c r="D278" s="492">
        <f t="shared" si="41"/>
        <v>0</v>
      </c>
      <c r="E278" s="492">
        <f t="shared" si="41"/>
        <v>0</v>
      </c>
      <c r="F278" s="537"/>
      <c r="G278" s="537"/>
      <c r="H278" s="491"/>
      <c r="I278" s="494"/>
    </row>
    <row r="279" spans="1:9" x14ac:dyDescent="0.3">
      <c r="A279" s="547" t="str">
        <f>IF(ISBLANK($A$27),"",$A$27)</f>
        <v/>
      </c>
      <c r="B279" s="491"/>
      <c r="C279" s="491"/>
      <c r="D279" s="492">
        <f t="shared" si="41"/>
        <v>0</v>
      </c>
      <c r="E279" s="492">
        <f t="shared" si="41"/>
        <v>0</v>
      </c>
      <c r="F279" s="537"/>
      <c r="G279" s="537"/>
      <c r="H279" s="491"/>
      <c r="I279" s="494"/>
    </row>
    <row r="280" spans="1:9" x14ac:dyDescent="0.3">
      <c r="A280" s="547" t="str">
        <f>IF(ISBLANK($A$28),"",$A$28)</f>
        <v/>
      </c>
      <c r="B280" s="491"/>
      <c r="C280" s="491"/>
      <c r="D280" s="492">
        <f t="shared" si="41"/>
        <v>0</v>
      </c>
      <c r="E280" s="492">
        <f t="shared" si="41"/>
        <v>0</v>
      </c>
      <c r="F280" s="537"/>
      <c r="G280" s="537"/>
      <c r="H280" s="491"/>
      <c r="I280" s="494"/>
    </row>
    <row r="281" spans="1:9" x14ac:dyDescent="0.3">
      <c r="A281" s="547" t="str">
        <f>IF(ISBLANK($A$29),"",$A$29)</f>
        <v/>
      </c>
      <c r="B281" s="514"/>
      <c r="C281" s="514"/>
      <c r="D281" s="492">
        <f t="shared" si="41"/>
        <v>0</v>
      </c>
      <c r="E281" s="492">
        <f t="shared" si="41"/>
        <v>0</v>
      </c>
      <c r="F281" s="539"/>
      <c r="G281" s="539"/>
      <c r="H281" s="491"/>
      <c r="I281" s="494"/>
    </row>
    <row r="282" spans="1:9" x14ac:dyDescent="0.3">
      <c r="A282" s="547" t="s">
        <v>2065</v>
      </c>
      <c r="B282" s="517">
        <f t="shared" ref="B282:G282" si="42">SUM(B259:B281)</f>
        <v>0</v>
      </c>
      <c r="C282" s="517">
        <f t="shared" si="42"/>
        <v>0</v>
      </c>
      <c r="D282" s="492">
        <f t="shared" si="42"/>
        <v>0</v>
      </c>
      <c r="E282" s="492">
        <f t="shared" si="42"/>
        <v>0</v>
      </c>
      <c r="F282" s="556">
        <f t="shared" si="42"/>
        <v>0</v>
      </c>
      <c r="G282" s="556">
        <f t="shared" si="42"/>
        <v>0</v>
      </c>
      <c r="H282" s="491"/>
      <c r="I282" s="519"/>
    </row>
    <row r="283" spans="1:9" ht="18" x14ac:dyDescent="0.3">
      <c r="A283" s="557" t="s">
        <v>2066</v>
      </c>
      <c r="B283" s="558"/>
      <c r="C283" s="1124" t="s">
        <v>1655</v>
      </c>
      <c r="D283" s="1124"/>
      <c r="E283" s="1124"/>
      <c r="F283" s="1124"/>
      <c r="G283" s="1125"/>
    </row>
    <row r="284" spans="1:9" ht="46.8" hidden="1" x14ac:dyDescent="0.3">
      <c r="A284" s="530" t="s">
        <v>2181</v>
      </c>
      <c r="B284" s="531"/>
      <c r="C284" s="1121"/>
      <c r="D284" s="1121"/>
      <c r="E284" s="1121"/>
      <c r="F284" s="1121"/>
      <c r="G284" s="1121"/>
    </row>
    <row r="285" spans="1:9" ht="15.6" hidden="1" x14ac:dyDescent="0.3">
      <c r="A285" s="532" t="s">
        <v>2068</v>
      </c>
      <c r="B285" s="531"/>
      <c r="C285" s="1121"/>
      <c r="D285" s="1121"/>
      <c r="E285" s="1121"/>
      <c r="F285" s="1121"/>
      <c r="G285" s="1121"/>
    </row>
    <row r="286" spans="1:9" ht="15.6" hidden="1" x14ac:dyDescent="0.3">
      <c r="A286" s="532" t="s">
        <v>2069</v>
      </c>
      <c r="B286" s="531"/>
      <c r="C286" s="1121"/>
      <c r="D286" s="1121"/>
      <c r="E286" s="1121"/>
      <c r="F286" s="1121"/>
      <c r="G286" s="1121"/>
    </row>
    <row r="287" spans="1:9" ht="15.6" hidden="1" x14ac:dyDescent="0.3">
      <c r="A287" s="532" t="s">
        <v>2070</v>
      </c>
      <c r="B287" s="531"/>
      <c r="C287" s="1121"/>
      <c r="D287" s="1121"/>
      <c r="E287" s="1121"/>
      <c r="F287" s="1121"/>
      <c r="G287" s="1121"/>
    </row>
    <row r="288" spans="1:9" ht="15.6" hidden="1" x14ac:dyDescent="0.3">
      <c r="A288" s="532" t="s">
        <v>2071</v>
      </c>
      <c r="B288" s="531"/>
      <c r="C288" s="1121"/>
      <c r="D288" s="1121"/>
      <c r="E288" s="1121"/>
      <c r="F288" s="1121"/>
      <c r="G288" s="1121"/>
    </row>
    <row r="289" spans="1:9" ht="15.6" hidden="1" x14ac:dyDescent="0.3">
      <c r="A289" s="532" t="s">
        <v>2072</v>
      </c>
      <c r="B289" s="531"/>
      <c r="C289" s="1121"/>
      <c r="D289" s="1121"/>
      <c r="E289" s="1121"/>
      <c r="F289" s="1121"/>
      <c r="G289" s="1121"/>
    </row>
    <row r="290" spans="1:9" ht="15.6" collapsed="1" x14ac:dyDescent="0.3">
      <c r="A290" s="533" t="s">
        <v>1496</v>
      </c>
      <c r="B290" s="534">
        <v>40</v>
      </c>
      <c r="C290" s="1122" t="s">
        <v>2073</v>
      </c>
      <c r="D290" s="1122"/>
      <c r="E290" s="1122"/>
      <c r="F290" s="1122"/>
      <c r="G290" s="1122"/>
    </row>
    <row r="291" spans="1:9" ht="15.6" hidden="1" x14ac:dyDescent="0.3">
      <c r="A291" s="533" t="s">
        <v>2074</v>
      </c>
      <c r="B291" s="535" t="s">
        <v>1003</v>
      </c>
      <c r="C291" s="1121"/>
      <c r="D291" s="1121"/>
      <c r="E291" s="1121"/>
      <c r="F291" s="1121"/>
      <c r="G291" s="1121"/>
    </row>
    <row r="293" spans="1:9" ht="18" customHeight="1" x14ac:dyDescent="0.35">
      <c r="A293" s="1134" t="str">
        <f>'28-Sitter Pricing Matrix'!K2</f>
        <v>FACILITY9</v>
      </c>
      <c r="B293" s="1135"/>
      <c r="C293" s="1135"/>
      <c r="D293" s="1135"/>
      <c r="E293" s="1135"/>
      <c r="F293" s="1135"/>
      <c r="G293" s="1135"/>
      <c r="H293" s="1135"/>
      <c r="I293" s="1136"/>
    </row>
    <row r="294" spans="1:9" ht="43.2" x14ac:dyDescent="0.3">
      <c r="A294" s="471" t="s">
        <v>2040</v>
      </c>
      <c r="B294" s="471" t="s">
        <v>2041</v>
      </c>
      <c r="C294" s="472" t="s">
        <v>2042</v>
      </c>
      <c r="D294" s="546" t="str">
        <f>"Productive FTEs ("&amp;B326*52&amp;")"</f>
        <v>Productive FTEs (2080)</v>
      </c>
      <c r="E294" s="546" t="str">
        <f>"Non-productive FTEs ("&amp;B326*52&amp;")"</f>
        <v>Non-productive FTEs (2080)</v>
      </c>
      <c r="F294" s="472" t="s">
        <v>2043</v>
      </c>
      <c r="G294" s="472" t="s">
        <v>2044</v>
      </c>
      <c r="H294" s="473" t="s">
        <v>2045</v>
      </c>
      <c r="I294" s="472" t="s">
        <v>1655</v>
      </c>
    </row>
    <row r="295" spans="1:9" x14ac:dyDescent="0.3">
      <c r="A295" s="547" t="str">
        <f>IF(ISBLANK($A$7),"",$A$7)</f>
        <v>Hourly Staff</v>
      </c>
      <c r="B295" s="479"/>
      <c r="C295" s="479"/>
      <c r="D295" s="485">
        <f t="shared" ref="D295:E302" si="43">IF($B$254="","",B295/($B$254*52))</f>
        <v>0</v>
      </c>
      <c r="E295" s="485">
        <f t="shared" si="43"/>
        <v>0</v>
      </c>
      <c r="F295" s="536"/>
      <c r="G295" s="536"/>
      <c r="H295" s="479"/>
      <c r="I295" s="482"/>
    </row>
    <row r="296" spans="1:9" x14ac:dyDescent="0.3">
      <c r="A296" s="549" t="str">
        <f>IF(ISBLANK($A$8),"",$A$8)</f>
        <v>Hourly Staff</v>
      </c>
      <c r="B296" s="491"/>
      <c r="C296" s="491"/>
      <c r="D296" s="492">
        <f t="shared" si="43"/>
        <v>0</v>
      </c>
      <c r="E296" s="492">
        <f t="shared" si="43"/>
        <v>0</v>
      </c>
      <c r="F296" s="537"/>
      <c r="G296" s="537"/>
      <c r="H296" s="491"/>
      <c r="I296" s="494"/>
    </row>
    <row r="297" spans="1:9" x14ac:dyDescent="0.3">
      <c r="A297" s="549" t="str">
        <f>IF(ISBLANK($A$9),"",$A$9)</f>
        <v>Other Labor</v>
      </c>
      <c r="B297" s="491"/>
      <c r="C297" s="491"/>
      <c r="D297" s="492">
        <f t="shared" si="43"/>
        <v>0</v>
      </c>
      <c r="E297" s="492">
        <f t="shared" si="43"/>
        <v>0</v>
      </c>
      <c r="F297" s="537"/>
      <c r="G297" s="537"/>
      <c r="H297" s="491"/>
      <c r="I297" s="494"/>
    </row>
    <row r="298" spans="1:9" x14ac:dyDescent="0.3">
      <c r="A298" s="549" t="str">
        <f>IF(ISBLANK($A$10),"",$A$10)</f>
        <v>Other Labor</v>
      </c>
      <c r="B298" s="491"/>
      <c r="C298" s="491"/>
      <c r="D298" s="492">
        <f t="shared" si="43"/>
        <v>0</v>
      </c>
      <c r="E298" s="492">
        <f t="shared" si="43"/>
        <v>0</v>
      </c>
      <c r="F298" s="537"/>
      <c r="G298" s="537"/>
      <c r="H298" s="491"/>
      <c r="I298" s="494"/>
    </row>
    <row r="299" spans="1:9" x14ac:dyDescent="0.3">
      <c r="A299" s="549" t="str">
        <f>IF(ISBLANK($A$11),"",$A$11)</f>
        <v>Other Labor</v>
      </c>
      <c r="B299" s="491"/>
      <c r="C299" s="491"/>
      <c r="D299" s="492">
        <f t="shared" si="43"/>
        <v>0</v>
      </c>
      <c r="E299" s="492">
        <f t="shared" si="43"/>
        <v>0</v>
      </c>
      <c r="F299" s="537"/>
      <c r="G299" s="537"/>
      <c r="H299" s="491"/>
      <c r="I299" s="494"/>
    </row>
    <row r="300" spans="1:9" x14ac:dyDescent="0.3">
      <c r="A300" s="549" t="str">
        <f>IF(ISBLANK($A$12),"",$A$12)</f>
        <v>Lead</v>
      </c>
      <c r="B300" s="491"/>
      <c r="C300" s="491"/>
      <c r="D300" s="492">
        <f t="shared" si="43"/>
        <v>0</v>
      </c>
      <c r="E300" s="492">
        <f t="shared" si="43"/>
        <v>0</v>
      </c>
      <c r="F300" s="537"/>
      <c r="G300" s="537"/>
      <c r="H300" s="491"/>
      <c r="I300" s="494"/>
    </row>
    <row r="301" spans="1:9" x14ac:dyDescent="0.3">
      <c r="A301" s="549" t="str">
        <f>IF(ISBLANK($A$13),"",$A$13)</f>
        <v>Administrative Support</v>
      </c>
      <c r="B301" s="491"/>
      <c r="C301" s="491"/>
      <c r="D301" s="492">
        <f t="shared" si="43"/>
        <v>0</v>
      </c>
      <c r="E301" s="492">
        <f t="shared" si="43"/>
        <v>0</v>
      </c>
      <c r="F301" s="537"/>
      <c r="G301" s="537"/>
      <c r="H301" s="491"/>
      <c r="I301" s="494"/>
    </row>
    <row r="302" spans="1:9" x14ac:dyDescent="0.3">
      <c r="A302" s="549" t="str">
        <f>IF(ISBLANK($A$14),"",$A$14)</f>
        <v>Hourly Supervision</v>
      </c>
      <c r="B302" s="491"/>
      <c r="C302" s="491"/>
      <c r="D302" s="492">
        <f t="shared" si="43"/>
        <v>0</v>
      </c>
      <c r="E302" s="492">
        <f t="shared" si="43"/>
        <v>0</v>
      </c>
      <c r="F302" s="537"/>
      <c r="G302" s="537"/>
      <c r="H302" s="491"/>
      <c r="I302" s="494"/>
    </row>
    <row r="303" spans="1:9" x14ac:dyDescent="0.3">
      <c r="A303" s="547" t="str">
        <f>IF(ISBLANK($A$15),"",$A$15)</f>
        <v>Salaried Staff</v>
      </c>
      <c r="B303" s="479"/>
      <c r="C303" s="479"/>
      <c r="D303" s="485"/>
      <c r="E303" s="485"/>
      <c r="F303" s="536"/>
      <c r="G303" s="536"/>
      <c r="H303" s="479"/>
      <c r="I303" s="482"/>
    </row>
    <row r="304" spans="1:9" x14ac:dyDescent="0.3">
      <c r="A304" s="549" t="str">
        <f>IF(ISBLANK($A$16),"",$A$16)</f>
        <v>Salaried Supervision</v>
      </c>
      <c r="B304" s="491"/>
      <c r="C304" s="491"/>
      <c r="D304" s="492">
        <f t="shared" ref="D304:E317" si="44">IF($B$254="","",B304/($B$254*52))</f>
        <v>0</v>
      </c>
      <c r="E304" s="492">
        <f t="shared" si="44"/>
        <v>0</v>
      </c>
      <c r="F304" s="537"/>
      <c r="G304" s="537"/>
      <c r="H304" s="491"/>
      <c r="I304" s="494"/>
    </row>
    <row r="305" spans="1:9" x14ac:dyDescent="0.3">
      <c r="A305" s="549" t="str">
        <f>IF(ISBLANK($A$17),"",$A$17)</f>
        <v>Managers</v>
      </c>
      <c r="B305" s="491"/>
      <c r="C305" s="491"/>
      <c r="D305" s="492">
        <f t="shared" si="44"/>
        <v>0</v>
      </c>
      <c r="E305" s="492">
        <f t="shared" si="44"/>
        <v>0</v>
      </c>
      <c r="F305" s="537"/>
      <c r="G305" s="537"/>
      <c r="H305" s="491"/>
      <c r="I305" s="494"/>
    </row>
    <row r="306" spans="1:9" x14ac:dyDescent="0.3">
      <c r="A306" s="549" t="str">
        <f>IF(ISBLANK($A$18),"",$A$18)</f>
        <v>Director</v>
      </c>
      <c r="B306" s="491"/>
      <c r="C306" s="491"/>
      <c r="D306" s="492">
        <f t="shared" si="44"/>
        <v>0</v>
      </c>
      <c r="E306" s="492">
        <f t="shared" si="44"/>
        <v>0</v>
      </c>
      <c r="F306" s="537"/>
      <c r="G306" s="537"/>
      <c r="H306" s="491"/>
      <c r="I306" s="494"/>
    </row>
    <row r="307" spans="1:9" x14ac:dyDescent="0.3">
      <c r="A307" s="547" t="str">
        <f>IF(ISBLANK($A$19),"",$A$19)</f>
        <v>Other Labor</v>
      </c>
      <c r="B307" s="479"/>
      <c r="C307" s="479"/>
      <c r="D307" s="485">
        <f t="shared" si="44"/>
        <v>0</v>
      </c>
      <c r="E307" s="485">
        <f t="shared" si="44"/>
        <v>0</v>
      </c>
      <c r="F307" s="536"/>
      <c r="G307" s="536"/>
      <c r="H307" s="479"/>
      <c r="I307" s="482"/>
    </row>
    <row r="308" spans="1:9" x14ac:dyDescent="0.3">
      <c r="A308" s="549" t="str">
        <f>IF(ISBLANK($A$20),"",$A$20)</f>
        <v>Temp/ Agency Labor</v>
      </c>
      <c r="B308" s="491"/>
      <c r="C308" s="491"/>
      <c r="D308" s="492">
        <f t="shared" si="44"/>
        <v>0</v>
      </c>
      <c r="E308" s="492">
        <f t="shared" si="44"/>
        <v>0</v>
      </c>
      <c r="F308" s="537"/>
      <c r="G308" s="537"/>
      <c r="H308" s="491"/>
      <c r="I308" s="494"/>
    </row>
    <row r="309" spans="1:9" x14ac:dyDescent="0.3">
      <c r="A309" s="547" t="str">
        <f>IF(ISBLANK($A$21),"",$A$21)</f>
        <v/>
      </c>
      <c r="B309" s="491"/>
      <c r="C309" s="491"/>
      <c r="D309" s="492">
        <f t="shared" si="44"/>
        <v>0</v>
      </c>
      <c r="E309" s="492">
        <f t="shared" si="44"/>
        <v>0</v>
      </c>
      <c r="F309" s="537"/>
      <c r="G309" s="537"/>
      <c r="H309" s="491"/>
      <c r="I309" s="494"/>
    </row>
    <row r="310" spans="1:9" x14ac:dyDescent="0.3">
      <c r="A310" s="547" t="str">
        <f>IF(ISBLANK($A$22),"",$A$22)</f>
        <v/>
      </c>
      <c r="B310" s="491"/>
      <c r="C310" s="491"/>
      <c r="D310" s="492">
        <f t="shared" si="44"/>
        <v>0</v>
      </c>
      <c r="E310" s="492">
        <f t="shared" si="44"/>
        <v>0</v>
      </c>
      <c r="F310" s="537"/>
      <c r="G310" s="537"/>
      <c r="H310" s="491"/>
      <c r="I310" s="494"/>
    </row>
    <row r="311" spans="1:9" x14ac:dyDescent="0.3">
      <c r="A311" s="547" t="str">
        <f>IF(ISBLANK($A$23),"",$A$23)</f>
        <v/>
      </c>
      <c r="B311" s="491"/>
      <c r="C311" s="491"/>
      <c r="D311" s="492">
        <f t="shared" si="44"/>
        <v>0</v>
      </c>
      <c r="E311" s="492">
        <f t="shared" si="44"/>
        <v>0</v>
      </c>
      <c r="F311" s="537"/>
      <c r="G311" s="537"/>
      <c r="H311" s="491"/>
      <c r="I311" s="494"/>
    </row>
    <row r="312" spans="1:9" x14ac:dyDescent="0.3">
      <c r="A312" s="547" t="str">
        <f>IF(ISBLANK($A$24),"",$A$24)</f>
        <v/>
      </c>
      <c r="B312" s="491"/>
      <c r="C312" s="491"/>
      <c r="D312" s="492">
        <f t="shared" si="44"/>
        <v>0</v>
      </c>
      <c r="E312" s="492">
        <f t="shared" si="44"/>
        <v>0</v>
      </c>
      <c r="F312" s="537"/>
      <c r="G312" s="537"/>
      <c r="H312" s="491"/>
      <c r="I312" s="494"/>
    </row>
    <row r="313" spans="1:9" x14ac:dyDescent="0.3">
      <c r="A313" s="547" t="str">
        <f>IF(ISBLANK($A$25),"",$A$25)</f>
        <v/>
      </c>
      <c r="B313" s="491"/>
      <c r="C313" s="491"/>
      <c r="D313" s="492">
        <f t="shared" si="44"/>
        <v>0</v>
      </c>
      <c r="E313" s="492">
        <f t="shared" si="44"/>
        <v>0</v>
      </c>
      <c r="F313" s="537"/>
      <c r="G313" s="537"/>
      <c r="H313" s="491"/>
      <c r="I313" s="494"/>
    </row>
    <row r="314" spans="1:9" x14ac:dyDescent="0.3">
      <c r="A314" s="547" t="str">
        <f>IF(ISBLANK($A$26),"",$A$26)</f>
        <v/>
      </c>
      <c r="B314" s="491"/>
      <c r="C314" s="491"/>
      <c r="D314" s="492">
        <f t="shared" si="44"/>
        <v>0</v>
      </c>
      <c r="E314" s="492">
        <f t="shared" si="44"/>
        <v>0</v>
      </c>
      <c r="F314" s="537"/>
      <c r="G314" s="537"/>
      <c r="H314" s="491"/>
      <c r="I314" s="494"/>
    </row>
    <row r="315" spans="1:9" x14ac:dyDescent="0.3">
      <c r="A315" s="547" t="str">
        <f>IF(ISBLANK($A$27),"",$A$27)</f>
        <v/>
      </c>
      <c r="B315" s="491"/>
      <c r="C315" s="491"/>
      <c r="D315" s="492">
        <f t="shared" si="44"/>
        <v>0</v>
      </c>
      <c r="E315" s="492">
        <f t="shared" si="44"/>
        <v>0</v>
      </c>
      <c r="F315" s="537"/>
      <c r="G315" s="537"/>
      <c r="H315" s="491"/>
      <c r="I315" s="494"/>
    </row>
    <row r="316" spans="1:9" x14ac:dyDescent="0.3">
      <c r="A316" s="547" t="str">
        <f>IF(ISBLANK($A$28),"",$A$28)</f>
        <v/>
      </c>
      <c r="B316" s="491"/>
      <c r="C316" s="491"/>
      <c r="D316" s="492">
        <f t="shared" si="44"/>
        <v>0</v>
      </c>
      <c r="E316" s="492">
        <f t="shared" si="44"/>
        <v>0</v>
      </c>
      <c r="F316" s="537"/>
      <c r="G316" s="537"/>
      <c r="H316" s="491"/>
      <c r="I316" s="494"/>
    </row>
    <row r="317" spans="1:9" x14ac:dyDescent="0.3">
      <c r="A317" s="547" t="str">
        <f>IF(ISBLANK($A$29),"",$A$29)</f>
        <v/>
      </c>
      <c r="B317" s="514"/>
      <c r="C317" s="514"/>
      <c r="D317" s="492">
        <f t="shared" si="44"/>
        <v>0</v>
      </c>
      <c r="E317" s="492">
        <f t="shared" si="44"/>
        <v>0</v>
      </c>
      <c r="F317" s="539"/>
      <c r="G317" s="539"/>
      <c r="H317" s="491"/>
      <c r="I317" s="494"/>
    </row>
    <row r="318" spans="1:9" x14ac:dyDescent="0.3">
      <c r="A318" s="547" t="s">
        <v>2065</v>
      </c>
      <c r="B318" s="517">
        <f t="shared" ref="B318:G318" si="45">SUM(B295:B317)</f>
        <v>0</v>
      </c>
      <c r="C318" s="517">
        <f t="shared" si="45"/>
        <v>0</v>
      </c>
      <c r="D318" s="492">
        <f t="shared" si="45"/>
        <v>0</v>
      </c>
      <c r="E318" s="492">
        <f t="shared" si="45"/>
        <v>0</v>
      </c>
      <c r="F318" s="556">
        <f t="shared" si="45"/>
        <v>0</v>
      </c>
      <c r="G318" s="556">
        <f t="shared" si="45"/>
        <v>0</v>
      </c>
      <c r="H318" s="491"/>
      <c r="I318" s="519"/>
    </row>
    <row r="319" spans="1:9" ht="18" x14ac:dyDescent="0.3">
      <c r="A319" s="557" t="s">
        <v>2066</v>
      </c>
      <c r="B319" s="558"/>
      <c r="C319" s="1124" t="s">
        <v>1655</v>
      </c>
      <c r="D319" s="1124"/>
      <c r="E319" s="1124"/>
      <c r="F319" s="1124"/>
      <c r="G319" s="1125"/>
    </row>
    <row r="320" spans="1:9" ht="46.8" hidden="1" x14ac:dyDescent="0.3">
      <c r="A320" s="530" t="s">
        <v>2181</v>
      </c>
      <c r="B320" s="531"/>
      <c r="C320" s="1121"/>
      <c r="D320" s="1121"/>
      <c r="E320" s="1121"/>
      <c r="F320" s="1121"/>
      <c r="G320" s="1121"/>
    </row>
    <row r="321" spans="1:9" ht="15.6" hidden="1" x14ac:dyDescent="0.3">
      <c r="A321" s="532" t="s">
        <v>2068</v>
      </c>
      <c r="B321" s="531"/>
      <c r="C321" s="1121"/>
      <c r="D321" s="1121"/>
      <c r="E321" s="1121"/>
      <c r="F321" s="1121"/>
      <c r="G321" s="1121"/>
    </row>
    <row r="322" spans="1:9" ht="15.6" hidden="1" x14ac:dyDescent="0.3">
      <c r="A322" s="532" t="s">
        <v>2069</v>
      </c>
      <c r="B322" s="531"/>
      <c r="C322" s="1121"/>
      <c r="D322" s="1121"/>
      <c r="E322" s="1121"/>
      <c r="F322" s="1121"/>
      <c r="G322" s="1121"/>
    </row>
    <row r="323" spans="1:9" ht="15.6" hidden="1" x14ac:dyDescent="0.3">
      <c r="A323" s="532" t="s">
        <v>2070</v>
      </c>
      <c r="B323" s="531"/>
      <c r="C323" s="1121"/>
      <c r="D323" s="1121"/>
      <c r="E323" s="1121"/>
      <c r="F323" s="1121"/>
      <c r="G323" s="1121"/>
    </row>
    <row r="324" spans="1:9" ht="15.6" hidden="1" x14ac:dyDescent="0.3">
      <c r="A324" s="532" t="s">
        <v>2071</v>
      </c>
      <c r="B324" s="531"/>
      <c r="C324" s="1121"/>
      <c r="D324" s="1121"/>
      <c r="E324" s="1121"/>
      <c r="F324" s="1121"/>
      <c r="G324" s="1121"/>
    </row>
    <row r="325" spans="1:9" ht="15.6" hidden="1" x14ac:dyDescent="0.3">
      <c r="A325" s="532" t="s">
        <v>2072</v>
      </c>
      <c r="B325" s="531"/>
      <c r="C325" s="1121"/>
      <c r="D325" s="1121"/>
      <c r="E325" s="1121"/>
      <c r="F325" s="1121"/>
      <c r="G325" s="1121"/>
    </row>
    <row r="326" spans="1:9" ht="15.6" collapsed="1" x14ac:dyDescent="0.3">
      <c r="A326" s="533" t="s">
        <v>1496</v>
      </c>
      <c r="B326" s="534">
        <v>40</v>
      </c>
      <c r="C326" s="1122" t="s">
        <v>2073</v>
      </c>
      <c r="D326" s="1122"/>
      <c r="E326" s="1122"/>
      <c r="F326" s="1122"/>
      <c r="G326" s="1122"/>
    </row>
    <row r="327" spans="1:9" ht="15.6" hidden="1" x14ac:dyDescent="0.3">
      <c r="A327" s="533" t="s">
        <v>2074</v>
      </c>
      <c r="B327" s="535" t="s">
        <v>1003</v>
      </c>
      <c r="C327" s="1121"/>
      <c r="D327" s="1121"/>
      <c r="E327" s="1121"/>
      <c r="F327" s="1121"/>
      <c r="G327" s="1121"/>
    </row>
    <row r="329" spans="1:9" ht="18" x14ac:dyDescent="0.35">
      <c r="A329" s="1134" t="str">
        <f>'28-Sitter Pricing Matrix'!L2</f>
        <v>FACILITY10</v>
      </c>
      <c r="B329" s="1135"/>
      <c r="C329" s="1135"/>
      <c r="D329" s="1135"/>
      <c r="E329" s="1135"/>
      <c r="F329" s="1135"/>
      <c r="G329" s="1135"/>
      <c r="H329" s="1135"/>
      <c r="I329" s="1136"/>
    </row>
    <row r="330" spans="1:9" ht="43.2" x14ac:dyDescent="0.3">
      <c r="A330" s="471" t="s">
        <v>2040</v>
      </c>
      <c r="B330" s="471" t="s">
        <v>2041</v>
      </c>
      <c r="C330" s="472" t="s">
        <v>2042</v>
      </c>
      <c r="D330" s="546" t="str">
        <f>"Productive FTEs ("&amp;B362*52&amp;")"</f>
        <v>Productive FTEs (2080)</v>
      </c>
      <c r="E330" s="546" t="str">
        <f>"Non-productive FTEs ("&amp;B362*52&amp;")"</f>
        <v>Non-productive FTEs (2080)</v>
      </c>
      <c r="F330" s="472" t="s">
        <v>2043</v>
      </c>
      <c r="G330" s="472" t="s">
        <v>2044</v>
      </c>
      <c r="H330" s="473" t="s">
        <v>2045</v>
      </c>
      <c r="I330" s="472" t="s">
        <v>1655</v>
      </c>
    </row>
    <row r="331" spans="1:9" x14ac:dyDescent="0.3">
      <c r="A331" s="547" t="str">
        <f>IF(ISBLANK($A$7),"",$A$7)</f>
        <v>Hourly Staff</v>
      </c>
      <c r="B331" s="479"/>
      <c r="C331" s="479"/>
      <c r="D331" s="485">
        <f t="shared" ref="D331:E338" si="46">IF($B$254="","",B331/($B$254*52))</f>
        <v>0</v>
      </c>
      <c r="E331" s="485">
        <f t="shared" si="46"/>
        <v>0</v>
      </c>
      <c r="F331" s="536"/>
      <c r="G331" s="536"/>
      <c r="H331" s="479"/>
      <c r="I331" s="482"/>
    </row>
    <row r="332" spans="1:9" x14ac:dyDescent="0.3">
      <c r="A332" s="549" t="str">
        <f>IF(ISBLANK($A$8),"",$A$8)</f>
        <v>Hourly Staff</v>
      </c>
      <c r="B332" s="491"/>
      <c r="C332" s="491"/>
      <c r="D332" s="492">
        <f t="shared" si="46"/>
        <v>0</v>
      </c>
      <c r="E332" s="492">
        <f t="shared" si="46"/>
        <v>0</v>
      </c>
      <c r="F332" s="537"/>
      <c r="G332" s="537"/>
      <c r="H332" s="491"/>
      <c r="I332" s="494"/>
    </row>
    <row r="333" spans="1:9" x14ac:dyDescent="0.3">
      <c r="A333" s="549" t="str">
        <f>IF(ISBLANK($A$9),"",$A$9)</f>
        <v>Other Labor</v>
      </c>
      <c r="B333" s="491"/>
      <c r="C333" s="491"/>
      <c r="D333" s="492">
        <f t="shared" si="46"/>
        <v>0</v>
      </c>
      <c r="E333" s="492">
        <f t="shared" si="46"/>
        <v>0</v>
      </c>
      <c r="F333" s="537"/>
      <c r="G333" s="537"/>
      <c r="H333" s="491"/>
      <c r="I333" s="494"/>
    </row>
    <row r="334" spans="1:9" x14ac:dyDescent="0.3">
      <c r="A334" s="549" t="str">
        <f>IF(ISBLANK($A$10),"",$A$10)</f>
        <v>Other Labor</v>
      </c>
      <c r="B334" s="491"/>
      <c r="C334" s="491"/>
      <c r="D334" s="492">
        <f t="shared" si="46"/>
        <v>0</v>
      </c>
      <c r="E334" s="492">
        <f t="shared" si="46"/>
        <v>0</v>
      </c>
      <c r="F334" s="537"/>
      <c r="G334" s="537"/>
      <c r="H334" s="491"/>
      <c r="I334" s="494"/>
    </row>
    <row r="335" spans="1:9" x14ac:dyDescent="0.3">
      <c r="A335" s="549" t="str">
        <f>IF(ISBLANK($A$11),"",$A$11)</f>
        <v>Other Labor</v>
      </c>
      <c r="B335" s="491"/>
      <c r="C335" s="491"/>
      <c r="D335" s="492">
        <f t="shared" si="46"/>
        <v>0</v>
      </c>
      <c r="E335" s="492">
        <f t="shared" si="46"/>
        <v>0</v>
      </c>
      <c r="F335" s="537"/>
      <c r="G335" s="537"/>
      <c r="H335" s="491"/>
      <c r="I335" s="494"/>
    </row>
    <row r="336" spans="1:9" x14ac:dyDescent="0.3">
      <c r="A336" s="549" t="str">
        <f>IF(ISBLANK($A$12),"",$A$12)</f>
        <v>Lead</v>
      </c>
      <c r="B336" s="491"/>
      <c r="C336" s="491"/>
      <c r="D336" s="492">
        <f t="shared" si="46"/>
        <v>0</v>
      </c>
      <c r="E336" s="492">
        <f t="shared" si="46"/>
        <v>0</v>
      </c>
      <c r="F336" s="537"/>
      <c r="G336" s="537"/>
      <c r="H336" s="491"/>
      <c r="I336" s="494"/>
    </row>
    <row r="337" spans="1:9" x14ac:dyDescent="0.3">
      <c r="A337" s="549" t="str">
        <f>IF(ISBLANK($A$13),"",$A$13)</f>
        <v>Administrative Support</v>
      </c>
      <c r="B337" s="491"/>
      <c r="C337" s="491"/>
      <c r="D337" s="492">
        <f t="shared" si="46"/>
        <v>0</v>
      </c>
      <c r="E337" s="492">
        <f t="shared" si="46"/>
        <v>0</v>
      </c>
      <c r="F337" s="537"/>
      <c r="G337" s="537"/>
      <c r="H337" s="491"/>
      <c r="I337" s="494"/>
    </row>
    <row r="338" spans="1:9" x14ac:dyDescent="0.3">
      <c r="A338" s="549" t="str">
        <f>IF(ISBLANK($A$14),"",$A$14)</f>
        <v>Hourly Supervision</v>
      </c>
      <c r="B338" s="491"/>
      <c r="C338" s="491"/>
      <c r="D338" s="492">
        <f t="shared" si="46"/>
        <v>0</v>
      </c>
      <c r="E338" s="492">
        <f t="shared" si="46"/>
        <v>0</v>
      </c>
      <c r="F338" s="537"/>
      <c r="G338" s="537"/>
      <c r="H338" s="491"/>
      <c r="I338" s="494"/>
    </row>
    <row r="339" spans="1:9" x14ac:dyDescent="0.3">
      <c r="A339" s="547" t="str">
        <f>IF(ISBLANK($A$15),"",$A$15)</f>
        <v>Salaried Staff</v>
      </c>
      <c r="B339" s="479"/>
      <c r="C339" s="479"/>
      <c r="D339" s="485"/>
      <c r="E339" s="485"/>
      <c r="F339" s="536"/>
      <c r="G339" s="536"/>
      <c r="H339" s="479"/>
      <c r="I339" s="482"/>
    </row>
    <row r="340" spans="1:9" x14ac:dyDescent="0.3">
      <c r="A340" s="549" t="str">
        <f>IF(ISBLANK($A$16),"",$A$16)</f>
        <v>Salaried Supervision</v>
      </c>
      <c r="B340" s="491"/>
      <c r="C340" s="491"/>
      <c r="D340" s="492">
        <f t="shared" ref="D340:E353" si="47">IF($B$254="","",B340/($B$254*52))</f>
        <v>0</v>
      </c>
      <c r="E340" s="492">
        <f t="shared" si="47"/>
        <v>0</v>
      </c>
      <c r="F340" s="537"/>
      <c r="G340" s="537"/>
      <c r="H340" s="491"/>
      <c r="I340" s="494"/>
    </row>
    <row r="341" spans="1:9" x14ac:dyDescent="0.3">
      <c r="A341" s="549" t="str">
        <f>IF(ISBLANK($A$17),"",$A$17)</f>
        <v>Managers</v>
      </c>
      <c r="B341" s="491"/>
      <c r="C341" s="491"/>
      <c r="D341" s="492">
        <f t="shared" si="47"/>
        <v>0</v>
      </c>
      <c r="E341" s="492">
        <f t="shared" si="47"/>
        <v>0</v>
      </c>
      <c r="F341" s="537"/>
      <c r="G341" s="537"/>
      <c r="H341" s="491"/>
      <c r="I341" s="494"/>
    </row>
    <row r="342" spans="1:9" x14ac:dyDescent="0.3">
      <c r="A342" s="549" t="str">
        <f>IF(ISBLANK($A$18),"",$A$18)</f>
        <v>Director</v>
      </c>
      <c r="B342" s="491"/>
      <c r="C342" s="491"/>
      <c r="D342" s="492">
        <f t="shared" si="47"/>
        <v>0</v>
      </c>
      <c r="E342" s="492">
        <f t="shared" si="47"/>
        <v>0</v>
      </c>
      <c r="F342" s="537"/>
      <c r="G342" s="537"/>
      <c r="H342" s="491"/>
      <c r="I342" s="494"/>
    </row>
    <row r="343" spans="1:9" x14ac:dyDescent="0.3">
      <c r="A343" s="547" t="str">
        <f>IF(ISBLANK($A$19),"",$A$19)</f>
        <v>Other Labor</v>
      </c>
      <c r="B343" s="479"/>
      <c r="C343" s="479"/>
      <c r="D343" s="485">
        <f t="shared" si="47"/>
        <v>0</v>
      </c>
      <c r="E343" s="485">
        <f t="shared" si="47"/>
        <v>0</v>
      </c>
      <c r="F343" s="536"/>
      <c r="G343" s="536"/>
      <c r="H343" s="479"/>
      <c r="I343" s="482"/>
    </row>
    <row r="344" spans="1:9" x14ac:dyDescent="0.3">
      <c r="A344" s="549" t="str">
        <f>IF(ISBLANK($A$20),"",$A$20)</f>
        <v>Temp/ Agency Labor</v>
      </c>
      <c r="B344" s="491"/>
      <c r="C344" s="491"/>
      <c r="D344" s="492">
        <f t="shared" si="47"/>
        <v>0</v>
      </c>
      <c r="E344" s="492">
        <f t="shared" si="47"/>
        <v>0</v>
      </c>
      <c r="F344" s="537"/>
      <c r="G344" s="537"/>
      <c r="H344" s="491"/>
      <c r="I344" s="494"/>
    </row>
    <row r="345" spans="1:9" x14ac:dyDescent="0.3">
      <c r="A345" s="547" t="str">
        <f>IF(ISBLANK($A$21),"",$A$21)</f>
        <v/>
      </c>
      <c r="B345" s="491"/>
      <c r="C345" s="491"/>
      <c r="D345" s="492">
        <f t="shared" si="47"/>
        <v>0</v>
      </c>
      <c r="E345" s="492">
        <f t="shared" si="47"/>
        <v>0</v>
      </c>
      <c r="F345" s="537"/>
      <c r="G345" s="537"/>
      <c r="H345" s="491"/>
      <c r="I345" s="494"/>
    </row>
    <row r="346" spans="1:9" x14ac:dyDescent="0.3">
      <c r="A346" s="547" t="str">
        <f>IF(ISBLANK($A$22),"",$A$22)</f>
        <v/>
      </c>
      <c r="B346" s="491"/>
      <c r="C346" s="491"/>
      <c r="D346" s="492">
        <f t="shared" si="47"/>
        <v>0</v>
      </c>
      <c r="E346" s="492">
        <f t="shared" si="47"/>
        <v>0</v>
      </c>
      <c r="F346" s="537"/>
      <c r="G346" s="537"/>
      <c r="H346" s="491"/>
      <c r="I346" s="494"/>
    </row>
    <row r="347" spans="1:9" x14ac:dyDescent="0.3">
      <c r="A347" s="547" t="str">
        <f>IF(ISBLANK($A$23),"",$A$23)</f>
        <v/>
      </c>
      <c r="B347" s="491"/>
      <c r="C347" s="491"/>
      <c r="D347" s="492">
        <f t="shared" si="47"/>
        <v>0</v>
      </c>
      <c r="E347" s="492">
        <f t="shared" si="47"/>
        <v>0</v>
      </c>
      <c r="F347" s="537"/>
      <c r="G347" s="537"/>
      <c r="H347" s="491"/>
      <c r="I347" s="494"/>
    </row>
    <row r="348" spans="1:9" x14ac:dyDescent="0.3">
      <c r="A348" s="547" t="str">
        <f>IF(ISBLANK($A$24),"",$A$24)</f>
        <v/>
      </c>
      <c r="B348" s="491"/>
      <c r="C348" s="491"/>
      <c r="D348" s="492">
        <f t="shared" si="47"/>
        <v>0</v>
      </c>
      <c r="E348" s="492">
        <f t="shared" si="47"/>
        <v>0</v>
      </c>
      <c r="F348" s="537"/>
      <c r="G348" s="537"/>
      <c r="H348" s="491"/>
      <c r="I348" s="494"/>
    </row>
    <row r="349" spans="1:9" x14ac:dyDescent="0.3">
      <c r="A349" s="547" t="str">
        <f>IF(ISBLANK($A$25),"",$A$25)</f>
        <v/>
      </c>
      <c r="B349" s="491"/>
      <c r="C349" s="491"/>
      <c r="D349" s="492">
        <f t="shared" si="47"/>
        <v>0</v>
      </c>
      <c r="E349" s="492">
        <f t="shared" si="47"/>
        <v>0</v>
      </c>
      <c r="F349" s="537"/>
      <c r="G349" s="537"/>
      <c r="H349" s="491"/>
      <c r="I349" s="494"/>
    </row>
    <row r="350" spans="1:9" x14ac:dyDescent="0.3">
      <c r="A350" s="547" t="str">
        <f>IF(ISBLANK($A$26),"",$A$26)</f>
        <v/>
      </c>
      <c r="B350" s="491"/>
      <c r="C350" s="491"/>
      <c r="D350" s="492">
        <f t="shared" si="47"/>
        <v>0</v>
      </c>
      <c r="E350" s="492">
        <f t="shared" si="47"/>
        <v>0</v>
      </c>
      <c r="F350" s="537"/>
      <c r="G350" s="537"/>
      <c r="H350" s="491"/>
      <c r="I350" s="494"/>
    </row>
    <row r="351" spans="1:9" x14ac:dyDescent="0.3">
      <c r="A351" s="547" t="str">
        <f>IF(ISBLANK($A$27),"",$A$27)</f>
        <v/>
      </c>
      <c r="B351" s="491"/>
      <c r="C351" s="491"/>
      <c r="D351" s="492">
        <f t="shared" si="47"/>
        <v>0</v>
      </c>
      <c r="E351" s="492">
        <f t="shared" si="47"/>
        <v>0</v>
      </c>
      <c r="F351" s="537"/>
      <c r="G351" s="537"/>
      <c r="H351" s="491"/>
      <c r="I351" s="494"/>
    </row>
    <row r="352" spans="1:9" x14ac:dyDescent="0.3">
      <c r="A352" s="547" t="str">
        <f>IF(ISBLANK($A$28),"",$A$28)</f>
        <v/>
      </c>
      <c r="B352" s="491"/>
      <c r="C352" s="491"/>
      <c r="D352" s="492">
        <f t="shared" si="47"/>
        <v>0</v>
      </c>
      <c r="E352" s="492">
        <f t="shared" si="47"/>
        <v>0</v>
      </c>
      <c r="F352" s="537"/>
      <c r="G352" s="537"/>
      <c r="H352" s="491"/>
      <c r="I352" s="494"/>
    </row>
    <row r="353" spans="1:9" x14ac:dyDescent="0.3">
      <c r="A353" s="547" t="str">
        <f>IF(ISBLANK($A$29),"",$A$29)</f>
        <v/>
      </c>
      <c r="B353" s="514"/>
      <c r="C353" s="514"/>
      <c r="D353" s="492">
        <f t="shared" si="47"/>
        <v>0</v>
      </c>
      <c r="E353" s="492">
        <f t="shared" si="47"/>
        <v>0</v>
      </c>
      <c r="F353" s="539"/>
      <c r="G353" s="539"/>
      <c r="H353" s="491"/>
      <c r="I353" s="494"/>
    </row>
    <row r="354" spans="1:9" x14ac:dyDescent="0.3">
      <c r="A354" s="547" t="s">
        <v>2065</v>
      </c>
      <c r="B354" s="517">
        <f t="shared" ref="B354:G354" si="48">SUM(B331:B353)</f>
        <v>0</v>
      </c>
      <c r="C354" s="517">
        <f t="shared" si="48"/>
        <v>0</v>
      </c>
      <c r="D354" s="492">
        <f t="shared" si="48"/>
        <v>0</v>
      </c>
      <c r="E354" s="492">
        <f t="shared" si="48"/>
        <v>0</v>
      </c>
      <c r="F354" s="556">
        <f t="shared" si="48"/>
        <v>0</v>
      </c>
      <c r="G354" s="556">
        <f t="shared" si="48"/>
        <v>0</v>
      </c>
      <c r="H354" s="491"/>
      <c r="I354" s="519"/>
    </row>
    <row r="355" spans="1:9" ht="18" x14ac:dyDescent="0.3">
      <c r="A355" s="557" t="s">
        <v>2066</v>
      </c>
      <c r="B355" s="558"/>
      <c r="C355" s="1124" t="s">
        <v>1655</v>
      </c>
      <c r="D355" s="1124"/>
      <c r="E355" s="1124"/>
      <c r="F355" s="1124"/>
      <c r="G355" s="1125"/>
    </row>
    <row r="356" spans="1:9" ht="46.8" hidden="1" x14ac:dyDescent="0.3">
      <c r="A356" s="530" t="s">
        <v>2181</v>
      </c>
      <c r="B356" s="531"/>
      <c r="C356" s="1121"/>
      <c r="D356" s="1121"/>
      <c r="E356" s="1121"/>
      <c r="F356" s="1121"/>
      <c r="G356" s="1121"/>
    </row>
    <row r="357" spans="1:9" ht="15.6" hidden="1" x14ac:dyDescent="0.3">
      <c r="A357" s="532" t="s">
        <v>2068</v>
      </c>
      <c r="B357" s="531"/>
      <c r="C357" s="1121"/>
      <c r="D357" s="1121"/>
      <c r="E357" s="1121"/>
      <c r="F357" s="1121"/>
      <c r="G357" s="1121"/>
    </row>
    <row r="358" spans="1:9" ht="15.6" hidden="1" x14ac:dyDescent="0.3">
      <c r="A358" s="532" t="s">
        <v>2069</v>
      </c>
      <c r="B358" s="531"/>
      <c r="C358" s="1121"/>
      <c r="D358" s="1121"/>
      <c r="E358" s="1121"/>
      <c r="F358" s="1121"/>
      <c r="G358" s="1121"/>
    </row>
    <row r="359" spans="1:9" ht="15.6" hidden="1" x14ac:dyDescent="0.3">
      <c r="A359" s="532" t="s">
        <v>2070</v>
      </c>
      <c r="B359" s="531"/>
      <c r="C359" s="1121"/>
      <c r="D359" s="1121"/>
      <c r="E359" s="1121"/>
      <c r="F359" s="1121"/>
      <c r="G359" s="1121"/>
    </row>
    <row r="360" spans="1:9" ht="15.6" hidden="1" x14ac:dyDescent="0.3">
      <c r="A360" s="532" t="s">
        <v>2071</v>
      </c>
      <c r="B360" s="531"/>
      <c r="C360" s="1121"/>
      <c r="D360" s="1121"/>
      <c r="E360" s="1121"/>
      <c r="F360" s="1121"/>
      <c r="G360" s="1121"/>
    </row>
    <row r="361" spans="1:9" ht="15.6" hidden="1" x14ac:dyDescent="0.3">
      <c r="A361" s="532" t="s">
        <v>2072</v>
      </c>
      <c r="B361" s="531"/>
      <c r="C361" s="1121"/>
      <c r="D361" s="1121"/>
      <c r="E361" s="1121"/>
      <c r="F361" s="1121"/>
      <c r="G361" s="1121"/>
    </row>
    <row r="362" spans="1:9" ht="15.6" collapsed="1" x14ac:dyDescent="0.3">
      <c r="A362" s="533" t="s">
        <v>1496</v>
      </c>
      <c r="B362" s="534">
        <v>40</v>
      </c>
      <c r="C362" s="1122" t="s">
        <v>2073</v>
      </c>
      <c r="D362" s="1122"/>
      <c r="E362" s="1122"/>
      <c r="F362" s="1122"/>
      <c r="G362" s="1122"/>
    </row>
    <row r="363" spans="1:9" ht="15.6" hidden="1" x14ac:dyDescent="0.3">
      <c r="A363" s="533" t="s">
        <v>2074</v>
      </c>
      <c r="B363" s="535" t="s">
        <v>1003</v>
      </c>
      <c r="C363" s="1121"/>
      <c r="D363" s="1121"/>
      <c r="E363" s="1121"/>
      <c r="F363" s="1121"/>
      <c r="G363" s="1121"/>
    </row>
    <row r="365" spans="1:9" ht="18" x14ac:dyDescent="0.35">
      <c r="A365" s="1134" t="s">
        <v>1873</v>
      </c>
      <c r="B365" s="1135"/>
      <c r="C365" s="1135"/>
      <c r="D365" s="1135"/>
      <c r="E365" s="1135"/>
      <c r="F365" s="1135"/>
      <c r="G365" s="1135"/>
      <c r="H365" s="1135"/>
      <c r="I365" s="1136"/>
    </row>
    <row r="366" spans="1:9" ht="43.2" x14ac:dyDescent="0.3">
      <c r="A366" s="471" t="s">
        <v>2040</v>
      </c>
      <c r="B366" s="471" t="s">
        <v>2041</v>
      </c>
      <c r="C366" s="472" t="s">
        <v>2042</v>
      </c>
      <c r="D366" s="546" t="str">
        <f>"Productive FTEs ("&amp;B398*52&amp;")"</f>
        <v>Productive FTEs (2080)</v>
      </c>
      <c r="E366" s="546" t="str">
        <f>"Non-productive FTEs ("&amp;B398*52&amp;")"</f>
        <v>Non-productive FTEs (2080)</v>
      </c>
      <c r="F366" s="472" t="s">
        <v>2043</v>
      </c>
      <c r="G366" s="472" t="s">
        <v>2044</v>
      </c>
      <c r="H366" s="473" t="s">
        <v>2045</v>
      </c>
      <c r="I366" s="472" t="s">
        <v>1655</v>
      </c>
    </row>
    <row r="367" spans="1:9" x14ac:dyDescent="0.3">
      <c r="A367" s="547" t="str">
        <f>IF(ISBLANK($A$7),"",$A$7)</f>
        <v>Hourly Staff</v>
      </c>
      <c r="B367" s="479"/>
      <c r="C367" s="479"/>
      <c r="D367" s="485">
        <f t="shared" ref="D367:E374" si="49">IF($B$254="","",B367/($B$254*52))</f>
        <v>0</v>
      </c>
      <c r="E367" s="485">
        <f t="shared" si="49"/>
        <v>0</v>
      </c>
      <c r="F367" s="536"/>
      <c r="G367" s="536"/>
      <c r="H367" s="479"/>
      <c r="I367" s="482"/>
    </row>
    <row r="368" spans="1:9" x14ac:dyDescent="0.3">
      <c r="A368" s="549" t="str">
        <f>IF(ISBLANK($A$8),"",$A$8)</f>
        <v>Hourly Staff</v>
      </c>
      <c r="B368" s="491"/>
      <c r="C368" s="491"/>
      <c r="D368" s="492">
        <f t="shared" si="49"/>
        <v>0</v>
      </c>
      <c r="E368" s="492">
        <f t="shared" si="49"/>
        <v>0</v>
      </c>
      <c r="F368" s="537"/>
      <c r="G368" s="537"/>
      <c r="H368" s="491"/>
      <c r="I368" s="494"/>
    </row>
    <row r="369" spans="1:9" x14ac:dyDescent="0.3">
      <c r="A369" s="549" t="str">
        <f>IF(ISBLANK($A$9),"",$A$9)</f>
        <v>Other Labor</v>
      </c>
      <c r="B369" s="491"/>
      <c r="C369" s="491"/>
      <c r="D369" s="492">
        <f t="shared" si="49"/>
        <v>0</v>
      </c>
      <c r="E369" s="492">
        <f t="shared" si="49"/>
        <v>0</v>
      </c>
      <c r="F369" s="537"/>
      <c r="G369" s="537"/>
      <c r="H369" s="491"/>
      <c r="I369" s="494"/>
    </row>
    <row r="370" spans="1:9" x14ac:dyDescent="0.3">
      <c r="A370" s="549" t="str">
        <f>IF(ISBLANK($A$10),"",$A$10)</f>
        <v>Other Labor</v>
      </c>
      <c r="B370" s="491"/>
      <c r="C370" s="491"/>
      <c r="D370" s="492">
        <f t="shared" si="49"/>
        <v>0</v>
      </c>
      <c r="E370" s="492">
        <f t="shared" si="49"/>
        <v>0</v>
      </c>
      <c r="F370" s="537"/>
      <c r="G370" s="537"/>
      <c r="H370" s="491"/>
      <c r="I370" s="494"/>
    </row>
    <row r="371" spans="1:9" x14ac:dyDescent="0.3">
      <c r="A371" s="549" t="str">
        <f>IF(ISBLANK($A$11),"",$A$11)</f>
        <v>Other Labor</v>
      </c>
      <c r="B371" s="491"/>
      <c r="C371" s="491"/>
      <c r="D371" s="492">
        <f t="shared" si="49"/>
        <v>0</v>
      </c>
      <c r="E371" s="492">
        <f t="shared" si="49"/>
        <v>0</v>
      </c>
      <c r="F371" s="537"/>
      <c r="G371" s="537"/>
      <c r="H371" s="491"/>
      <c r="I371" s="494"/>
    </row>
    <row r="372" spans="1:9" x14ac:dyDescent="0.3">
      <c r="A372" s="549" t="str">
        <f>IF(ISBLANK($A$12),"",$A$12)</f>
        <v>Lead</v>
      </c>
      <c r="B372" s="491"/>
      <c r="C372" s="491"/>
      <c r="D372" s="492">
        <f t="shared" si="49"/>
        <v>0</v>
      </c>
      <c r="E372" s="492">
        <f t="shared" si="49"/>
        <v>0</v>
      </c>
      <c r="F372" s="537"/>
      <c r="G372" s="537"/>
      <c r="H372" s="491"/>
      <c r="I372" s="494"/>
    </row>
    <row r="373" spans="1:9" x14ac:dyDescent="0.3">
      <c r="A373" s="549" t="str">
        <f>IF(ISBLANK($A$13),"",$A$13)</f>
        <v>Administrative Support</v>
      </c>
      <c r="B373" s="491"/>
      <c r="C373" s="491"/>
      <c r="D373" s="492">
        <f t="shared" si="49"/>
        <v>0</v>
      </c>
      <c r="E373" s="492">
        <f t="shared" si="49"/>
        <v>0</v>
      </c>
      <c r="F373" s="537"/>
      <c r="G373" s="537"/>
      <c r="H373" s="491"/>
      <c r="I373" s="494"/>
    </row>
    <row r="374" spans="1:9" x14ac:dyDescent="0.3">
      <c r="A374" s="549" t="str">
        <f>IF(ISBLANK($A$14),"",$A$14)</f>
        <v>Hourly Supervision</v>
      </c>
      <c r="B374" s="491"/>
      <c r="C374" s="491"/>
      <c r="D374" s="492">
        <f t="shared" si="49"/>
        <v>0</v>
      </c>
      <c r="E374" s="492">
        <f t="shared" si="49"/>
        <v>0</v>
      </c>
      <c r="F374" s="537"/>
      <c r="G374" s="537"/>
      <c r="H374" s="491"/>
      <c r="I374" s="494"/>
    </row>
    <row r="375" spans="1:9" x14ac:dyDescent="0.3">
      <c r="A375" s="547" t="str">
        <f>IF(ISBLANK($A$15),"",$A$15)</f>
        <v>Salaried Staff</v>
      </c>
      <c r="B375" s="479"/>
      <c r="C375" s="479"/>
      <c r="D375" s="485"/>
      <c r="E375" s="485"/>
      <c r="F375" s="536"/>
      <c r="G375" s="536"/>
      <c r="H375" s="479"/>
      <c r="I375" s="482"/>
    </row>
    <row r="376" spans="1:9" x14ac:dyDescent="0.3">
      <c r="A376" s="549" t="str">
        <f>IF(ISBLANK($A$16),"",$A$16)</f>
        <v>Salaried Supervision</v>
      </c>
      <c r="B376" s="491"/>
      <c r="C376" s="491"/>
      <c r="D376" s="492">
        <f t="shared" ref="D376:E389" si="50">IF($B$254="","",B376/($B$254*52))</f>
        <v>0</v>
      </c>
      <c r="E376" s="492">
        <f t="shared" si="50"/>
        <v>0</v>
      </c>
      <c r="F376" s="537"/>
      <c r="G376" s="537"/>
      <c r="H376" s="491"/>
      <c r="I376" s="494"/>
    </row>
    <row r="377" spans="1:9" x14ac:dyDescent="0.3">
      <c r="A377" s="549" t="str">
        <f>IF(ISBLANK($A$17),"",$A$17)</f>
        <v>Managers</v>
      </c>
      <c r="B377" s="491"/>
      <c r="C377" s="491"/>
      <c r="D377" s="492">
        <f t="shared" si="50"/>
        <v>0</v>
      </c>
      <c r="E377" s="492">
        <f t="shared" si="50"/>
        <v>0</v>
      </c>
      <c r="F377" s="537"/>
      <c r="G377" s="537"/>
      <c r="H377" s="491"/>
      <c r="I377" s="494"/>
    </row>
    <row r="378" spans="1:9" x14ac:dyDescent="0.3">
      <c r="A378" s="549" t="str">
        <f>IF(ISBLANK($A$18),"",$A$18)</f>
        <v>Director</v>
      </c>
      <c r="B378" s="491"/>
      <c r="C378" s="491"/>
      <c r="D378" s="492">
        <f t="shared" si="50"/>
        <v>0</v>
      </c>
      <c r="E378" s="492">
        <f t="shared" si="50"/>
        <v>0</v>
      </c>
      <c r="F378" s="537"/>
      <c r="G378" s="537"/>
      <c r="H378" s="491"/>
      <c r="I378" s="494"/>
    </row>
    <row r="379" spans="1:9" x14ac:dyDescent="0.3">
      <c r="A379" s="547" t="str">
        <f>IF(ISBLANK($A$19),"",$A$19)</f>
        <v>Other Labor</v>
      </c>
      <c r="B379" s="479"/>
      <c r="C379" s="479"/>
      <c r="D379" s="485">
        <f t="shared" si="50"/>
        <v>0</v>
      </c>
      <c r="E379" s="485">
        <f t="shared" si="50"/>
        <v>0</v>
      </c>
      <c r="F379" s="536"/>
      <c r="G379" s="536"/>
      <c r="H379" s="479"/>
      <c r="I379" s="482"/>
    </row>
    <row r="380" spans="1:9" x14ac:dyDescent="0.3">
      <c r="A380" s="549" t="str">
        <f>IF(ISBLANK($A$20),"",$A$20)</f>
        <v>Temp/ Agency Labor</v>
      </c>
      <c r="B380" s="491"/>
      <c r="C380" s="491"/>
      <c r="D380" s="492">
        <f t="shared" si="50"/>
        <v>0</v>
      </c>
      <c r="E380" s="492">
        <f t="shared" si="50"/>
        <v>0</v>
      </c>
      <c r="F380" s="537"/>
      <c r="G380" s="537"/>
      <c r="H380" s="491"/>
      <c r="I380" s="494"/>
    </row>
    <row r="381" spans="1:9" x14ac:dyDescent="0.3">
      <c r="A381" s="547" t="str">
        <f>IF(ISBLANK($A$21),"",$A$21)</f>
        <v/>
      </c>
      <c r="B381" s="491"/>
      <c r="C381" s="491"/>
      <c r="D381" s="492">
        <f t="shared" si="50"/>
        <v>0</v>
      </c>
      <c r="E381" s="492">
        <f t="shared" si="50"/>
        <v>0</v>
      </c>
      <c r="F381" s="537"/>
      <c r="G381" s="537"/>
      <c r="H381" s="491"/>
      <c r="I381" s="494"/>
    </row>
    <row r="382" spans="1:9" x14ac:dyDescent="0.3">
      <c r="A382" s="547" t="str">
        <f>IF(ISBLANK($A$22),"",$A$22)</f>
        <v/>
      </c>
      <c r="B382" s="491"/>
      <c r="C382" s="491"/>
      <c r="D382" s="492">
        <f t="shared" si="50"/>
        <v>0</v>
      </c>
      <c r="E382" s="492">
        <f t="shared" si="50"/>
        <v>0</v>
      </c>
      <c r="F382" s="537"/>
      <c r="G382" s="537"/>
      <c r="H382" s="491"/>
      <c r="I382" s="494"/>
    </row>
    <row r="383" spans="1:9" x14ac:dyDescent="0.3">
      <c r="A383" s="547" t="str">
        <f>IF(ISBLANK($A$23),"",$A$23)</f>
        <v/>
      </c>
      <c r="B383" s="491"/>
      <c r="C383" s="491"/>
      <c r="D383" s="492">
        <f t="shared" si="50"/>
        <v>0</v>
      </c>
      <c r="E383" s="492">
        <f t="shared" si="50"/>
        <v>0</v>
      </c>
      <c r="F383" s="537"/>
      <c r="G383" s="537"/>
      <c r="H383" s="491"/>
      <c r="I383" s="494"/>
    </row>
    <row r="384" spans="1:9" x14ac:dyDescent="0.3">
      <c r="A384" s="547" t="str">
        <f>IF(ISBLANK($A$24),"",$A$24)</f>
        <v/>
      </c>
      <c r="B384" s="491"/>
      <c r="C384" s="491"/>
      <c r="D384" s="492">
        <f t="shared" si="50"/>
        <v>0</v>
      </c>
      <c r="E384" s="492">
        <f t="shared" si="50"/>
        <v>0</v>
      </c>
      <c r="F384" s="537"/>
      <c r="G384" s="537"/>
      <c r="H384" s="491"/>
      <c r="I384" s="494"/>
    </row>
    <row r="385" spans="1:9" x14ac:dyDescent="0.3">
      <c r="A385" s="547" t="str">
        <f>IF(ISBLANK($A$25),"",$A$25)</f>
        <v/>
      </c>
      <c r="B385" s="491"/>
      <c r="C385" s="491"/>
      <c r="D385" s="492">
        <f t="shared" si="50"/>
        <v>0</v>
      </c>
      <c r="E385" s="492">
        <f t="shared" si="50"/>
        <v>0</v>
      </c>
      <c r="F385" s="537"/>
      <c r="G385" s="537"/>
      <c r="H385" s="491"/>
      <c r="I385" s="494"/>
    </row>
    <row r="386" spans="1:9" x14ac:dyDescent="0.3">
      <c r="A386" s="547" t="str">
        <f>IF(ISBLANK($A$26),"",$A$26)</f>
        <v/>
      </c>
      <c r="B386" s="491"/>
      <c r="C386" s="491"/>
      <c r="D386" s="492">
        <f t="shared" si="50"/>
        <v>0</v>
      </c>
      <c r="E386" s="492">
        <f t="shared" si="50"/>
        <v>0</v>
      </c>
      <c r="F386" s="537"/>
      <c r="G386" s="537"/>
      <c r="H386" s="491"/>
      <c r="I386" s="494"/>
    </row>
    <row r="387" spans="1:9" x14ac:dyDescent="0.3">
      <c r="A387" s="547" t="str">
        <f>IF(ISBLANK($A$27),"",$A$27)</f>
        <v/>
      </c>
      <c r="B387" s="491"/>
      <c r="C387" s="491"/>
      <c r="D387" s="492">
        <f t="shared" si="50"/>
        <v>0</v>
      </c>
      <c r="E387" s="492">
        <f t="shared" si="50"/>
        <v>0</v>
      </c>
      <c r="F387" s="537"/>
      <c r="G387" s="537"/>
      <c r="H387" s="491"/>
      <c r="I387" s="494"/>
    </row>
    <row r="388" spans="1:9" x14ac:dyDescent="0.3">
      <c r="A388" s="547" t="str">
        <f>IF(ISBLANK($A$28),"",$A$28)</f>
        <v/>
      </c>
      <c r="B388" s="491"/>
      <c r="C388" s="491"/>
      <c r="D388" s="492">
        <f t="shared" si="50"/>
        <v>0</v>
      </c>
      <c r="E388" s="492">
        <f t="shared" si="50"/>
        <v>0</v>
      </c>
      <c r="F388" s="537"/>
      <c r="G388" s="537"/>
      <c r="H388" s="491"/>
      <c r="I388" s="494"/>
    </row>
    <row r="389" spans="1:9" x14ac:dyDescent="0.3">
      <c r="A389" s="547" t="str">
        <f>IF(ISBLANK($A$29),"",$A$29)</f>
        <v/>
      </c>
      <c r="B389" s="514"/>
      <c r="C389" s="514"/>
      <c r="D389" s="492">
        <f t="shared" si="50"/>
        <v>0</v>
      </c>
      <c r="E389" s="492">
        <f t="shared" si="50"/>
        <v>0</v>
      </c>
      <c r="F389" s="539"/>
      <c r="G389" s="539"/>
      <c r="H389" s="491"/>
      <c r="I389" s="494"/>
    </row>
    <row r="390" spans="1:9" x14ac:dyDescent="0.3">
      <c r="A390" s="547" t="s">
        <v>2065</v>
      </c>
      <c r="B390" s="517">
        <f t="shared" ref="B390:G390" si="51">SUM(B367:B389)</f>
        <v>0</v>
      </c>
      <c r="C390" s="517">
        <f t="shared" si="51"/>
        <v>0</v>
      </c>
      <c r="D390" s="492">
        <f t="shared" si="51"/>
        <v>0</v>
      </c>
      <c r="E390" s="492">
        <f t="shared" si="51"/>
        <v>0</v>
      </c>
      <c r="F390" s="556">
        <f t="shared" si="51"/>
        <v>0</v>
      </c>
      <c r="G390" s="556">
        <f t="shared" si="51"/>
        <v>0</v>
      </c>
      <c r="H390" s="491"/>
      <c r="I390" s="519"/>
    </row>
    <row r="391" spans="1:9" ht="18" x14ac:dyDescent="0.3">
      <c r="A391" s="557" t="s">
        <v>2066</v>
      </c>
      <c r="B391" s="558"/>
      <c r="C391" s="1124" t="s">
        <v>1655</v>
      </c>
      <c r="D391" s="1124"/>
      <c r="E391" s="1124"/>
      <c r="F391" s="1124"/>
      <c r="G391" s="1125"/>
    </row>
    <row r="392" spans="1:9" ht="46.8" hidden="1" x14ac:dyDescent="0.3">
      <c r="A392" s="530" t="s">
        <v>2181</v>
      </c>
      <c r="B392" s="531"/>
      <c r="C392" s="1121"/>
      <c r="D392" s="1121"/>
      <c r="E392" s="1121"/>
      <c r="F392" s="1121"/>
      <c r="G392" s="1121"/>
    </row>
    <row r="393" spans="1:9" ht="15.6" hidden="1" x14ac:dyDescent="0.3">
      <c r="A393" s="532" t="s">
        <v>2068</v>
      </c>
      <c r="B393" s="531"/>
      <c r="C393" s="1121"/>
      <c r="D393" s="1121"/>
      <c r="E393" s="1121"/>
      <c r="F393" s="1121"/>
      <c r="G393" s="1121"/>
    </row>
    <row r="394" spans="1:9" ht="15.6" hidden="1" x14ac:dyDescent="0.3">
      <c r="A394" s="532" t="s">
        <v>2069</v>
      </c>
      <c r="B394" s="531"/>
      <c r="C394" s="1121"/>
      <c r="D394" s="1121"/>
      <c r="E394" s="1121"/>
      <c r="F394" s="1121"/>
      <c r="G394" s="1121"/>
    </row>
    <row r="395" spans="1:9" ht="15.6" hidden="1" x14ac:dyDescent="0.3">
      <c r="A395" s="532" t="s">
        <v>2070</v>
      </c>
      <c r="B395" s="531"/>
      <c r="C395" s="1121"/>
      <c r="D395" s="1121"/>
      <c r="E395" s="1121"/>
      <c r="F395" s="1121"/>
      <c r="G395" s="1121"/>
    </row>
    <row r="396" spans="1:9" ht="15.6" hidden="1" x14ac:dyDescent="0.3">
      <c r="A396" s="532" t="s">
        <v>2071</v>
      </c>
      <c r="B396" s="531"/>
      <c r="C396" s="1121"/>
      <c r="D396" s="1121"/>
      <c r="E396" s="1121"/>
      <c r="F396" s="1121"/>
      <c r="G396" s="1121"/>
    </row>
    <row r="397" spans="1:9" ht="15.6" hidden="1" x14ac:dyDescent="0.3">
      <c r="A397" s="532" t="s">
        <v>2072</v>
      </c>
      <c r="B397" s="531"/>
      <c r="C397" s="1121"/>
      <c r="D397" s="1121"/>
      <c r="E397" s="1121"/>
      <c r="F397" s="1121"/>
      <c r="G397" s="1121"/>
    </row>
    <row r="398" spans="1:9" ht="15.6" collapsed="1" x14ac:dyDescent="0.3">
      <c r="A398" s="533" t="s">
        <v>1496</v>
      </c>
      <c r="B398" s="534">
        <v>40</v>
      </c>
      <c r="C398" s="1122" t="s">
        <v>2073</v>
      </c>
      <c r="D398" s="1122"/>
      <c r="E398" s="1122"/>
      <c r="F398" s="1122"/>
      <c r="G398" s="1122"/>
    </row>
    <row r="399" spans="1:9" ht="15.6" hidden="1" x14ac:dyDescent="0.3">
      <c r="A399" s="533" t="s">
        <v>2074</v>
      </c>
      <c r="B399" s="535" t="s">
        <v>1003</v>
      </c>
      <c r="C399" s="1121"/>
      <c r="D399" s="1121"/>
      <c r="E399" s="1121"/>
      <c r="F399" s="1121"/>
      <c r="G399" s="1121"/>
    </row>
    <row r="401" spans="1:9" ht="18" x14ac:dyDescent="0.35">
      <c r="A401" s="1134" t="s">
        <v>1874</v>
      </c>
      <c r="B401" s="1135"/>
      <c r="C401" s="1135"/>
      <c r="D401" s="1135"/>
      <c r="E401" s="1135"/>
      <c r="F401" s="1135"/>
      <c r="G401" s="1135"/>
      <c r="H401" s="1135"/>
      <c r="I401" s="1136"/>
    </row>
    <row r="402" spans="1:9" ht="43.2" x14ac:dyDescent="0.3">
      <c r="A402" s="471" t="s">
        <v>2040</v>
      </c>
      <c r="B402" s="471" t="s">
        <v>2041</v>
      </c>
      <c r="C402" s="472" t="s">
        <v>2042</v>
      </c>
      <c r="D402" s="546" t="str">
        <f>"Productive FTEs ("&amp;B434*52&amp;")"</f>
        <v>Productive FTEs (2080)</v>
      </c>
      <c r="E402" s="546" t="str">
        <f>"Non-productive FTEs ("&amp;B434*52&amp;")"</f>
        <v>Non-productive FTEs (2080)</v>
      </c>
      <c r="F402" s="472" t="s">
        <v>2043</v>
      </c>
      <c r="G402" s="472" t="s">
        <v>2044</v>
      </c>
      <c r="H402" s="473" t="s">
        <v>2045</v>
      </c>
      <c r="I402" s="472" t="s">
        <v>1655</v>
      </c>
    </row>
    <row r="403" spans="1:9" x14ac:dyDescent="0.3">
      <c r="A403" s="547" t="str">
        <f>IF(ISBLANK($A$7),"",$A$7)</f>
        <v>Hourly Staff</v>
      </c>
      <c r="B403" s="479"/>
      <c r="C403" s="479"/>
      <c r="D403" s="485">
        <f t="shared" ref="D403:E410" si="52">IF($B$254="","",B403/($B$254*52))</f>
        <v>0</v>
      </c>
      <c r="E403" s="485">
        <f t="shared" si="52"/>
        <v>0</v>
      </c>
      <c r="F403" s="536"/>
      <c r="G403" s="536"/>
      <c r="H403" s="479"/>
      <c r="I403" s="482"/>
    </row>
    <row r="404" spans="1:9" x14ac:dyDescent="0.3">
      <c r="A404" s="549" t="str">
        <f>IF(ISBLANK($A$8),"",$A$8)</f>
        <v>Hourly Staff</v>
      </c>
      <c r="B404" s="491"/>
      <c r="C404" s="491"/>
      <c r="D404" s="492">
        <f t="shared" si="52"/>
        <v>0</v>
      </c>
      <c r="E404" s="492">
        <f t="shared" si="52"/>
        <v>0</v>
      </c>
      <c r="F404" s="537"/>
      <c r="G404" s="537"/>
      <c r="H404" s="491"/>
      <c r="I404" s="494"/>
    </row>
    <row r="405" spans="1:9" x14ac:dyDescent="0.3">
      <c r="A405" s="549" t="str">
        <f>IF(ISBLANK($A$9),"",$A$9)</f>
        <v>Other Labor</v>
      </c>
      <c r="B405" s="491"/>
      <c r="C405" s="491"/>
      <c r="D405" s="492">
        <f t="shared" si="52"/>
        <v>0</v>
      </c>
      <c r="E405" s="492">
        <f t="shared" si="52"/>
        <v>0</v>
      </c>
      <c r="F405" s="537"/>
      <c r="G405" s="537"/>
      <c r="H405" s="491"/>
      <c r="I405" s="494"/>
    </row>
    <row r="406" spans="1:9" x14ac:dyDescent="0.3">
      <c r="A406" s="549" t="str">
        <f>IF(ISBLANK($A$10),"",$A$10)</f>
        <v>Other Labor</v>
      </c>
      <c r="B406" s="491"/>
      <c r="C406" s="491"/>
      <c r="D406" s="492">
        <f t="shared" si="52"/>
        <v>0</v>
      </c>
      <c r="E406" s="492">
        <f t="shared" si="52"/>
        <v>0</v>
      </c>
      <c r="F406" s="537"/>
      <c r="G406" s="537"/>
      <c r="H406" s="491"/>
      <c r="I406" s="494"/>
    </row>
    <row r="407" spans="1:9" x14ac:dyDescent="0.3">
      <c r="A407" s="549" t="str">
        <f>IF(ISBLANK($A$11),"",$A$11)</f>
        <v>Other Labor</v>
      </c>
      <c r="B407" s="491"/>
      <c r="C407" s="491"/>
      <c r="D407" s="492">
        <f t="shared" si="52"/>
        <v>0</v>
      </c>
      <c r="E407" s="492">
        <f t="shared" si="52"/>
        <v>0</v>
      </c>
      <c r="F407" s="537"/>
      <c r="G407" s="537"/>
      <c r="H407" s="491"/>
      <c r="I407" s="494"/>
    </row>
    <row r="408" spans="1:9" x14ac:dyDescent="0.3">
      <c r="A408" s="549" t="str">
        <f>IF(ISBLANK($A$12),"",$A$12)</f>
        <v>Lead</v>
      </c>
      <c r="B408" s="491"/>
      <c r="C408" s="491"/>
      <c r="D408" s="492">
        <f t="shared" si="52"/>
        <v>0</v>
      </c>
      <c r="E408" s="492">
        <f t="shared" si="52"/>
        <v>0</v>
      </c>
      <c r="F408" s="537"/>
      <c r="G408" s="537"/>
      <c r="H408" s="491"/>
      <c r="I408" s="494"/>
    </row>
    <row r="409" spans="1:9" x14ac:dyDescent="0.3">
      <c r="A409" s="549" t="str">
        <f>IF(ISBLANK($A$13),"",$A$13)</f>
        <v>Administrative Support</v>
      </c>
      <c r="B409" s="491"/>
      <c r="C409" s="491"/>
      <c r="D409" s="492">
        <f t="shared" si="52"/>
        <v>0</v>
      </c>
      <c r="E409" s="492">
        <f t="shared" si="52"/>
        <v>0</v>
      </c>
      <c r="F409" s="537"/>
      <c r="G409" s="537"/>
      <c r="H409" s="491"/>
      <c r="I409" s="494"/>
    </row>
    <row r="410" spans="1:9" x14ac:dyDescent="0.3">
      <c r="A410" s="549" t="str">
        <f>IF(ISBLANK($A$14),"",$A$14)</f>
        <v>Hourly Supervision</v>
      </c>
      <c r="B410" s="491"/>
      <c r="C410" s="491"/>
      <c r="D410" s="492">
        <f t="shared" si="52"/>
        <v>0</v>
      </c>
      <c r="E410" s="492">
        <f t="shared" si="52"/>
        <v>0</v>
      </c>
      <c r="F410" s="537"/>
      <c r="G410" s="537"/>
      <c r="H410" s="491"/>
      <c r="I410" s="494"/>
    </row>
    <row r="411" spans="1:9" x14ac:dyDescent="0.3">
      <c r="A411" s="547" t="str">
        <f>IF(ISBLANK($A$15),"",$A$15)</f>
        <v>Salaried Staff</v>
      </c>
      <c r="B411" s="479"/>
      <c r="C411" s="479"/>
      <c r="D411" s="485"/>
      <c r="E411" s="485"/>
      <c r="F411" s="536"/>
      <c r="G411" s="536"/>
      <c r="H411" s="479"/>
      <c r="I411" s="482"/>
    </row>
    <row r="412" spans="1:9" x14ac:dyDescent="0.3">
      <c r="A412" s="549" t="str">
        <f>IF(ISBLANK($A$16),"",$A$16)</f>
        <v>Salaried Supervision</v>
      </c>
      <c r="B412" s="491"/>
      <c r="C412" s="491"/>
      <c r="D412" s="492">
        <f t="shared" ref="D412:E425" si="53">IF($B$254="","",B412/($B$254*52))</f>
        <v>0</v>
      </c>
      <c r="E412" s="492">
        <f t="shared" si="53"/>
        <v>0</v>
      </c>
      <c r="F412" s="537"/>
      <c r="G412" s="537"/>
      <c r="H412" s="491"/>
      <c r="I412" s="494"/>
    </row>
    <row r="413" spans="1:9" x14ac:dyDescent="0.3">
      <c r="A413" s="549" t="str">
        <f>IF(ISBLANK($A$17),"",$A$17)</f>
        <v>Managers</v>
      </c>
      <c r="B413" s="491"/>
      <c r="C413" s="491"/>
      <c r="D413" s="492">
        <f t="shared" si="53"/>
        <v>0</v>
      </c>
      <c r="E413" s="492">
        <f t="shared" si="53"/>
        <v>0</v>
      </c>
      <c r="F413" s="537"/>
      <c r="G413" s="537"/>
      <c r="H413" s="491"/>
      <c r="I413" s="494"/>
    </row>
    <row r="414" spans="1:9" x14ac:dyDescent="0.3">
      <c r="A414" s="549" t="str">
        <f>IF(ISBLANK($A$18),"",$A$18)</f>
        <v>Director</v>
      </c>
      <c r="B414" s="491"/>
      <c r="C414" s="491"/>
      <c r="D414" s="492">
        <f t="shared" si="53"/>
        <v>0</v>
      </c>
      <c r="E414" s="492">
        <f t="shared" si="53"/>
        <v>0</v>
      </c>
      <c r="F414" s="537"/>
      <c r="G414" s="537"/>
      <c r="H414" s="491"/>
      <c r="I414" s="494"/>
    </row>
    <row r="415" spans="1:9" x14ac:dyDescent="0.3">
      <c r="A415" s="547" t="str">
        <f>IF(ISBLANK($A$19),"",$A$19)</f>
        <v>Other Labor</v>
      </c>
      <c r="B415" s="479"/>
      <c r="C415" s="479"/>
      <c r="D415" s="485">
        <f t="shared" si="53"/>
        <v>0</v>
      </c>
      <c r="E415" s="485">
        <f t="shared" si="53"/>
        <v>0</v>
      </c>
      <c r="F415" s="536"/>
      <c r="G415" s="536"/>
      <c r="H415" s="479"/>
      <c r="I415" s="482"/>
    </row>
    <row r="416" spans="1:9" x14ac:dyDescent="0.3">
      <c r="A416" s="549" t="str">
        <f>IF(ISBLANK($A$20),"",$A$20)</f>
        <v>Temp/ Agency Labor</v>
      </c>
      <c r="B416" s="491"/>
      <c r="C416" s="491"/>
      <c r="D416" s="492">
        <f t="shared" si="53"/>
        <v>0</v>
      </c>
      <c r="E416" s="492">
        <f t="shared" si="53"/>
        <v>0</v>
      </c>
      <c r="F416" s="537"/>
      <c r="G416" s="537"/>
      <c r="H416" s="491"/>
      <c r="I416" s="494"/>
    </row>
    <row r="417" spans="1:9" x14ac:dyDescent="0.3">
      <c r="A417" s="547" t="str">
        <f>IF(ISBLANK($A$21),"",$A$21)</f>
        <v/>
      </c>
      <c r="B417" s="491"/>
      <c r="C417" s="491"/>
      <c r="D417" s="492">
        <f t="shared" si="53"/>
        <v>0</v>
      </c>
      <c r="E417" s="492">
        <f t="shared" si="53"/>
        <v>0</v>
      </c>
      <c r="F417" s="537"/>
      <c r="G417" s="537"/>
      <c r="H417" s="491"/>
      <c r="I417" s="494"/>
    </row>
    <row r="418" spans="1:9" x14ac:dyDescent="0.3">
      <c r="A418" s="547" t="str">
        <f>IF(ISBLANK($A$22),"",$A$22)</f>
        <v/>
      </c>
      <c r="B418" s="491"/>
      <c r="C418" s="491"/>
      <c r="D418" s="492">
        <f t="shared" si="53"/>
        <v>0</v>
      </c>
      <c r="E418" s="492">
        <f t="shared" si="53"/>
        <v>0</v>
      </c>
      <c r="F418" s="537"/>
      <c r="G418" s="537"/>
      <c r="H418" s="491"/>
      <c r="I418" s="494"/>
    </row>
    <row r="419" spans="1:9" x14ac:dyDescent="0.3">
      <c r="A419" s="547" t="str">
        <f>IF(ISBLANK($A$23),"",$A$23)</f>
        <v/>
      </c>
      <c r="B419" s="491"/>
      <c r="C419" s="491"/>
      <c r="D419" s="492">
        <f t="shared" si="53"/>
        <v>0</v>
      </c>
      <c r="E419" s="492">
        <f t="shared" si="53"/>
        <v>0</v>
      </c>
      <c r="F419" s="537"/>
      <c r="G419" s="537"/>
      <c r="H419" s="491"/>
      <c r="I419" s="494"/>
    </row>
    <row r="420" spans="1:9" x14ac:dyDescent="0.3">
      <c r="A420" s="547" t="str">
        <f>IF(ISBLANK($A$24),"",$A$24)</f>
        <v/>
      </c>
      <c r="B420" s="491"/>
      <c r="C420" s="491"/>
      <c r="D420" s="492">
        <f t="shared" si="53"/>
        <v>0</v>
      </c>
      <c r="E420" s="492">
        <f t="shared" si="53"/>
        <v>0</v>
      </c>
      <c r="F420" s="537"/>
      <c r="G420" s="537"/>
      <c r="H420" s="491"/>
      <c r="I420" s="494"/>
    </row>
    <row r="421" spans="1:9" x14ac:dyDescent="0.3">
      <c r="A421" s="547" t="str">
        <f>IF(ISBLANK($A$25),"",$A$25)</f>
        <v/>
      </c>
      <c r="B421" s="491"/>
      <c r="C421" s="491"/>
      <c r="D421" s="492">
        <f t="shared" si="53"/>
        <v>0</v>
      </c>
      <c r="E421" s="492">
        <f t="shared" si="53"/>
        <v>0</v>
      </c>
      <c r="F421" s="537"/>
      <c r="G421" s="537"/>
      <c r="H421" s="491"/>
      <c r="I421" s="494"/>
    </row>
    <row r="422" spans="1:9" x14ac:dyDescent="0.3">
      <c r="A422" s="547" t="str">
        <f>IF(ISBLANK($A$26),"",$A$26)</f>
        <v/>
      </c>
      <c r="B422" s="491"/>
      <c r="C422" s="491"/>
      <c r="D422" s="492">
        <f t="shared" si="53"/>
        <v>0</v>
      </c>
      <c r="E422" s="492">
        <f t="shared" si="53"/>
        <v>0</v>
      </c>
      <c r="F422" s="537"/>
      <c r="G422" s="537"/>
      <c r="H422" s="491"/>
      <c r="I422" s="494"/>
    </row>
    <row r="423" spans="1:9" x14ac:dyDescent="0.3">
      <c r="A423" s="547" t="str">
        <f>IF(ISBLANK($A$27),"",$A$27)</f>
        <v/>
      </c>
      <c r="B423" s="491"/>
      <c r="C423" s="491"/>
      <c r="D423" s="492">
        <f t="shared" si="53"/>
        <v>0</v>
      </c>
      <c r="E423" s="492">
        <f t="shared" si="53"/>
        <v>0</v>
      </c>
      <c r="F423" s="537"/>
      <c r="G423" s="537"/>
      <c r="H423" s="491"/>
      <c r="I423" s="494"/>
    </row>
    <row r="424" spans="1:9" x14ac:dyDescent="0.3">
      <c r="A424" s="547" t="str">
        <f>IF(ISBLANK($A$28),"",$A$28)</f>
        <v/>
      </c>
      <c r="B424" s="491"/>
      <c r="C424" s="491"/>
      <c r="D424" s="492">
        <f t="shared" si="53"/>
        <v>0</v>
      </c>
      <c r="E424" s="492">
        <f t="shared" si="53"/>
        <v>0</v>
      </c>
      <c r="F424" s="537"/>
      <c r="G424" s="537"/>
      <c r="H424" s="491"/>
      <c r="I424" s="494"/>
    </row>
    <row r="425" spans="1:9" x14ac:dyDescent="0.3">
      <c r="A425" s="547" t="str">
        <f>IF(ISBLANK($A$29),"",$A$29)</f>
        <v/>
      </c>
      <c r="B425" s="514"/>
      <c r="C425" s="514"/>
      <c r="D425" s="492">
        <f t="shared" si="53"/>
        <v>0</v>
      </c>
      <c r="E425" s="492">
        <f t="shared" si="53"/>
        <v>0</v>
      </c>
      <c r="F425" s="539"/>
      <c r="G425" s="539"/>
      <c r="H425" s="491"/>
      <c r="I425" s="494"/>
    </row>
    <row r="426" spans="1:9" x14ac:dyDescent="0.3">
      <c r="A426" s="547" t="s">
        <v>2065</v>
      </c>
      <c r="B426" s="517">
        <f t="shared" ref="B426:G426" si="54">SUM(B403:B425)</f>
        <v>0</v>
      </c>
      <c r="C426" s="517">
        <f t="shared" si="54"/>
        <v>0</v>
      </c>
      <c r="D426" s="492">
        <f t="shared" si="54"/>
        <v>0</v>
      </c>
      <c r="E426" s="492">
        <f t="shared" si="54"/>
        <v>0</v>
      </c>
      <c r="F426" s="556">
        <f t="shared" si="54"/>
        <v>0</v>
      </c>
      <c r="G426" s="556">
        <f t="shared" si="54"/>
        <v>0</v>
      </c>
      <c r="H426" s="491"/>
      <c r="I426" s="519"/>
    </row>
    <row r="427" spans="1:9" ht="18" x14ac:dyDescent="0.3">
      <c r="A427" s="557" t="s">
        <v>2066</v>
      </c>
      <c r="B427" s="558"/>
      <c r="C427" s="1124" t="s">
        <v>1655</v>
      </c>
      <c r="D427" s="1124"/>
      <c r="E427" s="1124"/>
      <c r="F427" s="1124"/>
      <c r="G427" s="1125"/>
    </row>
    <row r="428" spans="1:9" ht="46.8" hidden="1" x14ac:dyDescent="0.3">
      <c r="A428" s="530" t="s">
        <v>2181</v>
      </c>
      <c r="B428" s="531"/>
      <c r="C428" s="1121"/>
      <c r="D428" s="1121"/>
      <c r="E428" s="1121"/>
      <c r="F428" s="1121"/>
      <c r="G428" s="1121"/>
    </row>
    <row r="429" spans="1:9" ht="15.6" hidden="1" x14ac:dyDescent="0.3">
      <c r="A429" s="532" t="s">
        <v>2068</v>
      </c>
      <c r="B429" s="531"/>
      <c r="C429" s="1121"/>
      <c r="D429" s="1121"/>
      <c r="E429" s="1121"/>
      <c r="F429" s="1121"/>
      <c r="G429" s="1121"/>
    </row>
    <row r="430" spans="1:9" ht="15.6" hidden="1" x14ac:dyDescent="0.3">
      <c r="A430" s="532" t="s">
        <v>2069</v>
      </c>
      <c r="B430" s="531"/>
      <c r="C430" s="1121"/>
      <c r="D430" s="1121"/>
      <c r="E430" s="1121"/>
      <c r="F430" s="1121"/>
      <c r="G430" s="1121"/>
    </row>
    <row r="431" spans="1:9" ht="15.6" hidden="1" x14ac:dyDescent="0.3">
      <c r="A431" s="532" t="s">
        <v>2070</v>
      </c>
      <c r="B431" s="531"/>
      <c r="C431" s="1121"/>
      <c r="D431" s="1121"/>
      <c r="E431" s="1121"/>
      <c r="F431" s="1121"/>
      <c r="G431" s="1121"/>
    </row>
    <row r="432" spans="1:9" ht="15.6" hidden="1" x14ac:dyDescent="0.3">
      <c r="A432" s="532" t="s">
        <v>2071</v>
      </c>
      <c r="B432" s="531"/>
      <c r="C432" s="1121"/>
      <c r="D432" s="1121"/>
      <c r="E432" s="1121"/>
      <c r="F432" s="1121"/>
      <c r="G432" s="1121"/>
    </row>
    <row r="433" spans="1:9" ht="15.6" hidden="1" x14ac:dyDescent="0.3">
      <c r="A433" s="532" t="s">
        <v>2072</v>
      </c>
      <c r="B433" s="531"/>
      <c r="C433" s="1121"/>
      <c r="D433" s="1121"/>
      <c r="E433" s="1121"/>
      <c r="F433" s="1121"/>
      <c r="G433" s="1121"/>
    </row>
    <row r="434" spans="1:9" ht="15.6" collapsed="1" x14ac:dyDescent="0.3">
      <c r="A434" s="533" t="s">
        <v>1496</v>
      </c>
      <c r="B434" s="534">
        <v>40</v>
      </c>
      <c r="C434" s="1122" t="s">
        <v>2073</v>
      </c>
      <c r="D434" s="1122"/>
      <c r="E434" s="1122"/>
      <c r="F434" s="1122"/>
      <c r="G434" s="1122"/>
    </row>
    <row r="435" spans="1:9" ht="15.6" hidden="1" x14ac:dyDescent="0.3">
      <c r="A435" s="533" t="s">
        <v>2074</v>
      </c>
      <c r="B435" s="535" t="s">
        <v>1003</v>
      </c>
      <c r="C435" s="1121"/>
      <c r="D435" s="1121"/>
      <c r="E435" s="1121"/>
      <c r="F435" s="1121"/>
      <c r="G435" s="1121"/>
    </row>
    <row r="437" spans="1:9" ht="18" x14ac:dyDescent="0.35">
      <c r="A437" s="1134" t="s">
        <v>1875</v>
      </c>
      <c r="B437" s="1135"/>
      <c r="C437" s="1135"/>
      <c r="D437" s="1135"/>
      <c r="E437" s="1135"/>
      <c r="F437" s="1135"/>
      <c r="G437" s="1135"/>
      <c r="H437" s="1135"/>
      <c r="I437" s="1136"/>
    </row>
    <row r="438" spans="1:9" ht="43.2" x14ac:dyDescent="0.3">
      <c r="A438" s="471" t="s">
        <v>2040</v>
      </c>
      <c r="B438" s="471" t="s">
        <v>2041</v>
      </c>
      <c r="C438" s="472" t="s">
        <v>2042</v>
      </c>
      <c r="D438" s="546" t="str">
        <f>"Productive FTEs ("&amp;B470*52&amp;")"</f>
        <v>Productive FTEs (2080)</v>
      </c>
      <c r="E438" s="546" t="str">
        <f>"Non-productive FTEs ("&amp;B470*52&amp;")"</f>
        <v>Non-productive FTEs (2080)</v>
      </c>
      <c r="F438" s="472" t="s">
        <v>2043</v>
      </c>
      <c r="G438" s="472" t="s">
        <v>2044</v>
      </c>
      <c r="H438" s="473" t="s">
        <v>2045</v>
      </c>
      <c r="I438" s="472" t="s">
        <v>1655</v>
      </c>
    </row>
    <row r="439" spans="1:9" x14ac:dyDescent="0.3">
      <c r="A439" s="547" t="str">
        <f>IF(ISBLANK($A$7),"",$A$7)</f>
        <v>Hourly Staff</v>
      </c>
      <c r="B439" s="479"/>
      <c r="C439" s="479"/>
      <c r="D439" s="485">
        <f t="shared" ref="D439:E446" si="55">IF($B$254="","",B439/($B$254*52))</f>
        <v>0</v>
      </c>
      <c r="E439" s="485">
        <f t="shared" si="55"/>
        <v>0</v>
      </c>
      <c r="F439" s="536"/>
      <c r="G439" s="536"/>
      <c r="H439" s="479"/>
      <c r="I439" s="482"/>
    </row>
    <row r="440" spans="1:9" x14ac:dyDescent="0.3">
      <c r="A440" s="549" t="str">
        <f>IF(ISBLANK($A$8),"",$A$8)</f>
        <v>Hourly Staff</v>
      </c>
      <c r="B440" s="491"/>
      <c r="C440" s="491"/>
      <c r="D440" s="492">
        <f t="shared" si="55"/>
        <v>0</v>
      </c>
      <c r="E440" s="492">
        <f t="shared" si="55"/>
        <v>0</v>
      </c>
      <c r="F440" s="537"/>
      <c r="G440" s="537"/>
      <c r="H440" s="491"/>
      <c r="I440" s="494"/>
    </row>
    <row r="441" spans="1:9" x14ac:dyDescent="0.3">
      <c r="A441" s="549" t="str">
        <f>IF(ISBLANK($A$9),"",$A$9)</f>
        <v>Other Labor</v>
      </c>
      <c r="B441" s="491"/>
      <c r="C441" s="491"/>
      <c r="D441" s="492">
        <f t="shared" si="55"/>
        <v>0</v>
      </c>
      <c r="E441" s="492">
        <f t="shared" si="55"/>
        <v>0</v>
      </c>
      <c r="F441" s="537"/>
      <c r="G441" s="537"/>
      <c r="H441" s="491"/>
      <c r="I441" s="494"/>
    </row>
    <row r="442" spans="1:9" x14ac:dyDescent="0.3">
      <c r="A442" s="549" t="str">
        <f>IF(ISBLANK($A$10),"",$A$10)</f>
        <v>Other Labor</v>
      </c>
      <c r="B442" s="491"/>
      <c r="C442" s="491"/>
      <c r="D442" s="492">
        <f t="shared" si="55"/>
        <v>0</v>
      </c>
      <c r="E442" s="492">
        <f t="shared" si="55"/>
        <v>0</v>
      </c>
      <c r="F442" s="537"/>
      <c r="G442" s="537"/>
      <c r="H442" s="491"/>
      <c r="I442" s="494"/>
    </row>
    <row r="443" spans="1:9" x14ac:dyDescent="0.3">
      <c r="A443" s="549" t="str">
        <f>IF(ISBLANK($A$11),"",$A$11)</f>
        <v>Other Labor</v>
      </c>
      <c r="B443" s="491"/>
      <c r="C443" s="491"/>
      <c r="D443" s="492">
        <f t="shared" si="55"/>
        <v>0</v>
      </c>
      <c r="E443" s="492">
        <f t="shared" si="55"/>
        <v>0</v>
      </c>
      <c r="F443" s="537"/>
      <c r="G443" s="537"/>
      <c r="H443" s="491"/>
      <c r="I443" s="494"/>
    </row>
    <row r="444" spans="1:9" x14ac:dyDescent="0.3">
      <c r="A444" s="549" t="str">
        <f>IF(ISBLANK($A$12),"",$A$12)</f>
        <v>Lead</v>
      </c>
      <c r="B444" s="491"/>
      <c r="C444" s="491"/>
      <c r="D444" s="492">
        <f t="shared" si="55"/>
        <v>0</v>
      </c>
      <c r="E444" s="492">
        <f t="shared" si="55"/>
        <v>0</v>
      </c>
      <c r="F444" s="537"/>
      <c r="G444" s="537"/>
      <c r="H444" s="491"/>
      <c r="I444" s="494"/>
    </row>
    <row r="445" spans="1:9" x14ac:dyDescent="0.3">
      <c r="A445" s="549" t="str">
        <f>IF(ISBLANK($A$13),"",$A$13)</f>
        <v>Administrative Support</v>
      </c>
      <c r="B445" s="491"/>
      <c r="C445" s="491"/>
      <c r="D445" s="492">
        <f t="shared" si="55"/>
        <v>0</v>
      </c>
      <c r="E445" s="492">
        <f t="shared" si="55"/>
        <v>0</v>
      </c>
      <c r="F445" s="537"/>
      <c r="G445" s="537"/>
      <c r="H445" s="491"/>
      <c r="I445" s="494"/>
    </row>
    <row r="446" spans="1:9" x14ac:dyDescent="0.3">
      <c r="A446" s="549" t="str">
        <f>IF(ISBLANK($A$14),"",$A$14)</f>
        <v>Hourly Supervision</v>
      </c>
      <c r="B446" s="491"/>
      <c r="C446" s="491"/>
      <c r="D446" s="492">
        <f t="shared" si="55"/>
        <v>0</v>
      </c>
      <c r="E446" s="492">
        <f t="shared" si="55"/>
        <v>0</v>
      </c>
      <c r="F446" s="537"/>
      <c r="G446" s="537"/>
      <c r="H446" s="491"/>
      <c r="I446" s="494"/>
    </row>
    <row r="447" spans="1:9" x14ac:dyDescent="0.3">
      <c r="A447" s="547" t="str">
        <f>IF(ISBLANK($A$15),"",$A$15)</f>
        <v>Salaried Staff</v>
      </c>
      <c r="B447" s="479"/>
      <c r="C447" s="479"/>
      <c r="D447" s="485"/>
      <c r="E447" s="485"/>
      <c r="F447" s="536"/>
      <c r="G447" s="536"/>
      <c r="H447" s="479"/>
      <c r="I447" s="482"/>
    </row>
    <row r="448" spans="1:9" x14ac:dyDescent="0.3">
      <c r="A448" s="549" t="str">
        <f>IF(ISBLANK($A$16),"",$A$16)</f>
        <v>Salaried Supervision</v>
      </c>
      <c r="B448" s="491"/>
      <c r="C448" s="491"/>
      <c r="D448" s="492">
        <f t="shared" ref="D448:E461" si="56">IF($B$254="","",B448/($B$254*52))</f>
        <v>0</v>
      </c>
      <c r="E448" s="492">
        <f t="shared" si="56"/>
        <v>0</v>
      </c>
      <c r="F448" s="537"/>
      <c r="G448" s="537"/>
      <c r="H448" s="491"/>
      <c r="I448" s="494"/>
    </row>
    <row r="449" spans="1:9" x14ac:dyDescent="0.3">
      <c r="A449" s="549" t="str">
        <f>IF(ISBLANK($A$17),"",$A$17)</f>
        <v>Managers</v>
      </c>
      <c r="B449" s="491"/>
      <c r="C449" s="491"/>
      <c r="D449" s="492">
        <f t="shared" si="56"/>
        <v>0</v>
      </c>
      <c r="E449" s="492">
        <f t="shared" si="56"/>
        <v>0</v>
      </c>
      <c r="F449" s="537"/>
      <c r="G449" s="537"/>
      <c r="H449" s="491"/>
      <c r="I449" s="494"/>
    </row>
    <row r="450" spans="1:9" x14ac:dyDescent="0.3">
      <c r="A450" s="549" t="str">
        <f>IF(ISBLANK($A$18),"",$A$18)</f>
        <v>Director</v>
      </c>
      <c r="B450" s="491"/>
      <c r="C450" s="491"/>
      <c r="D450" s="492">
        <f t="shared" si="56"/>
        <v>0</v>
      </c>
      <c r="E450" s="492">
        <f t="shared" si="56"/>
        <v>0</v>
      </c>
      <c r="F450" s="537"/>
      <c r="G450" s="537"/>
      <c r="H450" s="491"/>
      <c r="I450" s="494"/>
    </row>
    <row r="451" spans="1:9" x14ac:dyDescent="0.3">
      <c r="A451" s="547" t="str">
        <f>IF(ISBLANK($A$19),"",$A$19)</f>
        <v>Other Labor</v>
      </c>
      <c r="B451" s="479"/>
      <c r="C451" s="479"/>
      <c r="D451" s="485">
        <f t="shared" si="56"/>
        <v>0</v>
      </c>
      <c r="E451" s="485">
        <f t="shared" si="56"/>
        <v>0</v>
      </c>
      <c r="F451" s="536"/>
      <c r="G451" s="536"/>
      <c r="H451" s="479"/>
      <c r="I451" s="482"/>
    </row>
    <row r="452" spans="1:9" x14ac:dyDescent="0.3">
      <c r="A452" s="549" t="str">
        <f>IF(ISBLANK($A$20),"",$A$20)</f>
        <v>Temp/ Agency Labor</v>
      </c>
      <c r="B452" s="491"/>
      <c r="C452" s="491"/>
      <c r="D452" s="492">
        <f t="shared" si="56"/>
        <v>0</v>
      </c>
      <c r="E452" s="492">
        <f t="shared" si="56"/>
        <v>0</v>
      </c>
      <c r="F452" s="537"/>
      <c r="G452" s="537"/>
      <c r="H452" s="491"/>
      <c r="I452" s="494"/>
    </row>
    <row r="453" spans="1:9" x14ac:dyDescent="0.3">
      <c r="A453" s="547" t="str">
        <f>IF(ISBLANK($A$21),"",$A$21)</f>
        <v/>
      </c>
      <c r="B453" s="491"/>
      <c r="C453" s="491"/>
      <c r="D453" s="492">
        <f t="shared" si="56"/>
        <v>0</v>
      </c>
      <c r="E453" s="492">
        <f t="shared" si="56"/>
        <v>0</v>
      </c>
      <c r="F453" s="537"/>
      <c r="G453" s="537"/>
      <c r="H453" s="491"/>
      <c r="I453" s="494"/>
    </row>
    <row r="454" spans="1:9" x14ac:dyDescent="0.3">
      <c r="A454" s="547" t="str">
        <f>IF(ISBLANK($A$22),"",$A$22)</f>
        <v/>
      </c>
      <c r="B454" s="491"/>
      <c r="C454" s="491"/>
      <c r="D454" s="492">
        <f t="shared" si="56"/>
        <v>0</v>
      </c>
      <c r="E454" s="492">
        <f t="shared" si="56"/>
        <v>0</v>
      </c>
      <c r="F454" s="537"/>
      <c r="G454" s="537"/>
      <c r="H454" s="491"/>
      <c r="I454" s="494"/>
    </row>
    <row r="455" spans="1:9" x14ac:dyDescent="0.3">
      <c r="A455" s="547" t="str">
        <f>IF(ISBLANK($A$23),"",$A$23)</f>
        <v/>
      </c>
      <c r="B455" s="491"/>
      <c r="C455" s="491"/>
      <c r="D455" s="492">
        <f t="shared" si="56"/>
        <v>0</v>
      </c>
      <c r="E455" s="492">
        <f t="shared" si="56"/>
        <v>0</v>
      </c>
      <c r="F455" s="537"/>
      <c r="G455" s="537"/>
      <c r="H455" s="491"/>
      <c r="I455" s="494"/>
    </row>
    <row r="456" spans="1:9" x14ac:dyDescent="0.3">
      <c r="A456" s="547" t="str">
        <f>IF(ISBLANK($A$24),"",$A$24)</f>
        <v/>
      </c>
      <c r="B456" s="491"/>
      <c r="C456" s="491"/>
      <c r="D456" s="492">
        <f t="shared" si="56"/>
        <v>0</v>
      </c>
      <c r="E456" s="492">
        <f t="shared" si="56"/>
        <v>0</v>
      </c>
      <c r="F456" s="537"/>
      <c r="G456" s="537"/>
      <c r="H456" s="491"/>
      <c r="I456" s="494"/>
    </row>
    <row r="457" spans="1:9" x14ac:dyDescent="0.3">
      <c r="A457" s="547" t="str">
        <f>IF(ISBLANK($A$25),"",$A$25)</f>
        <v/>
      </c>
      <c r="B457" s="491"/>
      <c r="C457" s="491"/>
      <c r="D457" s="492">
        <f t="shared" si="56"/>
        <v>0</v>
      </c>
      <c r="E457" s="492">
        <f t="shared" si="56"/>
        <v>0</v>
      </c>
      <c r="F457" s="537"/>
      <c r="G457" s="537"/>
      <c r="H457" s="491"/>
      <c r="I457" s="494"/>
    </row>
    <row r="458" spans="1:9" x14ac:dyDescent="0.3">
      <c r="A458" s="547" t="str">
        <f>IF(ISBLANK($A$26),"",$A$26)</f>
        <v/>
      </c>
      <c r="B458" s="491"/>
      <c r="C458" s="491"/>
      <c r="D458" s="492">
        <f t="shared" si="56"/>
        <v>0</v>
      </c>
      <c r="E458" s="492">
        <f t="shared" si="56"/>
        <v>0</v>
      </c>
      <c r="F458" s="537"/>
      <c r="G458" s="537"/>
      <c r="H458" s="491"/>
      <c r="I458" s="494"/>
    </row>
    <row r="459" spans="1:9" x14ac:dyDescent="0.3">
      <c r="A459" s="547" t="str">
        <f>IF(ISBLANK($A$27),"",$A$27)</f>
        <v/>
      </c>
      <c r="B459" s="491"/>
      <c r="C459" s="491"/>
      <c r="D459" s="492">
        <f t="shared" si="56"/>
        <v>0</v>
      </c>
      <c r="E459" s="492">
        <f t="shared" si="56"/>
        <v>0</v>
      </c>
      <c r="F459" s="537"/>
      <c r="G459" s="537"/>
      <c r="H459" s="491"/>
      <c r="I459" s="494"/>
    </row>
    <row r="460" spans="1:9" x14ac:dyDescent="0.3">
      <c r="A460" s="547" t="str">
        <f>IF(ISBLANK($A$28),"",$A$28)</f>
        <v/>
      </c>
      <c r="B460" s="491"/>
      <c r="C460" s="491"/>
      <c r="D460" s="492">
        <f t="shared" si="56"/>
        <v>0</v>
      </c>
      <c r="E460" s="492">
        <f t="shared" si="56"/>
        <v>0</v>
      </c>
      <c r="F460" s="537"/>
      <c r="G460" s="537"/>
      <c r="H460" s="491"/>
      <c r="I460" s="494"/>
    </row>
    <row r="461" spans="1:9" x14ac:dyDescent="0.3">
      <c r="A461" s="547" t="str">
        <f>IF(ISBLANK($A$29),"",$A$29)</f>
        <v/>
      </c>
      <c r="B461" s="514"/>
      <c r="C461" s="514"/>
      <c r="D461" s="492">
        <f t="shared" si="56"/>
        <v>0</v>
      </c>
      <c r="E461" s="492">
        <f t="shared" si="56"/>
        <v>0</v>
      </c>
      <c r="F461" s="539"/>
      <c r="G461" s="539"/>
      <c r="H461" s="491"/>
      <c r="I461" s="494"/>
    </row>
    <row r="462" spans="1:9" x14ac:dyDescent="0.3">
      <c r="A462" s="547" t="s">
        <v>2065</v>
      </c>
      <c r="B462" s="517">
        <f t="shared" ref="B462:G462" si="57">SUM(B439:B461)</f>
        <v>0</v>
      </c>
      <c r="C462" s="517">
        <f t="shared" si="57"/>
        <v>0</v>
      </c>
      <c r="D462" s="492">
        <f t="shared" si="57"/>
        <v>0</v>
      </c>
      <c r="E462" s="492">
        <f t="shared" si="57"/>
        <v>0</v>
      </c>
      <c r="F462" s="556">
        <f t="shared" si="57"/>
        <v>0</v>
      </c>
      <c r="G462" s="556">
        <f t="shared" si="57"/>
        <v>0</v>
      </c>
      <c r="H462" s="491"/>
      <c r="I462" s="519"/>
    </row>
    <row r="463" spans="1:9" ht="18" x14ac:dyDescent="0.3">
      <c r="A463" s="557" t="s">
        <v>2066</v>
      </c>
      <c r="B463" s="558"/>
      <c r="C463" s="1124" t="s">
        <v>1655</v>
      </c>
      <c r="D463" s="1124"/>
      <c r="E463" s="1124"/>
      <c r="F463" s="1124"/>
      <c r="G463" s="1125"/>
    </row>
    <row r="464" spans="1:9" ht="46.8" hidden="1" x14ac:dyDescent="0.3">
      <c r="A464" s="530" t="s">
        <v>2181</v>
      </c>
      <c r="B464" s="531"/>
      <c r="C464" s="1121"/>
      <c r="D464" s="1121"/>
      <c r="E464" s="1121"/>
      <c r="F464" s="1121"/>
      <c r="G464" s="1121"/>
    </row>
    <row r="465" spans="1:9" ht="15.6" hidden="1" x14ac:dyDescent="0.3">
      <c r="A465" s="532" t="s">
        <v>2068</v>
      </c>
      <c r="B465" s="531"/>
      <c r="C465" s="1121"/>
      <c r="D465" s="1121"/>
      <c r="E465" s="1121"/>
      <c r="F465" s="1121"/>
      <c r="G465" s="1121"/>
    </row>
    <row r="466" spans="1:9" ht="15.6" hidden="1" x14ac:dyDescent="0.3">
      <c r="A466" s="532" t="s">
        <v>2069</v>
      </c>
      <c r="B466" s="531"/>
      <c r="C466" s="1121"/>
      <c r="D466" s="1121"/>
      <c r="E466" s="1121"/>
      <c r="F466" s="1121"/>
      <c r="G466" s="1121"/>
    </row>
    <row r="467" spans="1:9" ht="15.6" hidden="1" x14ac:dyDescent="0.3">
      <c r="A467" s="532" t="s">
        <v>2070</v>
      </c>
      <c r="B467" s="531"/>
      <c r="C467" s="1121"/>
      <c r="D467" s="1121"/>
      <c r="E467" s="1121"/>
      <c r="F467" s="1121"/>
      <c r="G467" s="1121"/>
    </row>
    <row r="468" spans="1:9" ht="15.6" hidden="1" x14ac:dyDescent="0.3">
      <c r="A468" s="532" t="s">
        <v>2071</v>
      </c>
      <c r="B468" s="531"/>
      <c r="C468" s="1121"/>
      <c r="D468" s="1121"/>
      <c r="E468" s="1121"/>
      <c r="F468" s="1121"/>
      <c r="G468" s="1121"/>
    </row>
    <row r="469" spans="1:9" ht="15.6" hidden="1" x14ac:dyDescent="0.3">
      <c r="A469" s="532" t="s">
        <v>2072</v>
      </c>
      <c r="B469" s="531"/>
      <c r="C469" s="1121"/>
      <c r="D469" s="1121"/>
      <c r="E469" s="1121"/>
      <c r="F469" s="1121"/>
      <c r="G469" s="1121"/>
    </row>
    <row r="470" spans="1:9" ht="15.6" collapsed="1" x14ac:dyDescent="0.3">
      <c r="A470" s="533" t="s">
        <v>1496</v>
      </c>
      <c r="B470" s="534">
        <v>40</v>
      </c>
      <c r="C470" s="1122" t="s">
        <v>2073</v>
      </c>
      <c r="D470" s="1122"/>
      <c r="E470" s="1122"/>
      <c r="F470" s="1122"/>
      <c r="G470" s="1122"/>
    </row>
    <row r="471" spans="1:9" ht="15.6" hidden="1" x14ac:dyDescent="0.3">
      <c r="A471" s="533" t="s">
        <v>2074</v>
      </c>
      <c r="B471" s="535" t="s">
        <v>1003</v>
      </c>
      <c r="C471" s="1121"/>
      <c r="D471" s="1121"/>
      <c r="E471" s="1121"/>
      <c r="F471" s="1121"/>
      <c r="G471" s="1121"/>
    </row>
    <row r="473" spans="1:9" ht="18" customHeight="1" x14ac:dyDescent="0.35">
      <c r="A473" s="1134" t="s">
        <v>1876</v>
      </c>
      <c r="B473" s="1135"/>
      <c r="C473" s="1135"/>
      <c r="D473" s="1135"/>
      <c r="E473" s="1135"/>
      <c r="F473" s="1135"/>
      <c r="G473" s="1135"/>
      <c r="H473" s="1135"/>
      <c r="I473" s="1136"/>
    </row>
    <row r="474" spans="1:9" ht="43.2" x14ac:dyDescent="0.3">
      <c r="A474" s="471" t="s">
        <v>2040</v>
      </c>
      <c r="B474" s="471" t="s">
        <v>2041</v>
      </c>
      <c r="C474" s="472" t="s">
        <v>2042</v>
      </c>
      <c r="D474" s="546" t="str">
        <f>"Productive FTEs ("&amp;B506*52&amp;")"</f>
        <v>Productive FTEs (2080)</v>
      </c>
      <c r="E474" s="546" t="str">
        <f>"Non-productive FTEs ("&amp;B506*52&amp;")"</f>
        <v>Non-productive FTEs (2080)</v>
      </c>
      <c r="F474" s="472" t="s">
        <v>2043</v>
      </c>
      <c r="G474" s="472" t="s">
        <v>2044</v>
      </c>
      <c r="H474" s="473" t="s">
        <v>2045</v>
      </c>
      <c r="I474" s="472" t="s">
        <v>1655</v>
      </c>
    </row>
    <row r="475" spans="1:9" x14ac:dyDescent="0.3">
      <c r="A475" s="547" t="str">
        <f>IF(ISBLANK($A$7),"",$A$7)</f>
        <v>Hourly Staff</v>
      </c>
      <c r="B475" s="479"/>
      <c r="C475" s="479"/>
      <c r="D475" s="485">
        <f t="shared" ref="D475:E482" si="58">IF($B$254="","",B475/($B$254*52))</f>
        <v>0</v>
      </c>
      <c r="E475" s="485">
        <f t="shared" si="58"/>
        <v>0</v>
      </c>
      <c r="F475" s="536"/>
      <c r="G475" s="536"/>
      <c r="H475" s="479"/>
      <c r="I475" s="482"/>
    </row>
    <row r="476" spans="1:9" x14ac:dyDescent="0.3">
      <c r="A476" s="549" t="str">
        <f>IF(ISBLANK($A$8),"",$A$8)</f>
        <v>Hourly Staff</v>
      </c>
      <c r="B476" s="491"/>
      <c r="C476" s="491"/>
      <c r="D476" s="492">
        <f t="shared" si="58"/>
        <v>0</v>
      </c>
      <c r="E476" s="492">
        <f t="shared" si="58"/>
        <v>0</v>
      </c>
      <c r="F476" s="537"/>
      <c r="G476" s="537"/>
      <c r="H476" s="491"/>
      <c r="I476" s="494"/>
    </row>
    <row r="477" spans="1:9" x14ac:dyDescent="0.3">
      <c r="A477" s="549" t="str">
        <f>IF(ISBLANK($A$9),"",$A$9)</f>
        <v>Other Labor</v>
      </c>
      <c r="B477" s="491"/>
      <c r="C477" s="491"/>
      <c r="D477" s="492">
        <f t="shared" si="58"/>
        <v>0</v>
      </c>
      <c r="E477" s="492">
        <f t="shared" si="58"/>
        <v>0</v>
      </c>
      <c r="F477" s="537"/>
      <c r="G477" s="537"/>
      <c r="H477" s="491"/>
      <c r="I477" s="494"/>
    </row>
    <row r="478" spans="1:9" x14ac:dyDescent="0.3">
      <c r="A478" s="549" t="str">
        <f>IF(ISBLANK($A$10),"",$A$10)</f>
        <v>Other Labor</v>
      </c>
      <c r="B478" s="491"/>
      <c r="C478" s="491"/>
      <c r="D478" s="492">
        <f t="shared" si="58"/>
        <v>0</v>
      </c>
      <c r="E478" s="492">
        <f t="shared" si="58"/>
        <v>0</v>
      </c>
      <c r="F478" s="537"/>
      <c r="G478" s="537"/>
      <c r="H478" s="491"/>
      <c r="I478" s="494"/>
    </row>
    <row r="479" spans="1:9" x14ac:dyDescent="0.3">
      <c r="A479" s="549" t="str">
        <f>IF(ISBLANK($A$11),"",$A$11)</f>
        <v>Other Labor</v>
      </c>
      <c r="B479" s="491"/>
      <c r="C479" s="491"/>
      <c r="D479" s="492">
        <f t="shared" si="58"/>
        <v>0</v>
      </c>
      <c r="E479" s="492">
        <f t="shared" si="58"/>
        <v>0</v>
      </c>
      <c r="F479" s="537"/>
      <c r="G479" s="537"/>
      <c r="H479" s="491"/>
      <c r="I479" s="494"/>
    </row>
    <row r="480" spans="1:9" x14ac:dyDescent="0.3">
      <c r="A480" s="549" t="str">
        <f>IF(ISBLANK($A$12),"",$A$12)</f>
        <v>Lead</v>
      </c>
      <c r="B480" s="491"/>
      <c r="C480" s="491"/>
      <c r="D480" s="492">
        <f t="shared" si="58"/>
        <v>0</v>
      </c>
      <c r="E480" s="492">
        <f t="shared" si="58"/>
        <v>0</v>
      </c>
      <c r="F480" s="537"/>
      <c r="G480" s="537"/>
      <c r="H480" s="491"/>
      <c r="I480" s="494"/>
    </row>
    <row r="481" spans="1:9" x14ac:dyDescent="0.3">
      <c r="A481" s="549" t="str">
        <f>IF(ISBLANK($A$13),"",$A$13)</f>
        <v>Administrative Support</v>
      </c>
      <c r="B481" s="491"/>
      <c r="C481" s="491"/>
      <c r="D481" s="492">
        <f t="shared" si="58"/>
        <v>0</v>
      </c>
      <c r="E481" s="492">
        <f t="shared" si="58"/>
        <v>0</v>
      </c>
      <c r="F481" s="537"/>
      <c r="G481" s="537"/>
      <c r="H481" s="491"/>
      <c r="I481" s="494"/>
    </row>
    <row r="482" spans="1:9" x14ac:dyDescent="0.3">
      <c r="A482" s="549" t="str">
        <f>IF(ISBLANK($A$14),"",$A$14)</f>
        <v>Hourly Supervision</v>
      </c>
      <c r="B482" s="491"/>
      <c r="C482" s="491"/>
      <c r="D482" s="492">
        <f t="shared" si="58"/>
        <v>0</v>
      </c>
      <c r="E482" s="492">
        <f t="shared" si="58"/>
        <v>0</v>
      </c>
      <c r="F482" s="537"/>
      <c r="G482" s="537"/>
      <c r="H482" s="491"/>
      <c r="I482" s="494"/>
    </row>
    <row r="483" spans="1:9" x14ac:dyDescent="0.3">
      <c r="A483" s="547" t="str">
        <f>IF(ISBLANK($A$15),"",$A$15)</f>
        <v>Salaried Staff</v>
      </c>
      <c r="B483" s="479"/>
      <c r="C483" s="479"/>
      <c r="D483" s="485"/>
      <c r="E483" s="485"/>
      <c r="F483" s="536"/>
      <c r="G483" s="536"/>
      <c r="H483" s="479"/>
      <c r="I483" s="482"/>
    </row>
    <row r="484" spans="1:9" x14ac:dyDescent="0.3">
      <c r="A484" s="549" t="str">
        <f>IF(ISBLANK($A$16),"",$A$16)</f>
        <v>Salaried Supervision</v>
      </c>
      <c r="B484" s="491"/>
      <c r="C484" s="491"/>
      <c r="D484" s="492">
        <f t="shared" ref="D484:E497" si="59">IF($B$254="","",B484/($B$254*52))</f>
        <v>0</v>
      </c>
      <c r="E484" s="492">
        <f t="shared" si="59"/>
        <v>0</v>
      </c>
      <c r="F484" s="537"/>
      <c r="G484" s="537"/>
      <c r="H484" s="491"/>
      <c r="I484" s="494"/>
    </row>
    <row r="485" spans="1:9" x14ac:dyDescent="0.3">
      <c r="A485" s="549" t="str">
        <f>IF(ISBLANK($A$17),"",$A$17)</f>
        <v>Managers</v>
      </c>
      <c r="B485" s="491"/>
      <c r="C485" s="491"/>
      <c r="D485" s="492">
        <f t="shared" si="59"/>
        <v>0</v>
      </c>
      <c r="E485" s="492">
        <f t="shared" si="59"/>
        <v>0</v>
      </c>
      <c r="F485" s="537"/>
      <c r="G485" s="537"/>
      <c r="H485" s="491"/>
      <c r="I485" s="494"/>
    </row>
    <row r="486" spans="1:9" x14ac:dyDescent="0.3">
      <c r="A486" s="549" t="str">
        <f>IF(ISBLANK($A$18),"",$A$18)</f>
        <v>Director</v>
      </c>
      <c r="B486" s="491"/>
      <c r="C486" s="491"/>
      <c r="D486" s="492">
        <f t="shared" si="59"/>
        <v>0</v>
      </c>
      <c r="E486" s="492">
        <f t="shared" si="59"/>
        <v>0</v>
      </c>
      <c r="F486" s="537"/>
      <c r="G486" s="537"/>
      <c r="H486" s="491"/>
      <c r="I486" s="494"/>
    </row>
    <row r="487" spans="1:9" x14ac:dyDescent="0.3">
      <c r="A487" s="547" t="str">
        <f>IF(ISBLANK($A$19),"",$A$19)</f>
        <v>Other Labor</v>
      </c>
      <c r="B487" s="479"/>
      <c r="C487" s="479"/>
      <c r="D487" s="485">
        <f t="shared" si="59"/>
        <v>0</v>
      </c>
      <c r="E487" s="485">
        <f t="shared" si="59"/>
        <v>0</v>
      </c>
      <c r="F487" s="536"/>
      <c r="G487" s="536"/>
      <c r="H487" s="479"/>
      <c r="I487" s="482"/>
    </row>
    <row r="488" spans="1:9" x14ac:dyDescent="0.3">
      <c r="A488" s="549" t="str">
        <f>IF(ISBLANK($A$20),"",$A$20)</f>
        <v>Temp/ Agency Labor</v>
      </c>
      <c r="B488" s="491"/>
      <c r="C488" s="491"/>
      <c r="D488" s="492">
        <f t="shared" si="59"/>
        <v>0</v>
      </c>
      <c r="E488" s="492">
        <f t="shared" si="59"/>
        <v>0</v>
      </c>
      <c r="F488" s="537"/>
      <c r="G488" s="537"/>
      <c r="H488" s="491"/>
      <c r="I488" s="494"/>
    </row>
    <row r="489" spans="1:9" x14ac:dyDescent="0.3">
      <c r="A489" s="547" t="str">
        <f>IF(ISBLANK($A$21),"",$A$21)</f>
        <v/>
      </c>
      <c r="B489" s="491"/>
      <c r="C489" s="491"/>
      <c r="D489" s="492">
        <f t="shared" si="59"/>
        <v>0</v>
      </c>
      <c r="E489" s="492">
        <f t="shared" si="59"/>
        <v>0</v>
      </c>
      <c r="F489" s="537"/>
      <c r="G489" s="537"/>
      <c r="H489" s="491"/>
      <c r="I489" s="494"/>
    </row>
    <row r="490" spans="1:9" x14ac:dyDescent="0.3">
      <c r="A490" s="547" t="str">
        <f>IF(ISBLANK($A$22),"",$A$22)</f>
        <v/>
      </c>
      <c r="B490" s="491"/>
      <c r="C490" s="491"/>
      <c r="D490" s="492">
        <f t="shared" si="59"/>
        <v>0</v>
      </c>
      <c r="E490" s="492">
        <f t="shared" si="59"/>
        <v>0</v>
      </c>
      <c r="F490" s="537"/>
      <c r="G490" s="537"/>
      <c r="H490" s="491"/>
      <c r="I490" s="494"/>
    </row>
    <row r="491" spans="1:9" x14ac:dyDescent="0.3">
      <c r="A491" s="547" t="str">
        <f>IF(ISBLANK($A$23),"",$A$23)</f>
        <v/>
      </c>
      <c r="B491" s="491"/>
      <c r="C491" s="491"/>
      <c r="D491" s="492">
        <f t="shared" si="59"/>
        <v>0</v>
      </c>
      <c r="E491" s="492">
        <f t="shared" si="59"/>
        <v>0</v>
      </c>
      <c r="F491" s="537"/>
      <c r="G491" s="537"/>
      <c r="H491" s="491"/>
      <c r="I491" s="494"/>
    </row>
    <row r="492" spans="1:9" x14ac:dyDescent="0.3">
      <c r="A492" s="547" t="str">
        <f>IF(ISBLANK($A$24),"",$A$24)</f>
        <v/>
      </c>
      <c r="B492" s="491"/>
      <c r="C492" s="491"/>
      <c r="D492" s="492">
        <f t="shared" si="59"/>
        <v>0</v>
      </c>
      <c r="E492" s="492">
        <f t="shared" si="59"/>
        <v>0</v>
      </c>
      <c r="F492" s="537"/>
      <c r="G492" s="537"/>
      <c r="H492" s="491"/>
      <c r="I492" s="494"/>
    </row>
    <row r="493" spans="1:9" x14ac:dyDescent="0.3">
      <c r="A493" s="547" t="str">
        <f>IF(ISBLANK($A$25),"",$A$25)</f>
        <v/>
      </c>
      <c r="B493" s="491"/>
      <c r="C493" s="491"/>
      <c r="D493" s="492">
        <f t="shared" si="59"/>
        <v>0</v>
      </c>
      <c r="E493" s="492">
        <f t="shared" si="59"/>
        <v>0</v>
      </c>
      <c r="F493" s="537"/>
      <c r="G493" s="537"/>
      <c r="H493" s="491"/>
      <c r="I493" s="494"/>
    </row>
    <row r="494" spans="1:9" x14ac:dyDescent="0.3">
      <c r="A494" s="547" t="str">
        <f>IF(ISBLANK($A$26),"",$A$26)</f>
        <v/>
      </c>
      <c r="B494" s="491"/>
      <c r="C494" s="491"/>
      <c r="D494" s="492">
        <f t="shared" si="59"/>
        <v>0</v>
      </c>
      <c r="E494" s="492">
        <f t="shared" si="59"/>
        <v>0</v>
      </c>
      <c r="F494" s="537"/>
      <c r="G494" s="537"/>
      <c r="H494" s="491"/>
      <c r="I494" s="494"/>
    </row>
    <row r="495" spans="1:9" x14ac:dyDescent="0.3">
      <c r="A495" s="547" t="str">
        <f>IF(ISBLANK($A$27),"",$A$27)</f>
        <v/>
      </c>
      <c r="B495" s="491"/>
      <c r="C495" s="491"/>
      <c r="D495" s="492">
        <f t="shared" si="59"/>
        <v>0</v>
      </c>
      <c r="E495" s="492">
        <f t="shared" si="59"/>
        <v>0</v>
      </c>
      <c r="F495" s="537"/>
      <c r="G495" s="537"/>
      <c r="H495" s="491"/>
      <c r="I495" s="494"/>
    </row>
    <row r="496" spans="1:9" x14ac:dyDescent="0.3">
      <c r="A496" s="547" t="str">
        <f>IF(ISBLANK($A$28),"",$A$28)</f>
        <v/>
      </c>
      <c r="B496" s="491"/>
      <c r="C496" s="491"/>
      <c r="D496" s="492">
        <f t="shared" si="59"/>
        <v>0</v>
      </c>
      <c r="E496" s="492">
        <f t="shared" si="59"/>
        <v>0</v>
      </c>
      <c r="F496" s="537"/>
      <c r="G496" s="537"/>
      <c r="H496" s="491"/>
      <c r="I496" s="494"/>
    </row>
    <row r="497" spans="1:9" x14ac:dyDescent="0.3">
      <c r="A497" s="547" t="str">
        <f>IF(ISBLANK($A$29),"",$A$29)</f>
        <v/>
      </c>
      <c r="B497" s="514"/>
      <c r="C497" s="514"/>
      <c r="D497" s="492">
        <f t="shared" si="59"/>
        <v>0</v>
      </c>
      <c r="E497" s="492">
        <f t="shared" si="59"/>
        <v>0</v>
      </c>
      <c r="F497" s="539"/>
      <c r="G497" s="539"/>
      <c r="H497" s="491"/>
      <c r="I497" s="494"/>
    </row>
    <row r="498" spans="1:9" x14ac:dyDescent="0.3">
      <c r="A498" s="547" t="s">
        <v>2065</v>
      </c>
      <c r="B498" s="517">
        <f t="shared" ref="B498:G498" si="60">SUM(B475:B497)</f>
        <v>0</v>
      </c>
      <c r="C498" s="517">
        <f t="shared" si="60"/>
        <v>0</v>
      </c>
      <c r="D498" s="492">
        <f t="shared" si="60"/>
        <v>0</v>
      </c>
      <c r="E498" s="492">
        <f t="shared" si="60"/>
        <v>0</v>
      </c>
      <c r="F498" s="556">
        <f t="shared" si="60"/>
        <v>0</v>
      </c>
      <c r="G498" s="556">
        <f t="shared" si="60"/>
        <v>0</v>
      </c>
      <c r="H498" s="491"/>
      <c r="I498" s="519"/>
    </row>
    <row r="499" spans="1:9" ht="18" x14ac:dyDescent="0.3">
      <c r="A499" s="557" t="s">
        <v>2066</v>
      </c>
      <c r="B499" s="558"/>
      <c r="C499" s="1124" t="s">
        <v>1655</v>
      </c>
      <c r="D499" s="1124"/>
      <c r="E499" s="1124"/>
      <c r="F499" s="1124"/>
      <c r="G499" s="1125"/>
    </row>
    <row r="500" spans="1:9" ht="46.8" hidden="1" x14ac:dyDescent="0.3">
      <c r="A500" s="530" t="s">
        <v>2181</v>
      </c>
      <c r="B500" s="531"/>
      <c r="C500" s="1121"/>
      <c r="D500" s="1121"/>
      <c r="E500" s="1121"/>
      <c r="F500" s="1121"/>
      <c r="G500" s="1121"/>
    </row>
    <row r="501" spans="1:9" ht="15.6" hidden="1" x14ac:dyDescent="0.3">
      <c r="A501" s="532" t="s">
        <v>2068</v>
      </c>
      <c r="B501" s="531"/>
      <c r="C501" s="1121"/>
      <c r="D501" s="1121"/>
      <c r="E501" s="1121"/>
      <c r="F501" s="1121"/>
      <c r="G501" s="1121"/>
    </row>
    <row r="502" spans="1:9" ht="15.6" hidden="1" x14ac:dyDescent="0.3">
      <c r="A502" s="532" t="s">
        <v>2069</v>
      </c>
      <c r="B502" s="531"/>
      <c r="C502" s="1121"/>
      <c r="D502" s="1121"/>
      <c r="E502" s="1121"/>
      <c r="F502" s="1121"/>
      <c r="G502" s="1121"/>
    </row>
    <row r="503" spans="1:9" ht="15.6" hidden="1" x14ac:dyDescent="0.3">
      <c r="A503" s="532" t="s">
        <v>2070</v>
      </c>
      <c r="B503" s="531"/>
      <c r="C503" s="1121"/>
      <c r="D503" s="1121"/>
      <c r="E503" s="1121"/>
      <c r="F503" s="1121"/>
      <c r="G503" s="1121"/>
    </row>
    <row r="504" spans="1:9" ht="15.6" hidden="1" x14ac:dyDescent="0.3">
      <c r="A504" s="532" t="s">
        <v>2071</v>
      </c>
      <c r="B504" s="531"/>
      <c r="C504" s="1121"/>
      <c r="D504" s="1121"/>
      <c r="E504" s="1121"/>
      <c r="F504" s="1121"/>
      <c r="G504" s="1121"/>
    </row>
    <row r="505" spans="1:9" ht="15.6" hidden="1" x14ac:dyDescent="0.3">
      <c r="A505" s="532" t="s">
        <v>2072</v>
      </c>
      <c r="B505" s="531"/>
      <c r="C505" s="1121"/>
      <c r="D505" s="1121"/>
      <c r="E505" s="1121"/>
      <c r="F505" s="1121"/>
      <c r="G505" s="1121"/>
    </row>
    <row r="506" spans="1:9" ht="15.6" hidden="1" x14ac:dyDescent="0.3">
      <c r="A506" s="533" t="s">
        <v>1496</v>
      </c>
      <c r="B506" s="559">
        <v>40</v>
      </c>
      <c r="C506" s="1137" t="s">
        <v>2073</v>
      </c>
      <c r="D506" s="1137"/>
      <c r="E506" s="1137"/>
      <c r="F506" s="1137"/>
      <c r="G506" s="1137"/>
    </row>
    <row r="507" spans="1:9" ht="15.6" collapsed="1" x14ac:dyDescent="0.3">
      <c r="A507" s="533" t="s">
        <v>2074</v>
      </c>
      <c r="B507" s="535" t="s">
        <v>1003</v>
      </c>
      <c r="C507" s="1121"/>
      <c r="D507" s="1121"/>
      <c r="E507" s="1121"/>
      <c r="F507" s="1121"/>
      <c r="G507" s="1121"/>
    </row>
    <row r="508" spans="1:9" ht="15.6" x14ac:dyDescent="0.3">
      <c r="A508" s="560"/>
      <c r="C508" s="561"/>
      <c r="D508" s="561"/>
      <c r="E508" s="561"/>
      <c r="F508" s="561"/>
      <c r="G508" s="561"/>
    </row>
    <row r="509" spans="1:9" ht="18" customHeight="1" x14ac:dyDescent="0.35">
      <c r="A509" s="1134" t="s">
        <v>1877</v>
      </c>
      <c r="B509" s="1135"/>
      <c r="C509" s="1135"/>
      <c r="D509" s="1135"/>
      <c r="E509" s="1135"/>
      <c r="F509" s="1135"/>
      <c r="G509" s="1135"/>
      <c r="H509" s="1135"/>
      <c r="I509" s="1136"/>
    </row>
    <row r="510" spans="1:9" ht="43.2" x14ac:dyDescent="0.3">
      <c r="A510" s="471" t="s">
        <v>2040</v>
      </c>
      <c r="B510" s="471" t="s">
        <v>2041</v>
      </c>
      <c r="C510" s="472" t="s">
        <v>2042</v>
      </c>
      <c r="D510" s="546" t="str">
        <f>"Productive FTEs ("&amp;B542*52&amp;")"</f>
        <v>Productive FTEs (2080)</v>
      </c>
      <c r="E510" s="546" t="str">
        <f>"Non-productive FTEs ("&amp;B542*52&amp;")"</f>
        <v>Non-productive FTEs (2080)</v>
      </c>
      <c r="F510" s="472" t="s">
        <v>2043</v>
      </c>
      <c r="G510" s="472" t="s">
        <v>2044</v>
      </c>
      <c r="H510" s="473" t="s">
        <v>2045</v>
      </c>
      <c r="I510" s="472" t="s">
        <v>1655</v>
      </c>
    </row>
    <row r="511" spans="1:9" x14ac:dyDescent="0.3">
      <c r="A511" s="547" t="str">
        <f>IF(ISBLANK($A$7),"",$A$7)</f>
        <v>Hourly Staff</v>
      </c>
      <c r="B511" s="479"/>
      <c r="C511" s="479"/>
      <c r="D511" s="485">
        <f t="shared" ref="D511:E518" si="61">IF($B$254="","",B511/($B$254*52))</f>
        <v>0</v>
      </c>
      <c r="E511" s="485">
        <f t="shared" si="61"/>
        <v>0</v>
      </c>
      <c r="F511" s="536"/>
      <c r="G511" s="536"/>
      <c r="H511" s="479"/>
      <c r="I511" s="482"/>
    </row>
    <row r="512" spans="1:9" x14ac:dyDescent="0.3">
      <c r="A512" s="549" t="str">
        <f>IF(ISBLANK($A$8),"",$A$8)</f>
        <v>Hourly Staff</v>
      </c>
      <c r="B512" s="491"/>
      <c r="C512" s="491"/>
      <c r="D512" s="492">
        <f t="shared" si="61"/>
        <v>0</v>
      </c>
      <c r="E512" s="492">
        <f t="shared" si="61"/>
        <v>0</v>
      </c>
      <c r="F512" s="537"/>
      <c r="G512" s="537"/>
      <c r="H512" s="491"/>
      <c r="I512" s="494"/>
    </row>
    <row r="513" spans="1:9" x14ac:dyDescent="0.3">
      <c r="A513" s="549" t="str">
        <f>IF(ISBLANK($A$9),"",$A$9)</f>
        <v>Other Labor</v>
      </c>
      <c r="B513" s="491"/>
      <c r="C513" s="491"/>
      <c r="D513" s="492">
        <f t="shared" si="61"/>
        <v>0</v>
      </c>
      <c r="E513" s="492">
        <f t="shared" si="61"/>
        <v>0</v>
      </c>
      <c r="F513" s="537"/>
      <c r="G513" s="537"/>
      <c r="H513" s="491"/>
      <c r="I513" s="494"/>
    </row>
    <row r="514" spans="1:9" s="467" customFormat="1" x14ac:dyDescent="0.3">
      <c r="A514" s="549" t="str">
        <f>IF(ISBLANK($A$10),"",$A$10)</f>
        <v>Other Labor</v>
      </c>
      <c r="B514" s="491"/>
      <c r="C514" s="491"/>
      <c r="D514" s="492">
        <f t="shared" si="61"/>
        <v>0</v>
      </c>
      <c r="E514" s="492">
        <f t="shared" si="61"/>
        <v>0</v>
      </c>
      <c r="F514" s="537"/>
      <c r="G514" s="537"/>
      <c r="H514" s="491"/>
      <c r="I514" s="494"/>
    </row>
    <row r="515" spans="1:9" s="467" customFormat="1" x14ac:dyDescent="0.3">
      <c r="A515" s="549" t="str">
        <f>IF(ISBLANK($A$11),"",$A$11)</f>
        <v>Other Labor</v>
      </c>
      <c r="B515" s="491"/>
      <c r="C515" s="491"/>
      <c r="D515" s="492">
        <f t="shared" si="61"/>
        <v>0</v>
      </c>
      <c r="E515" s="492">
        <f t="shared" si="61"/>
        <v>0</v>
      </c>
      <c r="F515" s="537"/>
      <c r="G515" s="537"/>
      <c r="H515" s="491"/>
      <c r="I515" s="494"/>
    </row>
    <row r="516" spans="1:9" s="467" customFormat="1" x14ac:dyDescent="0.3">
      <c r="A516" s="549" t="str">
        <f>IF(ISBLANK($A$12),"",$A$12)</f>
        <v>Lead</v>
      </c>
      <c r="B516" s="491"/>
      <c r="C516" s="491"/>
      <c r="D516" s="492">
        <f t="shared" si="61"/>
        <v>0</v>
      </c>
      <c r="E516" s="492">
        <f t="shared" si="61"/>
        <v>0</v>
      </c>
      <c r="F516" s="537"/>
      <c r="G516" s="537"/>
      <c r="H516" s="491"/>
      <c r="I516" s="494"/>
    </row>
    <row r="517" spans="1:9" s="467" customFormat="1" x14ac:dyDescent="0.3">
      <c r="A517" s="549" t="str">
        <f>IF(ISBLANK($A$13),"",$A$13)</f>
        <v>Administrative Support</v>
      </c>
      <c r="B517" s="491"/>
      <c r="C517" s="491"/>
      <c r="D517" s="492">
        <f t="shared" si="61"/>
        <v>0</v>
      </c>
      <c r="E517" s="492">
        <f t="shared" si="61"/>
        <v>0</v>
      </c>
      <c r="F517" s="537"/>
      <c r="G517" s="537"/>
      <c r="H517" s="491"/>
      <c r="I517" s="494"/>
    </row>
    <row r="518" spans="1:9" s="467" customFormat="1" x14ac:dyDescent="0.3">
      <c r="A518" s="549" t="str">
        <f>IF(ISBLANK($A$14),"",$A$14)</f>
        <v>Hourly Supervision</v>
      </c>
      <c r="B518" s="491"/>
      <c r="C518" s="491"/>
      <c r="D518" s="492">
        <f t="shared" si="61"/>
        <v>0</v>
      </c>
      <c r="E518" s="492">
        <f t="shared" si="61"/>
        <v>0</v>
      </c>
      <c r="F518" s="537"/>
      <c r="G518" s="537"/>
      <c r="H518" s="491"/>
      <c r="I518" s="494"/>
    </row>
    <row r="519" spans="1:9" s="467" customFormat="1" x14ac:dyDescent="0.3">
      <c r="A519" s="547" t="str">
        <f>IF(ISBLANK($A$15),"",$A$15)</f>
        <v>Salaried Staff</v>
      </c>
      <c r="B519" s="479"/>
      <c r="C519" s="479"/>
      <c r="D519" s="485"/>
      <c r="E519" s="485"/>
      <c r="F519" s="536"/>
      <c r="G519" s="536"/>
      <c r="H519" s="479"/>
      <c r="I519" s="482"/>
    </row>
    <row r="520" spans="1:9" s="467" customFormat="1" x14ac:dyDescent="0.3">
      <c r="A520" s="549" t="str">
        <f>IF(ISBLANK($A$16),"",$A$16)</f>
        <v>Salaried Supervision</v>
      </c>
      <c r="B520" s="491"/>
      <c r="C520" s="491"/>
      <c r="D520" s="492">
        <f t="shared" ref="D520:E533" si="62">IF($B$254="","",B520/($B$254*52))</f>
        <v>0</v>
      </c>
      <c r="E520" s="492">
        <f t="shared" si="62"/>
        <v>0</v>
      </c>
      <c r="F520" s="537"/>
      <c r="G520" s="537"/>
      <c r="H520" s="491"/>
      <c r="I520" s="494"/>
    </row>
    <row r="521" spans="1:9" s="467" customFormat="1" x14ac:dyDescent="0.3">
      <c r="A521" s="549" t="str">
        <f>IF(ISBLANK($A$17),"",$A$17)</f>
        <v>Managers</v>
      </c>
      <c r="B521" s="491"/>
      <c r="C521" s="491"/>
      <c r="D521" s="492">
        <f t="shared" si="62"/>
        <v>0</v>
      </c>
      <c r="E521" s="492">
        <f t="shared" si="62"/>
        <v>0</v>
      </c>
      <c r="F521" s="537"/>
      <c r="G521" s="537"/>
      <c r="H521" s="491"/>
      <c r="I521" s="494"/>
    </row>
    <row r="522" spans="1:9" s="467" customFormat="1" x14ac:dyDescent="0.3">
      <c r="A522" s="549" t="str">
        <f>IF(ISBLANK($A$18),"",$A$18)</f>
        <v>Director</v>
      </c>
      <c r="B522" s="491"/>
      <c r="C522" s="491"/>
      <c r="D522" s="492">
        <f t="shared" si="62"/>
        <v>0</v>
      </c>
      <c r="E522" s="492">
        <f t="shared" si="62"/>
        <v>0</v>
      </c>
      <c r="F522" s="537"/>
      <c r="G522" s="537"/>
      <c r="H522" s="491"/>
      <c r="I522" s="494"/>
    </row>
    <row r="523" spans="1:9" s="467" customFormat="1" x14ac:dyDescent="0.3">
      <c r="A523" s="547" t="str">
        <f>IF(ISBLANK($A$19),"",$A$19)</f>
        <v>Other Labor</v>
      </c>
      <c r="B523" s="479"/>
      <c r="C523" s="479"/>
      <c r="D523" s="485">
        <f t="shared" si="62"/>
        <v>0</v>
      </c>
      <c r="E523" s="485">
        <f t="shared" si="62"/>
        <v>0</v>
      </c>
      <c r="F523" s="536"/>
      <c r="G523" s="536"/>
      <c r="H523" s="479"/>
      <c r="I523" s="482"/>
    </row>
    <row r="524" spans="1:9" s="467" customFormat="1" x14ac:dyDescent="0.3">
      <c r="A524" s="549" t="str">
        <f>IF(ISBLANK($A$20),"",$A$20)</f>
        <v>Temp/ Agency Labor</v>
      </c>
      <c r="B524" s="491"/>
      <c r="C524" s="491"/>
      <c r="D524" s="492">
        <f t="shared" si="62"/>
        <v>0</v>
      </c>
      <c r="E524" s="492">
        <f t="shared" si="62"/>
        <v>0</v>
      </c>
      <c r="F524" s="537"/>
      <c r="G524" s="537"/>
      <c r="H524" s="491"/>
      <c r="I524" s="494"/>
    </row>
    <row r="525" spans="1:9" s="467" customFormat="1" x14ac:dyDescent="0.3">
      <c r="A525" s="547" t="str">
        <f>IF(ISBLANK($A$21),"",$A$21)</f>
        <v/>
      </c>
      <c r="B525" s="491"/>
      <c r="C525" s="491"/>
      <c r="D525" s="492">
        <f t="shared" si="62"/>
        <v>0</v>
      </c>
      <c r="E525" s="492">
        <f t="shared" si="62"/>
        <v>0</v>
      </c>
      <c r="F525" s="537"/>
      <c r="G525" s="537"/>
      <c r="H525" s="491"/>
      <c r="I525" s="494"/>
    </row>
    <row r="526" spans="1:9" s="467" customFormat="1" x14ac:dyDescent="0.3">
      <c r="A526" s="547" t="str">
        <f>IF(ISBLANK($A$22),"",$A$22)</f>
        <v/>
      </c>
      <c r="B526" s="491"/>
      <c r="C526" s="491"/>
      <c r="D526" s="492">
        <f t="shared" si="62"/>
        <v>0</v>
      </c>
      <c r="E526" s="492">
        <f t="shared" si="62"/>
        <v>0</v>
      </c>
      <c r="F526" s="537"/>
      <c r="G526" s="537"/>
      <c r="H526" s="491"/>
      <c r="I526" s="494"/>
    </row>
    <row r="527" spans="1:9" s="467" customFormat="1" x14ac:dyDescent="0.3">
      <c r="A527" s="547" t="str">
        <f>IF(ISBLANK($A$23),"",$A$23)</f>
        <v/>
      </c>
      <c r="B527" s="491"/>
      <c r="C527" s="491"/>
      <c r="D527" s="492">
        <f t="shared" si="62"/>
        <v>0</v>
      </c>
      <c r="E527" s="492">
        <f t="shared" si="62"/>
        <v>0</v>
      </c>
      <c r="F527" s="537"/>
      <c r="G527" s="537"/>
      <c r="H527" s="491"/>
      <c r="I527" s="494"/>
    </row>
    <row r="528" spans="1:9" s="467" customFormat="1" x14ac:dyDescent="0.3">
      <c r="A528" s="547" t="str">
        <f>IF(ISBLANK($A$24),"",$A$24)</f>
        <v/>
      </c>
      <c r="B528" s="491"/>
      <c r="C528" s="491"/>
      <c r="D528" s="492">
        <f t="shared" si="62"/>
        <v>0</v>
      </c>
      <c r="E528" s="492">
        <f t="shared" si="62"/>
        <v>0</v>
      </c>
      <c r="F528" s="537"/>
      <c r="G528" s="537"/>
      <c r="H528" s="491"/>
      <c r="I528" s="494"/>
    </row>
    <row r="529" spans="1:26" s="467" customFormat="1" x14ac:dyDescent="0.3">
      <c r="A529" s="547" t="str">
        <f>IF(ISBLANK($A$25),"",$A$25)</f>
        <v/>
      </c>
      <c r="B529" s="491"/>
      <c r="C529" s="491"/>
      <c r="D529" s="492">
        <f t="shared" si="62"/>
        <v>0</v>
      </c>
      <c r="E529" s="492">
        <f t="shared" si="62"/>
        <v>0</v>
      </c>
      <c r="F529" s="537"/>
      <c r="G529" s="537"/>
      <c r="H529" s="491"/>
      <c r="I529" s="494"/>
    </row>
    <row r="530" spans="1:26" s="467" customFormat="1" x14ac:dyDescent="0.3">
      <c r="A530" s="547" t="str">
        <f>IF(ISBLANK($A$26),"",$A$26)</f>
        <v/>
      </c>
      <c r="B530" s="491"/>
      <c r="C530" s="491"/>
      <c r="D530" s="492">
        <f t="shared" si="62"/>
        <v>0</v>
      </c>
      <c r="E530" s="492">
        <f t="shared" si="62"/>
        <v>0</v>
      </c>
      <c r="F530" s="537"/>
      <c r="G530" s="537"/>
      <c r="H530" s="491"/>
      <c r="I530" s="494"/>
      <c r="J530" s="464"/>
      <c r="K530" s="464"/>
      <c r="L530" s="464"/>
      <c r="M530" s="464"/>
      <c r="N530" s="464"/>
      <c r="O530" s="464"/>
      <c r="P530" s="464"/>
      <c r="Q530" s="464"/>
      <c r="R530" s="464"/>
      <c r="S530" s="464"/>
      <c r="T530" s="464"/>
      <c r="U530" s="464"/>
      <c r="V530" s="464"/>
      <c r="W530" s="464"/>
      <c r="X530" s="464"/>
      <c r="Y530" s="464"/>
      <c r="Z530" s="464"/>
    </row>
    <row r="531" spans="1:26" s="467" customFormat="1" x14ac:dyDescent="0.3">
      <c r="A531" s="547" t="str">
        <f>IF(ISBLANK($A$27),"",$A$27)</f>
        <v/>
      </c>
      <c r="B531" s="491"/>
      <c r="C531" s="491"/>
      <c r="D531" s="492">
        <f t="shared" si="62"/>
        <v>0</v>
      </c>
      <c r="E531" s="492">
        <f t="shared" si="62"/>
        <v>0</v>
      </c>
      <c r="F531" s="537"/>
      <c r="G531" s="537"/>
      <c r="H531" s="491"/>
      <c r="I531" s="494"/>
      <c r="J531" s="464"/>
      <c r="K531" s="464"/>
      <c r="L531" s="464"/>
      <c r="M531" s="464"/>
      <c r="N531" s="464"/>
      <c r="O531" s="464"/>
      <c r="P531" s="464"/>
      <c r="Q531" s="464"/>
      <c r="R531" s="464"/>
      <c r="S531" s="464"/>
      <c r="T531" s="464"/>
      <c r="U531" s="464"/>
      <c r="V531" s="464"/>
      <c r="W531" s="464"/>
      <c r="X531" s="464"/>
      <c r="Y531" s="464"/>
      <c r="Z531" s="464"/>
    </row>
    <row r="532" spans="1:26" s="467" customFormat="1" x14ac:dyDescent="0.3">
      <c r="A532" s="547" t="str">
        <f>IF(ISBLANK($A$28),"",$A$28)</f>
        <v/>
      </c>
      <c r="B532" s="491"/>
      <c r="C532" s="491"/>
      <c r="D532" s="492">
        <f t="shared" si="62"/>
        <v>0</v>
      </c>
      <c r="E532" s="492">
        <f t="shared" si="62"/>
        <v>0</v>
      </c>
      <c r="F532" s="537"/>
      <c r="G532" s="537"/>
      <c r="H532" s="491"/>
      <c r="I532" s="494"/>
      <c r="J532" s="464"/>
      <c r="K532" s="464"/>
      <c r="L532" s="464"/>
      <c r="M532" s="464"/>
      <c r="N532" s="464"/>
      <c r="O532" s="464"/>
      <c r="P532" s="464"/>
      <c r="Q532" s="464"/>
      <c r="R532" s="464"/>
      <c r="S532" s="464"/>
      <c r="T532" s="464"/>
      <c r="U532" s="464"/>
      <c r="V532" s="464"/>
      <c r="W532" s="464"/>
      <c r="X532" s="464"/>
      <c r="Y532" s="464"/>
      <c r="Z532" s="464"/>
    </row>
    <row r="533" spans="1:26" s="467" customFormat="1" x14ac:dyDescent="0.3">
      <c r="A533" s="547" t="str">
        <f>IF(ISBLANK($A$29),"",$A$29)</f>
        <v/>
      </c>
      <c r="B533" s="514"/>
      <c r="C533" s="514"/>
      <c r="D533" s="492">
        <f t="shared" si="62"/>
        <v>0</v>
      </c>
      <c r="E533" s="492">
        <f t="shared" si="62"/>
        <v>0</v>
      </c>
      <c r="F533" s="539"/>
      <c r="G533" s="539"/>
      <c r="H533" s="491"/>
      <c r="I533" s="494"/>
      <c r="J533" s="464"/>
      <c r="K533" s="464"/>
      <c r="L533" s="464"/>
      <c r="M533" s="464"/>
      <c r="N533" s="464"/>
      <c r="O533" s="464"/>
      <c r="P533" s="464"/>
      <c r="Q533" s="464"/>
      <c r="R533" s="464"/>
      <c r="S533" s="464"/>
      <c r="T533" s="464"/>
      <c r="U533" s="464"/>
      <c r="V533" s="464"/>
      <c r="W533" s="464"/>
      <c r="X533" s="464"/>
      <c r="Y533" s="464"/>
      <c r="Z533" s="464"/>
    </row>
    <row r="534" spans="1:26" s="467" customFormat="1" x14ac:dyDescent="0.3">
      <c r="A534" s="547" t="s">
        <v>2065</v>
      </c>
      <c r="B534" s="517">
        <f t="shared" ref="B534:G534" si="63">SUM(B511:B533)</f>
        <v>0</v>
      </c>
      <c r="C534" s="517">
        <f t="shared" si="63"/>
        <v>0</v>
      </c>
      <c r="D534" s="492">
        <f t="shared" si="63"/>
        <v>0</v>
      </c>
      <c r="E534" s="492">
        <f t="shared" si="63"/>
        <v>0</v>
      </c>
      <c r="F534" s="556">
        <f t="shared" si="63"/>
        <v>0</v>
      </c>
      <c r="G534" s="556">
        <f t="shared" si="63"/>
        <v>0</v>
      </c>
      <c r="H534" s="491"/>
      <c r="I534" s="519"/>
      <c r="J534" s="464"/>
      <c r="K534" s="464"/>
      <c r="L534" s="464"/>
      <c r="M534" s="464"/>
      <c r="N534" s="464"/>
      <c r="O534" s="464"/>
      <c r="P534" s="464"/>
      <c r="Q534" s="464"/>
      <c r="R534" s="464"/>
      <c r="S534" s="464"/>
      <c r="T534" s="464"/>
      <c r="U534" s="464"/>
      <c r="V534" s="464"/>
      <c r="W534" s="464"/>
      <c r="X534" s="464"/>
      <c r="Y534" s="464"/>
      <c r="Z534" s="464"/>
    </row>
    <row r="535" spans="1:26" s="467" customFormat="1" ht="18" x14ac:dyDescent="0.3">
      <c r="A535" s="557" t="s">
        <v>2066</v>
      </c>
      <c r="B535" s="558"/>
      <c r="C535" s="1124" t="s">
        <v>1655</v>
      </c>
      <c r="D535" s="1124"/>
      <c r="E535" s="1124"/>
      <c r="F535" s="1124"/>
      <c r="G535" s="1125"/>
      <c r="J535" s="464"/>
      <c r="K535" s="464"/>
      <c r="L535" s="464"/>
      <c r="M535" s="464"/>
      <c r="N535" s="464"/>
      <c r="O535" s="464"/>
      <c r="P535" s="464"/>
      <c r="Q535" s="464"/>
      <c r="R535" s="464"/>
      <c r="S535" s="464"/>
      <c r="T535" s="464"/>
      <c r="U535" s="464"/>
      <c r="V535" s="464"/>
      <c r="W535" s="464"/>
      <c r="X535" s="464"/>
      <c r="Y535" s="464"/>
      <c r="Z535" s="464"/>
    </row>
    <row r="536" spans="1:26" s="467" customFormat="1" ht="46.8" hidden="1" x14ac:dyDescent="0.3">
      <c r="A536" s="530" t="s">
        <v>2181</v>
      </c>
      <c r="B536" s="531"/>
      <c r="C536" s="1121"/>
      <c r="D536" s="1121"/>
      <c r="E536" s="1121"/>
      <c r="F536" s="1121"/>
      <c r="G536" s="1121"/>
      <c r="J536" s="464"/>
      <c r="K536" s="464"/>
      <c r="L536" s="464"/>
      <c r="M536" s="464"/>
      <c r="N536" s="464"/>
      <c r="O536" s="464"/>
      <c r="P536" s="464"/>
      <c r="Q536" s="464"/>
      <c r="R536" s="464"/>
      <c r="S536" s="464"/>
      <c r="T536" s="464"/>
      <c r="U536" s="464"/>
      <c r="V536" s="464"/>
      <c r="W536" s="464"/>
      <c r="X536" s="464"/>
      <c r="Y536" s="464"/>
      <c r="Z536" s="464"/>
    </row>
    <row r="537" spans="1:26" s="467" customFormat="1" ht="15.6" hidden="1" x14ac:dyDescent="0.3">
      <c r="A537" s="532" t="s">
        <v>2068</v>
      </c>
      <c r="B537" s="531"/>
      <c r="C537" s="1121"/>
      <c r="D537" s="1121"/>
      <c r="E537" s="1121"/>
      <c r="F537" s="1121"/>
      <c r="G537" s="1121"/>
      <c r="J537" s="464"/>
      <c r="K537" s="464"/>
      <c r="L537" s="464"/>
      <c r="M537" s="464"/>
      <c r="N537" s="464"/>
      <c r="O537" s="464"/>
      <c r="P537" s="464"/>
      <c r="Q537" s="464"/>
      <c r="R537" s="464"/>
      <c r="S537" s="464"/>
      <c r="T537" s="464"/>
      <c r="U537" s="464"/>
      <c r="V537" s="464"/>
      <c r="W537" s="464"/>
      <c r="X537" s="464"/>
      <c r="Y537" s="464"/>
      <c r="Z537" s="464"/>
    </row>
    <row r="538" spans="1:26" s="467" customFormat="1" ht="15.6" hidden="1" x14ac:dyDescent="0.3">
      <c r="A538" s="532" t="s">
        <v>2069</v>
      </c>
      <c r="B538" s="531"/>
      <c r="C538" s="1121"/>
      <c r="D538" s="1121"/>
      <c r="E538" s="1121"/>
      <c r="F538" s="1121"/>
      <c r="G538" s="1121"/>
      <c r="J538" s="464"/>
      <c r="K538" s="464"/>
      <c r="L538" s="464"/>
      <c r="M538" s="464"/>
      <c r="N538" s="464"/>
      <c r="O538" s="464"/>
      <c r="P538" s="464"/>
      <c r="Q538" s="464"/>
      <c r="R538" s="464"/>
      <c r="S538" s="464"/>
      <c r="T538" s="464"/>
      <c r="U538" s="464"/>
      <c r="V538" s="464"/>
      <c r="W538" s="464"/>
      <c r="X538" s="464"/>
      <c r="Y538" s="464"/>
      <c r="Z538" s="464"/>
    </row>
    <row r="539" spans="1:26" s="467" customFormat="1" ht="15.6" hidden="1" x14ac:dyDescent="0.3">
      <c r="A539" s="532" t="s">
        <v>2070</v>
      </c>
      <c r="B539" s="531"/>
      <c r="C539" s="1121"/>
      <c r="D539" s="1121"/>
      <c r="E539" s="1121"/>
      <c r="F539" s="1121"/>
      <c r="G539" s="1121"/>
      <c r="J539" s="464"/>
      <c r="K539" s="464"/>
      <c r="L539" s="464"/>
      <c r="M539" s="464"/>
      <c r="N539" s="464"/>
      <c r="O539" s="464"/>
      <c r="P539" s="464"/>
      <c r="Q539" s="464"/>
      <c r="R539" s="464"/>
      <c r="S539" s="464"/>
      <c r="T539" s="464"/>
      <c r="U539" s="464"/>
      <c r="V539" s="464"/>
      <c r="W539" s="464"/>
      <c r="X539" s="464"/>
      <c r="Y539" s="464"/>
      <c r="Z539" s="464"/>
    </row>
    <row r="540" spans="1:26" s="467" customFormat="1" ht="15.6" hidden="1" x14ac:dyDescent="0.3">
      <c r="A540" s="532" t="s">
        <v>2071</v>
      </c>
      <c r="B540" s="531"/>
      <c r="C540" s="1121"/>
      <c r="D540" s="1121"/>
      <c r="E540" s="1121"/>
      <c r="F540" s="1121"/>
      <c r="G540" s="1121"/>
      <c r="J540" s="464"/>
      <c r="K540" s="464"/>
      <c r="L540" s="464"/>
      <c r="M540" s="464"/>
      <c r="N540" s="464"/>
      <c r="O540" s="464"/>
      <c r="P540" s="464"/>
      <c r="Q540" s="464"/>
      <c r="R540" s="464"/>
      <c r="S540" s="464"/>
      <c r="T540" s="464"/>
      <c r="U540" s="464"/>
      <c r="V540" s="464"/>
      <c r="W540" s="464"/>
      <c r="X540" s="464"/>
      <c r="Y540" s="464"/>
      <c r="Z540" s="464"/>
    </row>
    <row r="541" spans="1:26" s="467" customFormat="1" ht="15.6" hidden="1" x14ac:dyDescent="0.3">
      <c r="A541" s="532" t="s">
        <v>2072</v>
      </c>
      <c r="B541" s="531"/>
      <c r="C541" s="1121"/>
      <c r="D541" s="1121"/>
      <c r="E541" s="1121"/>
      <c r="F541" s="1121"/>
      <c r="G541" s="1121"/>
      <c r="J541" s="464"/>
      <c r="K541" s="464"/>
      <c r="L541" s="464"/>
      <c r="M541" s="464"/>
      <c r="N541" s="464"/>
      <c r="O541" s="464"/>
      <c r="P541" s="464"/>
      <c r="Q541" s="464"/>
      <c r="R541" s="464"/>
      <c r="S541" s="464"/>
      <c r="T541" s="464"/>
      <c r="U541" s="464"/>
      <c r="V541" s="464"/>
      <c r="W541" s="464"/>
      <c r="X541" s="464"/>
      <c r="Y541" s="464"/>
      <c r="Z541" s="464"/>
    </row>
    <row r="542" spans="1:26" s="467" customFormat="1" ht="15.6" collapsed="1" x14ac:dyDescent="0.3">
      <c r="A542" s="533" t="s">
        <v>1496</v>
      </c>
      <c r="B542" s="534">
        <v>40</v>
      </c>
      <c r="C542" s="1122" t="s">
        <v>2073</v>
      </c>
      <c r="D542" s="1122"/>
      <c r="E542" s="1122"/>
      <c r="F542" s="1122"/>
      <c r="G542" s="1122"/>
      <c r="J542" s="464"/>
      <c r="K542" s="464"/>
      <c r="L542" s="464"/>
      <c r="M542" s="464"/>
      <c r="N542" s="464"/>
      <c r="O542" s="464"/>
      <c r="P542" s="464"/>
      <c r="Q542" s="464"/>
      <c r="R542" s="464"/>
      <c r="S542" s="464"/>
      <c r="T542" s="464"/>
      <c r="U542" s="464"/>
      <c r="V542" s="464"/>
      <c r="W542" s="464"/>
      <c r="X542" s="464"/>
      <c r="Y542" s="464"/>
      <c r="Z542" s="464"/>
    </row>
    <row r="543" spans="1:26" s="467" customFormat="1" x14ac:dyDescent="0.3">
      <c r="J543" s="464"/>
      <c r="K543" s="464"/>
      <c r="L543" s="464"/>
      <c r="M543" s="464"/>
      <c r="N543" s="464"/>
      <c r="O543" s="464"/>
      <c r="P543" s="464"/>
      <c r="Q543" s="464"/>
      <c r="R543" s="464"/>
      <c r="S543" s="464"/>
      <c r="T543" s="464"/>
      <c r="U543" s="464"/>
      <c r="V543" s="464"/>
      <c r="W543" s="464"/>
      <c r="X543" s="464"/>
      <c r="Y543" s="464"/>
      <c r="Z543" s="464"/>
    </row>
    <row r="544" spans="1:26" ht="18" x14ac:dyDescent="0.35">
      <c r="A544" s="1134" t="s">
        <v>1878</v>
      </c>
      <c r="B544" s="1135"/>
      <c r="C544" s="1135"/>
      <c r="D544" s="1135"/>
      <c r="E544" s="1135"/>
      <c r="F544" s="1135"/>
      <c r="G544" s="1135"/>
      <c r="H544" s="1135"/>
      <c r="I544" s="1136"/>
    </row>
    <row r="545" spans="1:9" ht="43.2" x14ac:dyDescent="0.3">
      <c r="A545" s="471" t="s">
        <v>2040</v>
      </c>
      <c r="B545" s="471" t="s">
        <v>2041</v>
      </c>
      <c r="C545" s="472" t="s">
        <v>2042</v>
      </c>
      <c r="D545" s="546" t="str">
        <f>"Productive FTEs ("&amp;B577*52&amp;")"</f>
        <v>Productive FTEs (2080)</v>
      </c>
      <c r="E545" s="546" t="str">
        <f>"Non-productive FTEs ("&amp;B577*52&amp;")"</f>
        <v>Non-productive FTEs (2080)</v>
      </c>
      <c r="F545" s="472" t="s">
        <v>2043</v>
      </c>
      <c r="G545" s="472" t="s">
        <v>2044</v>
      </c>
      <c r="H545" s="473" t="s">
        <v>2045</v>
      </c>
      <c r="I545" s="472" t="s">
        <v>1655</v>
      </c>
    </row>
    <row r="546" spans="1:9" x14ac:dyDescent="0.3">
      <c r="A546" s="547" t="str">
        <f>IF(ISBLANK($A$7),"",$A$7)</f>
        <v>Hourly Staff</v>
      </c>
      <c r="B546" s="479"/>
      <c r="C546" s="479"/>
      <c r="D546" s="485">
        <f t="shared" ref="D546:E553" si="64">IF($B$254="","",B546/($B$254*52))</f>
        <v>0</v>
      </c>
      <c r="E546" s="485">
        <f t="shared" si="64"/>
        <v>0</v>
      </c>
      <c r="F546" s="536"/>
      <c r="G546" s="536"/>
      <c r="H546" s="479"/>
      <c r="I546" s="482"/>
    </row>
    <row r="547" spans="1:9" x14ac:dyDescent="0.3">
      <c r="A547" s="549" t="str">
        <f>IF(ISBLANK($A$8),"",$A$8)</f>
        <v>Hourly Staff</v>
      </c>
      <c r="B547" s="491"/>
      <c r="C547" s="491"/>
      <c r="D547" s="492">
        <f t="shared" si="64"/>
        <v>0</v>
      </c>
      <c r="E547" s="492">
        <f t="shared" si="64"/>
        <v>0</v>
      </c>
      <c r="F547" s="537"/>
      <c r="G547" s="537"/>
      <c r="H547" s="491"/>
      <c r="I547" s="494"/>
    </row>
    <row r="548" spans="1:9" x14ac:dyDescent="0.3">
      <c r="A548" s="549" t="str">
        <f>IF(ISBLANK($A$9),"",$A$9)</f>
        <v>Other Labor</v>
      </c>
      <c r="B548" s="491"/>
      <c r="C548" s="491"/>
      <c r="D548" s="492">
        <f t="shared" si="64"/>
        <v>0</v>
      </c>
      <c r="E548" s="492">
        <f t="shared" si="64"/>
        <v>0</v>
      </c>
      <c r="F548" s="537"/>
      <c r="G548" s="537"/>
      <c r="H548" s="491"/>
      <c r="I548" s="494"/>
    </row>
    <row r="549" spans="1:9" s="467" customFormat="1" x14ac:dyDescent="0.3">
      <c r="A549" s="549" t="str">
        <f>IF(ISBLANK($A$10),"",$A$10)</f>
        <v>Other Labor</v>
      </c>
      <c r="B549" s="491"/>
      <c r="C549" s="491"/>
      <c r="D549" s="492">
        <f t="shared" si="64"/>
        <v>0</v>
      </c>
      <c r="E549" s="492">
        <f t="shared" si="64"/>
        <v>0</v>
      </c>
      <c r="F549" s="537"/>
      <c r="G549" s="537"/>
      <c r="H549" s="491"/>
      <c r="I549" s="494"/>
    </row>
    <row r="550" spans="1:9" s="467" customFormat="1" x14ac:dyDescent="0.3">
      <c r="A550" s="549" t="str">
        <f>IF(ISBLANK($A$11),"",$A$11)</f>
        <v>Other Labor</v>
      </c>
      <c r="B550" s="491"/>
      <c r="C550" s="491"/>
      <c r="D550" s="492">
        <f t="shared" si="64"/>
        <v>0</v>
      </c>
      <c r="E550" s="492">
        <f t="shared" si="64"/>
        <v>0</v>
      </c>
      <c r="F550" s="537"/>
      <c r="G550" s="537"/>
      <c r="H550" s="491"/>
      <c r="I550" s="494"/>
    </row>
    <row r="551" spans="1:9" s="467" customFormat="1" x14ac:dyDescent="0.3">
      <c r="A551" s="549" t="str">
        <f>IF(ISBLANK($A$12),"",$A$12)</f>
        <v>Lead</v>
      </c>
      <c r="B551" s="491"/>
      <c r="C551" s="491"/>
      <c r="D551" s="492">
        <f t="shared" si="64"/>
        <v>0</v>
      </c>
      <c r="E551" s="492">
        <f t="shared" si="64"/>
        <v>0</v>
      </c>
      <c r="F551" s="537"/>
      <c r="G551" s="537"/>
      <c r="H551" s="491"/>
      <c r="I551" s="494"/>
    </row>
    <row r="552" spans="1:9" s="467" customFormat="1" x14ac:dyDescent="0.3">
      <c r="A552" s="549" t="str">
        <f>IF(ISBLANK($A$13),"",$A$13)</f>
        <v>Administrative Support</v>
      </c>
      <c r="B552" s="491"/>
      <c r="C552" s="491"/>
      <c r="D552" s="492">
        <f t="shared" si="64"/>
        <v>0</v>
      </c>
      <c r="E552" s="492">
        <f t="shared" si="64"/>
        <v>0</v>
      </c>
      <c r="F552" s="537"/>
      <c r="G552" s="537"/>
      <c r="H552" s="491"/>
      <c r="I552" s="494"/>
    </row>
    <row r="553" spans="1:9" s="467" customFormat="1" x14ac:dyDescent="0.3">
      <c r="A553" s="549" t="str">
        <f>IF(ISBLANK($A$14),"",$A$14)</f>
        <v>Hourly Supervision</v>
      </c>
      <c r="B553" s="491"/>
      <c r="C553" s="491"/>
      <c r="D553" s="492">
        <f t="shared" si="64"/>
        <v>0</v>
      </c>
      <c r="E553" s="492">
        <f t="shared" si="64"/>
        <v>0</v>
      </c>
      <c r="F553" s="537"/>
      <c r="G553" s="537"/>
      <c r="H553" s="491"/>
      <c r="I553" s="494"/>
    </row>
    <row r="554" spans="1:9" s="467" customFormat="1" x14ac:dyDescent="0.3">
      <c r="A554" s="547" t="str">
        <f>IF(ISBLANK($A$15),"",$A$15)</f>
        <v>Salaried Staff</v>
      </c>
      <c r="B554" s="479"/>
      <c r="C554" s="479"/>
      <c r="D554" s="485"/>
      <c r="E554" s="485"/>
      <c r="F554" s="536"/>
      <c r="G554" s="536"/>
      <c r="H554" s="479"/>
      <c r="I554" s="482"/>
    </row>
    <row r="555" spans="1:9" s="467" customFormat="1" x14ac:dyDescent="0.3">
      <c r="A555" s="549" t="str">
        <f>IF(ISBLANK($A$16),"",$A$16)</f>
        <v>Salaried Supervision</v>
      </c>
      <c r="B555" s="491"/>
      <c r="C555" s="491"/>
      <c r="D555" s="492">
        <f t="shared" ref="D555:E568" si="65">IF($B$254="","",B555/($B$254*52))</f>
        <v>0</v>
      </c>
      <c r="E555" s="492">
        <f t="shared" si="65"/>
        <v>0</v>
      </c>
      <c r="F555" s="537"/>
      <c r="G555" s="537"/>
      <c r="H555" s="491"/>
      <c r="I555" s="494"/>
    </row>
    <row r="556" spans="1:9" s="467" customFormat="1" x14ac:dyDescent="0.3">
      <c r="A556" s="549" t="str">
        <f>IF(ISBLANK($A$17),"",$A$17)</f>
        <v>Managers</v>
      </c>
      <c r="B556" s="491"/>
      <c r="C556" s="491"/>
      <c r="D556" s="492">
        <f t="shared" si="65"/>
        <v>0</v>
      </c>
      <c r="E556" s="492">
        <f t="shared" si="65"/>
        <v>0</v>
      </c>
      <c r="F556" s="537"/>
      <c r="G556" s="537"/>
      <c r="H556" s="491"/>
      <c r="I556" s="494"/>
    </row>
    <row r="557" spans="1:9" s="467" customFormat="1" x14ac:dyDescent="0.3">
      <c r="A557" s="549" t="str">
        <f>IF(ISBLANK($A$18),"",$A$18)</f>
        <v>Director</v>
      </c>
      <c r="B557" s="491"/>
      <c r="C557" s="491"/>
      <c r="D557" s="492">
        <f t="shared" si="65"/>
        <v>0</v>
      </c>
      <c r="E557" s="492">
        <f t="shared" si="65"/>
        <v>0</v>
      </c>
      <c r="F557" s="537"/>
      <c r="G557" s="537"/>
      <c r="H557" s="491"/>
      <c r="I557" s="494"/>
    </row>
    <row r="558" spans="1:9" s="467" customFormat="1" x14ac:dyDescent="0.3">
      <c r="A558" s="547" t="str">
        <f>IF(ISBLANK($A$19),"",$A$19)</f>
        <v>Other Labor</v>
      </c>
      <c r="B558" s="479"/>
      <c r="C558" s="479"/>
      <c r="D558" s="485">
        <f t="shared" si="65"/>
        <v>0</v>
      </c>
      <c r="E558" s="485">
        <f t="shared" si="65"/>
        <v>0</v>
      </c>
      <c r="F558" s="536"/>
      <c r="G558" s="536"/>
      <c r="H558" s="479"/>
      <c r="I558" s="482"/>
    </row>
    <row r="559" spans="1:9" s="467" customFormat="1" x14ac:dyDescent="0.3">
      <c r="A559" s="549" t="str">
        <f>IF(ISBLANK($A$20),"",$A$20)</f>
        <v>Temp/ Agency Labor</v>
      </c>
      <c r="B559" s="491"/>
      <c r="C559" s="491"/>
      <c r="D559" s="492">
        <f t="shared" si="65"/>
        <v>0</v>
      </c>
      <c r="E559" s="492">
        <f t="shared" si="65"/>
        <v>0</v>
      </c>
      <c r="F559" s="537"/>
      <c r="G559" s="537"/>
      <c r="H559" s="491"/>
      <c r="I559" s="494"/>
    </row>
    <row r="560" spans="1:9" s="467" customFormat="1" x14ac:dyDescent="0.3">
      <c r="A560" s="547" t="str">
        <f>IF(ISBLANK($A$21),"",$A$21)</f>
        <v/>
      </c>
      <c r="B560" s="491"/>
      <c r="C560" s="491"/>
      <c r="D560" s="492">
        <f t="shared" si="65"/>
        <v>0</v>
      </c>
      <c r="E560" s="492">
        <f t="shared" si="65"/>
        <v>0</v>
      </c>
      <c r="F560" s="537"/>
      <c r="G560" s="537"/>
      <c r="H560" s="491"/>
      <c r="I560" s="494"/>
    </row>
    <row r="561" spans="1:26" s="467" customFormat="1" x14ac:dyDescent="0.3">
      <c r="A561" s="547" t="str">
        <f>IF(ISBLANK($A$22),"",$A$22)</f>
        <v/>
      </c>
      <c r="B561" s="491"/>
      <c r="C561" s="491"/>
      <c r="D561" s="492">
        <f t="shared" si="65"/>
        <v>0</v>
      </c>
      <c r="E561" s="492">
        <f t="shared" si="65"/>
        <v>0</v>
      </c>
      <c r="F561" s="537"/>
      <c r="G561" s="537"/>
      <c r="H561" s="491"/>
      <c r="I561" s="494"/>
    </row>
    <row r="562" spans="1:26" s="467" customFormat="1" x14ac:dyDescent="0.3">
      <c r="A562" s="547" t="str">
        <f>IF(ISBLANK($A$23),"",$A$23)</f>
        <v/>
      </c>
      <c r="B562" s="491"/>
      <c r="C562" s="491"/>
      <c r="D562" s="492">
        <f t="shared" si="65"/>
        <v>0</v>
      </c>
      <c r="E562" s="492">
        <f t="shared" si="65"/>
        <v>0</v>
      </c>
      <c r="F562" s="537"/>
      <c r="G562" s="537"/>
      <c r="H562" s="491"/>
      <c r="I562" s="494"/>
    </row>
    <row r="563" spans="1:26" s="467" customFormat="1" x14ac:dyDescent="0.3">
      <c r="A563" s="547" t="str">
        <f>IF(ISBLANK($A$24),"",$A$24)</f>
        <v/>
      </c>
      <c r="B563" s="491"/>
      <c r="C563" s="491"/>
      <c r="D563" s="492">
        <f t="shared" si="65"/>
        <v>0</v>
      </c>
      <c r="E563" s="492">
        <f t="shared" si="65"/>
        <v>0</v>
      </c>
      <c r="F563" s="537"/>
      <c r="G563" s="537"/>
      <c r="H563" s="491"/>
      <c r="I563" s="494"/>
    </row>
    <row r="564" spans="1:26" s="467" customFormat="1" x14ac:dyDescent="0.3">
      <c r="A564" s="547" t="str">
        <f>IF(ISBLANK($A$25),"",$A$25)</f>
        <v/>
      </c>
      <c r="B564" s="491"/>
      <c r="C564" s="491"/>
      <c r="D564" s="492">
        <f t="shared" si="65"/>
        <v>0</v>
      </c>
      <c r="E564" s="492">
        <f t="shared" si="65"/>
        <v>0</v>
      </c>
      <c r="F564" s="537"/>
      <c r="G564" s="537"/>
      <c r="H564" s="491"/>
      <c r="I564" s="494"/>
    </row>
    <row r="565" spans="1:26" s="467" customFormat="1" x14ac:dyDescent="0.3">
      <c r="A565" s="547" t="str">
        <f>IF(ISBLANK($A$26),"",$A$26)</f>
        <v/>
      </c>
      <c r="B565" s="491"/>
      <c r="C565" s="491"/>
      <c r="D565" s="492">
        <f t="shared" si="65"/>
        <v>0</v>
      </c>
      <c r="E565" s="492">
        <f t="shared" si="65"/>
        <v>0</v>
      </c>
      <c r="F565" s="537"/>
      <c r="G565" s="537"/>
      <c r="H565" s="491"/>
      <c r="I565" s="494"/>
      <c r="J565" s="464"/>
      <c r="K565" s="464"/>
      <c r="L565" s="464"/>
      <c r="M565" s="464"/>
      <c r="N565" s="464"/>
      <c r="O565" s="464"/>
      <c r="P565" s="464"/>
      <c r="Q565" s="464"/>
      <c r="R565" s="464"/>
      <c r="S565" s="464"/>
      <c r="T565" s="464"/>
      <c r="U565" s="464"/>
      <c r="V565" s="464"/>
      <c r="W565" s="464"/>
      <c r="X565" s="464"/>
      <c r="Y565" s="464"/>
      <c r="Z565" s="464"/>
    </row>
    <row r="566" spans="1:26" s="467" customFormat="1" x14ac:dyDescent="0.3">
      <c r="A566" s="547" t="str">
        <f>IF(ISBLANK($A$27),"",$A$27)</f>
        <v/>
      </c>
      <c r="B566" s="491"/>
      <c r="C566" s="491"/>
      <c r="D566" s="492">
        <f t="shared" si="65"/>
        <v>0</v>
      </c>
      <c r="E566" s="492">
        <f t="shared" si="65"/>
        <v>0</v>
      </c>
      <c r="F566" s="537"/>
      <c r="G566" s="537"/>
      <c r="H566" s="491"/>
      <c r="I566" s="494"/>
      <c r="J566" s="464"/>
      <c r="K566" s="464"/>
      <c r="L566" s="464"/>
      <c r="M566" s="464"/>
      <c r="N566" s="464"/>
      <c r="O566" s="464"/>
      <c r="P566" s="464"/>
      <c r="Q566" s="464"/>
      <c r="R566" s="464"/>
      <c r="S566" s="464"/>
      <c r="T566" s="464"/>
      <c r="U566" s="464"/>
      <c r="V566" s="464"/>
      <c r="W566" s="464"/>
      <c r="X566" s="464"/>
      <c r="Y566" s="464"/>
      <c r="Z566" s="464"/>
    </row>
    <row r="567" spans="1:26" s="467" customFormat="1" x14ac:dyDescent="0.3">
      <c r="A567" s="547" t="str">
        <f>IF(ISBLANK($A$28),"",$A$28)</f>
        <v/>
      </c>
      <c r="B567" s="491"/>
      <c r="C567" s="491"/>
      <c r="D567" s="492">
        <f t="shared" si="65"/>
        <v>0</v>
      </c>
      <c r="E567" s="492">
        <f t="shared" si="65"/>
        <v>0</v>
      </c>
      <c r="F567" s="537"/>
      <c r="G567" s="537"/>
      <c r="H567" s="491"/>
      <c r="I567" s="494"/>
      <c r="J567" s="464"/>
      <c r="K567" s="464"/>
      <c r="L567" s="464"/>
      <c r="M567" s="464"/>
      <c r="N567" s="464"/>
      <c r="O567" s="464"/>
      <c r="P567" s="464"/>
      <c r="Q567" s="464"/>
      <c r="R567" s="464"/>
      <c r="S567" s="464"/>
      <c r="T567" s="464"/>
      <c r="U567" s="464"/>
      <c r="V567" s="464"/>
      <c r="W567" s="464"/>
      <c r="X567" s="464"/>
      <c r="Y567" s="464"/>
      <c r="Z567" s="464"/>
    </row>
    <row r="568" spans="1:26" s="467" customFormat="1" x14ac:dyDescent="0.3">
      <c r="A568" s="547" t="str">
        <f>IF(ISBLANK($A$29),"",$A$29)</f>
        <v/>
      </c>
      <c r="B568" s="514"/>
      <c r="C568" s="514"/>
      <c r="D568" s="492">
        <f t="shared" si="65"/>
        <v>0</v>
      </c>
      <c r="E568" s="492">
        <f t="shared" si="65"/>
        <v>0</v>
      </c>
      <c r="F568" s="539"/>
      <c r="G568" s="539"/>
      <c r="H568" s="491"/>
      <c r="I568" s="494"/>
      <c r="J568" s="464"/>
      <c r="K568" s="464"/>
      <c r="L568" s="464"/>
      <c r="M568" s="464"/>
      <c r="N568" s="464"/>
      <c r="O568" s="464"/>
      <c r="P568" s="464"/>
      <c r="Q568" s="464"/>
      <c r="R568" s="464"/>
      <c r="S568" s="464"/>
      <c r="T568" s="464"/>
      <c r="U568" s="464"/>
      <c r="V568" s="464"/>
      <c r="W568" s="464"/>
      <c r="X568" s="464"/>
      <c r="Y568" s="464"/>
      <c r="Z568" s="464"/>
    </row>
    <row r="569" spans="1:26" s="467" customFormat="1" x14ac:dyDescent="0.3">
      <c r="A569" s="547" t="s">
        <v>2065</v>
      </c>
      <c r="B569" s="517">
        <f t="shared" ref="B569:G569" si="66">SUM(B546:B568)</f>
        <v>0</v>
      </c>
      <c r="C569" s="517">
        <f t="shared" si="66"/>
        <v>0</v>
      </c>
      <c r="D569" s="492">
        <f t="shared" si="66"/>
        <v>0</v>
      </c>
      <c r="E569" s="492">
        <f t="shared" si="66"/>
        <v>0</v>
      </c>
      <c r="F569" s="556">
        <f t="shared" si="66"/>
        <v>0</v>
      </c>
      <c r="G569" s="556">
        <f t="shared" si="66"/>
        <v>0</v>
      </c>
      <c r="H569" s="491"/>
      <c r="I569" s="519"/>
      <c r="J569" s="464"/>
      <c r="K569" s="464"/>
      <c r="L569" s="464"/>
      <c r="M569" s="464"/>
      <c r="N569" s="464"/>
      <c r="O569" s="464"/>
      <c r="P569" s="464"/>
      <c r="Q569" s="464"/>
      <c r="R569" s="464"/>
      <c r="S569" s="464"/>
      <c r="T569" s="464"/>
      <c r="U569" s="464"/>
      <c r="V569" s="464"/>
      <c r="W569" s="464"/>
      <c r="X569" s="464"/>
      <c r="Y569" s="464"/>
      <c r="Z569" s="464"/>
    </row>
    <row r="570" spans="1:26" s="467" customFormat="1" ht="18" x14ac:dyDescent="0.3">
      <c r="A570" s="557" t="s">
        <v>2066</v>
      </c>
      <c r="B570" s="558"/>
      <c r="C570" s="1124" t="s">
        <v>1655</v>
      </c>
      <c r="D570" s="1124"/>
      <c r="E570" s="1124"/>
      <c r="F570" s="1124"/>
      <c r="G570" s="1125"/>
      <c r="J570" s="464"/>
      <c r="K570" s="464"/>
      <c r="L570" s="464"/>
      <c r="M570" s="464"/>
      <c r="N570" s="464"/>
      <c r="O570" s="464"/>
      <c r="P570" s="464"/>
      <c r="Q570" s="464"/>
      <c r="R570" s="464"/>
      <c r="S570" s="464"/>
      <c r="T570" s="464"/>
      <c r="U570" s="464"/>
      <c r="V570" s="464"/>
      <c r="W570" s="464"/>
      <c r="X570" s="464"/>
      <c r="Y570" s="464"/>
      <c r="Z570" s="464"/>
    </row>
    <row r="571" spans="1:26" s="467" customFormat="1" ht="46.8" hidden="1" x14ac:dyDescent="0.3">
      <c r="A571" s="530" t="s">
        <v>2181</v>
      </c>
      <c r="B571" s="531"/>
      <c r="C571" s="1121"/>
      <c r="D571" s="1121"/>
      <c r="E571" s="1121"/>
      <c r="F571" s="1121"/>
      <c r="G571" s="1121"/>
      <c r="J571" s="464"/>
      <c r="K571" s="464"/>
      <c r="L571" s="464"/>
      <c r="M571" s="464"/>
      <c r="N571" s="464"/>
      <c r="O571" s="464"/>
      <c r="P571" s="464"/>
      <c r="Q571" s="464"/>
      <c r="R571" s="464"/>
      <c r="S571" s="464"/>
      <c r="T571" s="464"/>
      <c r="U571" s="464"/>
      <c r="V571" s="464"/>
      <c r="W571" s="464"/>
      <c r="X571" s="464"/>
      <c r="Y571" s="464"/>
      <c r="Z571" s="464"/>
    </row>
    <row r="572" spans="1:26" s="467" customFormat="1" ht="15.6" hidden="1" x14ac:dyDescent="0.3">
      <c r="A572" s="532" t="s">
        <v>2068</v>
      </c>
      <c r="B572" s="531"/>
      <c r="C572" s="1121"/>
      <c r="D572" s="1121"/>
      <c r="E572" s="1121"/>
      <c r="F572" s="1121"/>
      <c r="G572" s="1121"/>
      <c r="J572" s="464"/>
      <c r="K572" s="464"/>
      <c r="L572" s="464"/>
      <c r="M572" s="464"/>
      <c r="N572" s="464"/>
      <c r="O572" s="464"/>
      <c r="P572" s="464"/>
      <c r="Q572" s="464"/>
      <c r="R572" s="464"/>
      <c r="S572" s="464"/>
      <c r="T572" s="464"/>
      <c r="U572" s="464"/>
      <c r="V572" s="464"/>
      <c r="W572" s="464"/>
      <c r="X572" s="464"/>
      <c r="Y572" s="464"/>
      <c r="Z572" s="464"/>
    </row>
    <row r="573" spans="1:26" s="467" customFormat="1" ht="15.6" hidden="1" x14ac:dyDescent="0.3">
      <c r="A573" s="532" t="s">
        <v>2069</v>
      </c>
      <c r="B573" s="531"/>
      <c r="C573" s="1121"/>
      <c r="D573" s="1121"/>
      <c r="E573" s="1121"/>
      <c r="F573" s="1121"/>
      <c r="G573" s="1121"/>
      <c r="J573" s="464"/>
      <c r="K573" s="464"/>
      <c r="L573" s="464"/>
      <c r="M573" s="464"/>
      <c r="N573" s="464"/>
      <c r="O573" s="464"/>
      <c r="P573" s="464"/>
      <c r="Q573" s="464"/>
      <c r="R573" s="464"/>
      <c r="S573" s="464"/>
      <c r="T573" s="464"/>
      <c r="U573" s="464"/>
      <c r="V573" s="464"/>
      <c r="W573" s="464"/>
      <c r="X573" s="464"/>
      <c r="Y573" s="464"/>
      <c r="Z573" s="464"/>
    </row>
    <row r="574" spans="1:26" s="467" customFormat="1" ht="15.6" hidden="1" x14ac:dyDescent="0.3">
      <c r="A574" s="532" t="s">
        <v>2070</v>
      </c>
      <c r="B574" s="531"/>
      <c r="C574" s="1121"/>
      <c r="D574" s="1121"/>
      <c r="E574" s="1121"/>
      <c r="F574" s="1121"/>
      <c r="G574" s="1121"/>
      <c r="J574" s="464"/>
      <c r="K574" s="464"/>
      <c r="L574" s="464"/>
      <c r="M574" s="464"/>
      <c r="N574" s="464"/>
      <c r="O574" s="464"/>
      <c r="P574" s="464"/>
      <c r="Q574" s="464"/>
      <c r="R574" s="464"/>
      <c r="S574" s="464"/>
      <c r="T574" s="464"/>
      <c r="U574" s="464"/>
      <c r="V574" s="464"/>
      <c r="W574" s="464"/>
      <c r="X574" s="464"/>
      <c r="Y574" s="464"/>
      <c r="Z574" s="464"/>
    </row>
    <row r="575" spans="1:26" s="467" customFormat="1" ht="15.6" hidden="1" x14ac:dyDescent="0.3">
      <c r="A575" s="532" t="s">
        <v>2071</v>
      </c>
      <c r="B575" s="531"/>
      <c r="C575" s="1121"/>
      <c r="D575" s="1121"/>
      <c r="E575" s="1121"/>
      <c r="F575" s="1121"/>
      <c r="G575" s="1121"/>
      <c r="J575" s="464"/>
      <c r="K575" s="464"/>
      <c r="L575" s="464"/>
      <c r="M575" s="464"/>
      <c r="N575" s="464"/>
      <c r="O575" s="464"/>
      <c r="P575" s="464"/>
      <c r="Q575" s="464"/>
      <c r="R575" s="464"/>
      <c r="S575" s="464"/>
      <c r="T575" s="464"/>
      <c r="U575" s="464"/>
      <c r="V575" s="464"/>
      <c r="W575" s="464"/>
      <c r="X575" s="464"/>
      <c r="Y575" s="464"/>
      <c r="Z575" s="464"/>
    </row>
    <row r="576" spans="1:26" s="467" customFormat="1" ht="15.6" hidden="1" x14ac:dyDescent="0.3">
      <c r="A576" s="532" t="s">
        <v>2072</v>
      </c>
      <c r="B576" s="531"/>
      <c r="C576" s="1121"/>
      <c r="D576" s="1121"/>
      <c r="E576" s="1121"/>
      <c r="F576" s="1121"/>
      <c r="G576" s="1121"/>
      <c r="J576" s="464"/>
      <c r="K576" s="464"/>
      <c r="L576" s="464"/>
      <c r="M576" s="464"/>
      <c r="N576" s="464"/>
      <c r="O576" s="464"/>
      <c r="P576" s="464"/>
      <c r="Q576" s="464"/>
      <c r="R576" s="464"/>
      <c r="S576" s="464"/>
      <c r="T576" s="464"/>
      <c r="U576" s="464"/>
      <c r="V576" s="464"/>
      <c r="W576" s="464"/>
      <c r="X576" s="464"/>
      <c r="Y576" s="464"/>
      <c r="Z576" s="464"/>
    </row>
    <row r="577" spans="1:26" s="467" customFormat="1" ht="15.6" collapsed="1" x14ac:dyDescent="0.3">
      <c r="A577" s="533" t="s">
        <v>1496</v>
      </c>
      <c r="B577" s="534">
        <v>40</v>
      </c>
      <c r="C577" s="1122" t="s">
        <v>2073</v>
      </c>
      <c r="D577" s="1122"/>
      <c r="E577" s="1122"/>
      <c r="F577" s="1122"/>
      <c r="G577" s="1122"/>
      <c r="J577" s="464"/>
      <c r="K577" s="464"/>
      <c r="L577" s="464"/>
      <c r="M577" s="464"/>
      <c r="N577" s="464"/>
      <c r="O577" s="464"/>
      <c r="P577" s="464"/>
      <c r="Q577" s="464"/>
      <c r="R577" s="464"/>
      <c r="S577" s="464"/>
      <c r="T577" s="464"/>
      <c r="U577" s="464"/>
      <c r="V577" s="464"/>
      <c r="W577" s="464"/>
      <c r="X577" s="464"/>
      <c r="Y577" s="464"/>
      <c r="Z577" s="464"/>
    </row>
    <row r="578" spans="1:26" s="467" customFormat="1" x14ac:dyDescent="0.3">
      <c r="J578" s="464"/>
      <c r="K578" s="464"/>
      <c r="L578" s="464"/>
      <c r="M578" s="464"/>
      <c r="N578" s="464"/>
      <c r="O578" s="464"/>
      <c r="P578" s="464"/>
      <c r="Q578" s="464"/>
      <c r="R578" s="464"/>
      <c r="S578" s="464"/>
      <c r="T578" s="464"/>
      <c r="U578" s="464"/>
      <c r="V578" s="464"/>
      <c r="W578" s="464"/>
      <c r="X578" s="464"/>
      <c r="Y578" s="464"/>
      <c r="Z578" s="464"/>
    </row>
    <row r="579" spans="1:26" ht="18" x14ac:dyDescent="0.35">
      <c r="A579" s="1134" t="s">
        <v>1879</v>
      </c>
      <c r="B579" s="1135"/>
      <c r="C579" s="1135"/>
      <c r="D579" s="1135"/>
      <c r="E579" s="1135"/>
      <c r="F579" s="1135"/>
      <c r="G579" s="1135"/>
      <c r="H579" s="1135"/>
      <c r="I579" s="1136"/>
    </row>
    <row r="580" spans="1:26" ht="43.2" x14ac:dyDescent="0.3">
      <c r="A580" s="471" t="s">
        <v>2040</v>
      </c>
      <c r="B580" s="471" t="s">
        <v>2041</v>
      </c>
      <c r="C580" s="472" t="s">
        <v>2042</v>
      </c>
      <c r="D580" s="546" t="str">
        <f>"Productive FTEs ("&amp;B612*52&amp;")"</f>
        <v>Productive FTEs (2080)</v>
      </c>
      <c r="E580" s="546" t="str">
        <f>"Non-productive FTEs ("&amp;B612*52&amp;")"</f>
        <v>Non-productive FTEs (2080)</v>
      </c>
      <c r="F580" s="472" t="s">
        <v>2043</v>
      </c>
      <c r="G580" s="472" t="s">
        <v>2044</v>
      </c>
      <c r="H580" s="473" t="s">
        <v>2045</v>
      </c>
      <c r="I580" s="472" t="s">
        <v>1655</v>
      </c>
    </row>
    <row r="581" spans="1:26" x14ac:dyDescent="0.3">
      <c r="A581" s="547" t="str">
        <f>IF(ISBLANK($A$7),"",$A$7)</f>
        <v>Hourly Staff</v>
      </c>
      <c r="B581" s="479"/>
      <c r="C581" s="479"/>
      <c r="D581" s="485">
        <f t="shared" ref="D581:E588" si="67">IF($B$254="","",B581/($B$254*52))</f>
        <v>0</v>
      </c>
      <c r="E581" s="485">
        <f t="shared" si="67"/>
        <v>0</v>
      </c>
      <c r="F581" s="536"/>
      <c r="G581" s="536"/>
      <c r="H581" s="479"/>
      <c r="I581" s="482"/>
    </row>
    <row r="582" spans="1:26" x14ac:dyDescent="0.3">
      <c r="A582" s="549" t="str">
        <f>IF(ISBLANK($A$8),"",$A$8)</f>
        <v>Hourly Staff</v>
      </c>
      <c r="B582" s="491"/>
      <c r="C582" s="491"/>
      <c r="D582" s="492">
        <f t="shared" si="67"/>
        <v>0</v>
      </c>
      <c r="E582" s="492">
        <f t="shared" si="67"/>
        <v>0</v>
      </c>
      <c r="F582" s="537"/>
      <c r="G582" s="537"/>
      <c r="H582" s="491"/>
      <c r="I582" s="494"/>
    </row>
    <row r="583" spans="1:26" x14ac:dyDescent="0.3">
      <c r="A583" s="549" t="str">
        <f>IF(ISBLANK($A$9),"",$A$9)</f>
        <v>Other Labor</v>
      </c>
      <c r="B583" s="491"/>
      <c r="C583" s="491"/>
      <c r="D583" s="492">
        <f t="shared" si="67"/>
        <v>0</v>
      </c>
      <c r="E583" s="492">
        <f t="shared" si="67"/>
        <v>0</v>
      </c>
      <c r="F583" s="537"/>
      <c r="G583" s="537"/>
      <c r="H583" s="491"/>
      <c r="I583" s="494"/>
    </row>
    <row r="584" spans="1:26" s="467" customFormat="1" x14ac:dyDescent="0.3">
      <c r="A584" s="549" t="str">
        <f>IF(ISBLANK($A$10),"",$A$10)</f>
        <v>Other Labor</v>
      </c>
      <c r="B584" s="491"/>
      <c r="C584" s="491"/>
      <c r="D584" s="492">
        <f t="shared" si="67"/>
        <v>0</v>
      </c>
      <c r="E584" s="492">
        <f t="shared" si="67"/>
        <v>0</v>
      </c>
      <c r="F584" s="537"/>
      <c r="G584" s="537"/>
      <c r="H584" s="491"/>
      <c r="I584" s="494"/>
    </row>
    <row r="585" spans="1:26" s="467" customFormat="1" x14ac:dyDescent="0.3">
      <c r="A585" s="549" t="str">
        <f>IF(ISBLANK($A$11),"",$A$11)</f>
        <v>Other Labor</v>
      </c>
      <c r="B585" s="491"/>
      <c r="C585" s="491"/>
      <c r="D585" s="492">
        <f t="shared" si="67"/>
        <v>0</v>
      </c>
      <c r="E585" s="492">
        <f t="shared" si="67"/>
        <v>0</v>
      </c>
      <c r="F585" s="537"/>
      <c r="G585" s="537"/>
      <c r="H585" s="491"/>
      <c r="I585" s="494"/>
    </row>
    <row r="586" spans="1:26" s="467" customFormat="1" x14ac:dyDescent="0.3">
      <c r="A586" s="549" t="str">
        <f>IF(ISBLANK($A$12),"",$A$12)</f>
        <v>Lead</v>
      </c>
      <c r="B586" s="491"/>
      <c r="C586" s="491"/>
      <c r="D586" s="492">
        <f t="shared" si="67"/>
        <v>0</v>
      </c>
      <c r="E586" s="492">
        <f t="shared" si="67"/>
        <v>0</v>
      </c>
      <c r="F586" s="537"/>
      <c r="G586" s="537"/>
      <c r="H586" s="491"/>
      <c r="I586" s="494"/>
    </row>
    <row r="587" spans="1:26" s="467" customFormat="1" x14ac:dyDescent="0.3">
      <c r="A587" s="549" t="str">
        <f>IF(ISBLANK($A$13),"",$A$13)</f>
        <v>Administrative Support</v>
      </c>
      <c r="B587" s="491"/>
      <c r="C587" s="491"/>
      <c r="D587" s="492">
        <f t="shared" si="67"/>
        <v>0</v>
      </c>
      <c r="E587" s="492">
        <f t="shared" si="67"/>
        <v>0</v>
      </c>
      <c r="F587" s="537"/>
      <c r="G587" s="537"/>
      <c r="H587" s="491"/>
      <c r="I587" s="494"/>
    </row>
    <row r="588" spans="1:26" s="467" customFormat="1" x14ac:dyDescent="0.3">
      <c r="A588" s="549" t="str">
        <f>IF(ISBLANK($A$14),"",$A$14)</f>
        <v>Hourly Supervision</v>
      </c>
      <c r="B588" s="491"/>
      <c r="C588" s="491"/>
      <c r="D588" s="492">
        <f t="shared" si="67"/>
        <v>0</v>
      </c>
      <c r="E588" s="492">
        <f t="shared" si="67"/>
        <v>0</v>
      </c>
      <c r="F588" s="537"/>
      <c r="G588" s="537"/>
      <c r="H588" s="491"/>
      <c r="I588" s="494"/>
    </row>
    <row r="589" spans="1:26" s="467" customFormat="1" x14ac:dyDescent="0.3">
      <c r="A589" s="547" t="str">
        <f>IF(ISBLANK($A$15),"",$A$15)</f>
        <v>Salaried Staff</v>
      </c>
      <c r="B589" s="479"/>
      <c r="C589" s="479"/>
      <c r="D589" s="485"/>
      <c r="E589" s="485"/>
      <c r="F589" s="536"/>
      <c r="G589" s="536"/>
      <c r="H589" s="479"/>
      <c r="I589" s="482"/>
    </row>
    <row r="590" spans="1:26" s="467" customFormat="1" x14ac:dyDescent="0.3">
      <c r="A590" s="549" t="str">
        <f>IF(ISBLANK($A$16),"",$A$16)</f>
        <v>Salaried Supervision</v>
      </c>
      <c r="B590" s="491"/>
      <c r="C590" s="491"/>
      <c r="D590" s="492">
        <f t="shared" ref="D590:E603" si="68">IF($B$254="","",B590/($B$254*52))</f>
        <v>0</v>
      </c>
      <c r="E590" s="492">
        <f t="shared" si="68"/>
        <v>0</v>
      </c>
      <c r="F590" s="537"/>
      <c r="G590" s="537"/>
      <c r="H590" s="491"/>
      <c r="I590" s="494"/>
    </row>
    <row r="591" spans="1:26" s="467" customFormat="1" x14ac:dyDescent="0.3">
      <c r="A591" s="549" t="str">
        <f>IF(ISBLANK($A$17),"",$A$17)</f>
        <v>Managers</v>
      </c>
      <c r="B591" s="491"/>
      <c r="C591" s="491"/>
      <c r="D591" s="492">
        <f t="shared" si="68"/>
        <v>0</v>
      </c>
      <c r="E591" s="492">
        <f t="shared" si="68"/>
        <v>0</v>
      </c>
      <c r="F591" s="537"/>
      <c r="G591" s="537"/>
      <c r="H591" s="491"/>
      <c r="I591" s="494"/>
    </row>
    <row r="592" spans="1:26" s="467" customFormat="1" x14ac:dyDescent="0.3">
      <c r="A592" s="549" t="str">
        <f>IF(ISBLANK($A$18),"",$A$18)</f>
        <v>Director</v>
      </c>
      <c r="B592" s="491"/>
      <c r="C592" s="491"/>
      <c r="D592" s="492">
        <f t="shared" si="68"/>
        <v>0</v>
      </c>
      <c r="E592" s="492">
        <f t="shared" si="68"/>
        <v>0</v>
      </c>
      <c r="F592" s="537"/>
      <c r="G592" s="537"/>
      <c r="H592" s="491"/>
      <c r="I592" s="494"/>
    </row>
    <row r="593" spans="1:26" s="467" customFormat="1" x14ac:dyDescent="0.3">
      <c r="A593" s="547" t="str">
        <f>IF(ISBLANK($A$19),"",$A$19)</f>
        <v>Other Labor</v>
      </c>
      <c r="B593" s="479"/>
      <c r="C593" s="479"/>
      <c r="D593" s="485">
        <f t="shared" si="68"/>
        <v>0</v>
      </c>
      <c r="E593" s="485">
        <f t="shared" si="68"/>
        <v>0</v>
      </c>
      <c r="F593" s="536"/>
      <c r="G593" s="536"/>
      <c r="H593" s="479"/>
      <c r="I593" s="482"/>
    </row>
    <row r="594" spans="1:26" s="467" customFormat="1" x14ac:dyDescent="0.3">
      <c r="A594" s="549" t="str">
        <f>IF(ISBLANK($A$20),"",$A$20)</f>
        <v>Temp/ Agency Labor</v>
      </c>
      <c r="B594" s="491"/>
      <c r="C594" s="491"/>
      <c r="D594" s="492">
        <f t="shared" si="68"/>
        <v>0</v>
      </c>
      <c r="E594" s="492">
        <f t="shared" si="68"/>
        <v>0</v>
      </c>
      <c r="F594" s="537"/>
      <c r="G594" s="537"/>
      <c r="H594" s="491"/>
      <c r="I594" s="494"/>
    </row>
    <row r="595" spans="1:26" s="467" customFormat="1" x14ac:dyDescent="0.3">
      <c r="A595" s="547" t="str">
        <f>IF(ISBLANK($A$21),"",$A$21)</f>
        <v/>
      </c>
      <c r="B595" s="491"/>
      <c r="C595" s="491"/>
      <c r="D595" s="492">
        <f t="shared" si="68"/>
        <v>0</v>
      </c>
      <c r="E595" s="492">
        <f t="shared" si="68"/>
        <v>0</v>
      </c>
      <c r="F595" s="537"/>
      <c r="G595" s="537"/>
      <c r="H595" s="491"/>
      <c r="I595" s="494"/>
    </row>
    <row r="596" spans="1:26" s="467" customFormat="1" x14ac:dyDescent="0.3">
      <c r="A596" s="547" t="str">
        <f>IF(ISBLANK($A$22),"",$A$22)</f>
        <v/>
      </c>
      <c r="B596" s="491"/>
      <c r="C596" s="491"/>
      <c r="D596" s="492">
        <f t="shared" si="68"/>
        <v>0</v>
      </c>
      <c r="E596" s="492">
        <f t="shared" si="68"/>
        <v>0</v>
      </c>
      <c r="F596" s="537"/>
      <c r="G596" s="537"/>
      <c r="H596" s="491"/>
      <c r="I596" s="494"/>
    </row>
    <row r="597" spans="1:26" s="467" customFormat="1" x14ac:dyDescent="0.3">
      <c r="A597" s="547" t="str">
        <f>IF(ISBLANK($A$23),"",$A$23)</f>
        <v/>
      </c>
      <c r="B597" s="491"/>
      <c r="C597" s="491"/>
      <c r="D597" s="492">
        <f t="shared" si="68"/>
        <v>0</v>
      </c>
      <c r="E597" s="492">
        <f t="shared" si="68"/>
        <v>0</v>
      </c>
      <c r="F597" s="537"/>
      <c r="G597" s="537"/>
      <c r="H597" s="491"/>
      <c r="I597" s="494"/>
    </row>
    <row r="598" spans="1:26" s="467" customFormat="1" x14ac:dyDescent="0.3">
      <c r="A598" s="547" t="str">
        <f>IF(ISBLANK($A$24),"",$A$24)</f>
        <v/>
      </c>
      <c r="B598" s="491"/>
      <c r="C598" s="491"/>
      <c r="D598" s="492">
        <f t="shared" si="68"/>
        <v>0</v>
      </c>
      <c r="E598" s="492">
        <f t="shared" si="68"/>
        <v>0</v>
      </c>
      <c r="F598" s="537"/>
      <c r="G598" s="537"/>
      <c r="H598" s="491"/>
      <c r="I598" s="494"/>
    </row>
    <row r="599" spans="1:26" s="467" customFormat="1" x14ac:dyDescent="0.3">
      <c r="A599" s="547" t="str">
        <f>IF(ISBLANK($A$25),"",$A$25)</f>
        <v/>
      </c>
      <c r="B599" s="491"/>
      <c r="C599" s="491"/>
      <c r="D599" s="492">
        <f t="shared" si="68"/>
        <v>0</v>
      </c>
      <c r="E599" s="492">
        <f t="shared" si="68"/>
        <v>0</v>
      </c>
      <c r="F599" s="537"/>
      <c r="G599" s="537"/>
      <c r="H599" s="491"/>
      <c r="I599" s="494"/>
    </row>
    <row r="600" spans="1:26" s="467" customFormat="1" x14ac:dyDescent="0.3">
      <c r="A600" s="547" t="str">
        <f>IF(ISBLANK($A$26),"",$A$26)</f>
        <v/>
      </c>
      <c r="B600" s="491"/>
      <c r="C600" s="491"/>
      <c r="D600" s="492">
        <f t="shared" si="68"/>
        <v>0</v>
      </c>
      <c r="E600" s="492">
        <f t="shared" si="68"/>
        <v>0</v>
      </c>
      <c r="F600" s="537"/>
      <c r="G600" s="537"/>
      <c r="H600" s="491"/>
      <c r="I600" s="494"/>
      <c r="J600" s="464"/>
      <c r="K600" s="464"/>
      <c r="L600" s="464"/>
      <c r="M600" s="464"/>
      <c r="N600" s="464"/>
      <c r="O600" s="464"/>
      <c r="P600" s="464"/>
      <c r="Q600" s="464"/>
      <c r="R600" s="464"/>
      <c r="S600" s="464"/>
      <c r="T600" s="464"/>
      <c r="U600" s="464"/>
      <c r="V600" s="464"/>
      <c r="W600" s="464"/>
      <c r="X600" s="464"/>
      <c r="Y600" s="464"/>
      <c r="Z600" s="464"/>
    </row>
    <row r="601" spans="1:26" s="467" customFormat="1" x14ac:dyDescent="0.3">
      <c r="A601" s="547" t="str">
        <f>IF(ISBLANK($A$27),"",$A$27)</f>
        <v/>
      </c>
      <c r="B601" s="491"/>
      <c r="C601" s="491"/>
      <c r="D601" s="492">
        <f t="shared" si="68"/>
        <v>0</v>
      </c>
      <c r="E601" s="492">
        <f t="shared" si="68"/>
        <v>0</v>
      </c>
      <c r="F601" s="537"/>
      <c r="G601" s="537"/>
      <c r="H601" s="491"/>
      <c r="I601" s="494"/>
      <c r="J601" s="464"/>
      <c r="K601" s="464"/>
      <c r="L601" s="464"/>
      <c r="M601" s="464"/>
      <c r="N601" s="464"/>
      <c r="O601" s="464"/>
      <c r="P601" s="464"/>
      <c r="Q601" s="464"/>
      <c r="R601" s="464"/>
      <c r="S601" s="464"/>
      <c r="T601" s="464"/>
      <c r="U601" s="464"/>
      <c r="V601" s="464"/>
      <c r="W601" s="464"/>
      <c r="X601" s="464"/>
      <c r="Y601" s="464"/>
      <c r="Z601" s="464"/>
    </row>
    <row r="602" spans="1:26" s="467" customFormat="1" x14ac:dyDescent="0.3">
      <c r="A602" s="547" t="str">
        <f>IF(ISBLANK($A$28),"",$A$28)</f>
        <v/>
      </c>
      <c r="B602" s="491"/>
      <c r="C602" s="491"/>
      <c r="D602" s="492">
        <f t="shared" si="68"/>
        <v>0</v>
      </c>
      <c r="E602" s="492">
        <f t="shared" si="68"/>
        <v>0</v>
      </c>
      <c r="F602" s="537"/>
      <c r="G602" s="537"/>
      <c r="H602" s="491"/>
      <c r="I602" s="494"/>
      <c r="J602" s="464"/>
      <c r="K602" s="464"/>
      <c r="L602" s="464"/>
      <c r="M602" s="464"/>
      <c r="N602" s="464"/>
      <c r="O602" s="464"/>
      <c r="P602" s="464"/>
      <c r="Q602" s="464"/>
      <c r="R602" s="464"/>
      <c r="S602" s="464"/>
      <c r="T602" s="464"/>
      <c r="U602" s="464"/>
      <c r="V602" s="464"/>
      <c r="W602" s="464"/>
      <c r="X602" s="464"/>
      <c r="Y602" s="464"/>
      <c r="Z602" s="464"/>
    </row>
    <row r="603" spans="1:26" s="467" customFormat="1" x14ac:dyDescent="0.3">
      <c r="A603" s="547" t="str">
        <f>IF(ISBLANK($A$29),"",$A$29)</f>
        <v/>
      </c>
      <c r="B603" s="514"/>
      <c r="C603" s="514"/>
      <c r="D603" s="492">
        <f t="shared" si="68"/>
        <v>0</v>
      </c>
      <c r="E603" s="492">
        <f t="shared" si="68"/>
        <v>0</v>
      </c>
      <c r="F603" s="539"/>
      <c r="G603" s="539"/>
      <c r="H603" s="491"/>
      <c r="I603" s="494"/>
      <c r="J603" s="464"/>
      <c r="K603" s="464"/>
      <c r="L603" s="464"/>
      <c r="M603" s="464"/>
      <c r="N603" s="464"/>
      <c r="O603" s="464"/>
      <c r="P603" s="464"/>
      <c r="Q603" s="464"/>
      <c r="R603" s="464"/>
      <c r="S603" s="464"/>
      <c r="T603" s="464"/>
      <c r="U603" s="464"/>
      <c r="V603" s="464"/>
      <c r="W603" s="464"/>
      <c r="X603" s="464"/>
      <c r="Y603" s="464"/>
      <c r="Z603" s="464"/>
    </row>
    <row r="604" spans="1:26" s="467" customFormat="1" x14ac:dyDescent="0.3">
      <c r="A604" s="547" t="s">
        <v>2065</v>
      </c>
      <c r="B604" s="517">
        <f t="shared" ref="B604:G604" si="69">SUM(B581:B603)</f>
        <v>0</v>
      </c>
      <c r="C604" s="517">
        <f t="shared" si="69"/>
        <v>0</v>
      </c>
      <c r="D604" s="492">
        <f t="shared" si="69"/>
        <v>0</v>
      </c>
      <c r="E604" s="492">
        <f t="shared" si="69"/>
        <v>0</v>
      </c>
      <c r="F604" s="556">
        <f t="shared" si="69"/>
        <v>0</v>
      </c>
      <c r="G604" s="556">
        <f t="shared" si="69"/>
        <v>0</v>
      </c>
      <c r="H604" s="491"/>
      <c r="I604" s="519"/>
      <c r="J604" s="464"/>
      <c r="K604" s="464"/>
      <c r="L604" s="464"/>
      <c r="M604" s="464"/>
      <c r="N604" s="464"/>
      <c r="O604" s="464"/>
      <c r="P604" s="464"/>
      <c r="Q604" s="464"/>
      <c r="R604" s="464"/>
      <c r="S604" s="464"/>
      <c r="T604" s="464"/>
      <c r="U604" s="464"/>
      <c r="V604" s="464"/>
      <c r="W604" s="464"/>
      <c r="X604" s="464"/>
      <c r="Y604" s="464"/>
      <c r="Z604" s="464"/>
    </row>
    <row r="605" spans="1:26" s="467" customFormat="1" ht="18" x14ac:dyDescent="0.3">
      <c r="A605" s="557" t="s">
        <v>2066</v>
      </c>
      <c r="B605" s="558"/>
      <c r="C605" s="1124" t="s">
        <v>1655</v>
      </c>
      <c r="D605" s="1124"/>
      <c r="E605" s="1124"/>
      <c r="F605" s="1124"/>
      <c r="G605" s="1125"/>
      <c r="J605" s="464"/>
      <c r="K605" s="464"/>
      <c r="L605" s="464"/>
      <c r="M605" s="464"/>
      <c r="N605" s="464"/>
      <c r="O605" s="464"/>
      <c r="P605" s="464"/>
      <c r="Q605" s="464"/>
      <c r="R605" s="464"/>
      <c r="S605" s="464"/>
      <c r="T605" s="464"/>
      <c r="U605" s="464"/>
      <c r="V605" s="464"/>
      <c r="W605" s="464"/>
      <c r="X605" s="464"/>
      <c r="Y605" s="464"/>
      <c r="Z605" s="464"/>
    </row>
    <row r="606" spans="1:26" s="467" customFormat="1" ht="46.8" hidden="1" x14ac:dyDescent="0.3">
      <c r="A606" s="530" t="s">
        <v>2181</v>
      </c>
      <c r="B606" s="531"/>
      <c r="C606" s="1121"/>
      <c r="D606" s="1121"/>
      <c r="E606" s="1121"/>
      <c r="F606" s="1121"/>
      <c r="G606" s="1121"/>
      <c r="J606" s="464"/>
      <c r="K606" s="464"/>
      <c r="L606" s="464"/>
      <c r="M606" s="464"/>
      <c r="N606" s="464"/>
      <c r="O606" s="464"/>
      <c r="P606" s="464"/>
      <c r="Q606" s="464"/>
      <c r="R606" s="464"/>
      <c r="S606" s="464"/>
      <c r="T606" s="464"/>
      <c r="U606" s="464"/>
      <c r="V606" s="464"/>
      <c r="W606" s="464"/>
      <c r="X606" s="464"/>
      <c r="Y606" s="464"/>
      <c r="Z606" s="464"/>
    </row>
    <row r="607" spans="1:26" s="467" customFormat="1" ht="15.6" hidden="1" x14ac:dyDescent="0.3">
      <c r="A607" s="532" t="s">
        <v>2068</v>
      </c>
      <c r="B607" s="531"/>
      <c r="C607" s="1121"/>
      <c r="D607" s="1121"/>
      <c r="E607" s="1121"/>
      <c r="F607" s="1121"/>
      <c r="G607" s="1121"/>
      <c r="J607" s="464"/>
      <c r="K607" s="464"/>
      <c r="L607" s="464"/>
      <c r="M607" s="464"/>
      <c r="N607" s="464"/>
      <c r="O607" s="464"/>
      <c r="P607" s="464"/>
      <c r="Q607" s="464"/>
      <c r="R607" s="464"/>
      <c r="S607" s="464"/>
      <c r="T607" s="464"/>
      <c r="U607" s="464"/>
      <c r="V607" s="464"/>
      <c r="W607" s="464"/>
      <c r="X607" s="464"/>
      <c r="Y607" s="464"/>
      <c r="Z607" s="464"/>
    </row>
    <row r="608" spans="1:26" s="467" customFormat="1" ht="15.6" hidden="1" x14ac:dyDescent="0.3">
      <c r="A608" s="532" t="s">
        <v>2069</v>
      </c>
      <c r="B608" s="531"/>
      <c r="C608" s="1121"/>
      <c r="D608" s="1121"/>
      <c r="E608" s="1121"/>
      <c r="F608" s="1121"/>
      <c r="G608" s="1121"/>
      <c r="J608" s="464"/>
      <c r="K608" s="464"/>
      <c r="L608" s="464"/>
      <c r="M608" s="464"/>
      <c r="N608" s="464"/>
      <c r="O608" s="464"/>
      <c r="P608" s="464"/>
      <c r="Q608" s="464"/>
      <c r="R608" s="464"/>
      <c r="S608" s="464"/>
      <c r="T608" s="464"/>
      <c r="U608" s="464"/>
      <c r="V608" s="464"/>
      <c r="W608" s="464"/>
      <c r="X608" s="464"/>
      <c r="Y608" s="464"/>
      <c r="Z608" s="464"/>
    </row>
    <row r="609" spans="1:26" s="467" customFormat="1" ht="15.6" hidden="1" x14ac:dyDescent="0.3">
      <c r="A609" s="532" t="s">
        <v>2070</v>
      </c>
      <c r="B609" s="531"/>
      <c r="C609" s="1121"/>
      <c r="D609" s="1121"/>
      <c r="E609" s="1121"/>
      <c r="F609" s="1121"/>
      <c r="G609" s="1121"/>
      <c r="J609" s="464"/>
      <c r="K609" s="464"/>
      <c r="L609" s="464"/>
      <c r="M609" s="464"/>
      <c r="N609" s="464"/>
      <c r="O609" s="464"/>
      <c r="P609" s="464"/>
      <c r="Q609" s="464"/>
      <c r="R609" s="464"/>
      <c r="S609" s="464"/>
      <c r="T609" s="464"/>
      <c r="U609" s="464"/>
      <c r="V609" s="464"/>
      <c r="W609" s="464"/>
      <c r="X609" s="464"/>
      <c r="Y609" s="464"/>
      <c r="Z609" s="464"/>
    </row>
    <row r="610" spans="1:26" s="467" customFormat="1" ht="15.6" hidden="1" x14ac:dyDescent="0.3">
      <c r="A610" s="532" t="s">
        <v>2071</v>
      </c>
      <c r="B610" s="531"/>
      <c r="C610" s="1121"/>
      <c r="D610" s="1121"/>
      <c r="E610" s="1121"/>
      <c r="F610" s="1121"/>
      <c r="G610" s="1121"/>
      <c r="J610" s="464"/>
      <c r="K610" s="464"/>
      <c r="L610" s="464"/>
      <c r="M610" s="464"/>
      <c r="N610" s="464"/>
      <c r="O610" s="464"/>
      <c r="P610" s="464"/>
      <c r="Q610" s="464"/>
      <c r="R610" s="464"/>
      <c r="S610" s="464"/>
      <c r="T610" s="464"/>
      <c r="U610" s="464"/>
      <c r="V610" s="464"/>
      <c r="W610" s="464"/>
      <c r="X610" s="464"/>
      <c r="Y610" s="464"/>
      <c r="Z610" s="464"/>
    </row>
    <row r="611" spans="1:26" s="467" customFormat="1" ht="15.6" collapsed="1" x14ac:dyDescent="0.3">
      <c r="A611" s="532" t="s">
        <v>2072</v>
      </c>
      <c r="B611" s="531"/>
      <c r="C611" s="1121"/>
      <c r="D611" s="1121"/>
      <c r="E611" s="1121"/>
      <c r="F611" s="1121"/>
      <c r="G611" s="1121"/>
      <c r="J611" s="464"/>
      <c r="K611" s="464"/>
      <c r="L611" s="464"/>
      <c r="M611" s="464"/>
      <c r="N611" s="464"/>
      <c r="O611" s="464"/>
      <c r="P611" s="464"/>
      <c r="Q611" s="464"/>
      <c r="R611" s="464"/>
      <c r="S611" s="464"/>
      <c r="T611" s="464"/>
      <c r="U611" s="464"/>
      <c r="V611" s="464"/>
      <c r="W611" s="464"/>
      <c r="X611" s="464"/>
      <c r="Y611" s="464"/>
      <c r="Z611" s="464"/>
    </row>
    <row r="612" spans="1:26" s="467" customFormat="1" ht="15.6" x14ac:dyDescent="0.3">
      <c r="A612" s="533" t="s">
        <v>1496</v>
      </c>
      <c r="B612" s="534">
        <v>40</v>
      </c>
      <c r="C612" s="1122" t="s">
        <v>2073</v>
      </c>
      <c r="D612" s="1122"/>
      <c r="E612" s="1122"/>
      <c r="F612" s="1122"/>
      <c r="G612" s="1122"/>
      <c r="J612" s="464"/>
      <c r="K612" s="464"/>
      <c r="L612" s="464"/>
      <c r="M612" s="464"/>
      <c r="N612" s="464"/>
      <c r="O612" s="464"/>
      <c r="P612" s="464"/>
      <c r="Q612" s="464"/>
      <c r="R612" s="464"/>
      <c r="S612" s="464"/>
      <c r="T612" s="464"/>
      <c r="U612" s="464"/>
      <c r="V612" s="464"/>
      <c r="W612" s="464"/>
      <c r="X612" s="464"/>
      <c r="Y612" s="464"/>
      <c r="Z612" s="464"/>
    </row>
    <row r="613" spans="1:26" s="467" customFormat="1" x14ac:dyDescent="0.3">
      <c r="J613" s="464"/>
      <c r="K613" s="464"/>
      <c r="L613" s="464"/>
      <c r="M613" s="464"/>
      <c r="N613" s="464"/>
      <c r="O613" s="464"/>
      <c r="P613" s="464"/>
      <c r="Q613" s="464"/>
      <c r="R613" s="464"/>
      <c r="S613" s="464"/>
      <c r="T613" s="464"/>
      <c r="U613" s="464"/>
      <c r="V613" s="464"/>
      <c r="W613" s="464"/>
      <c r="X613" s="464"/>
      <c r="Y613" s="464"/>
      <c r="Z613" s="464"/>
    </row>
    <row r="614" spans="1:26" ht="18" x14ac:dyDescent="0.35">
      <c r="A614" s="1134" t="s">
        <v>1880</v>
      </c>
      <c r="B614" s="1135"/>
      <c r="C614" s="1135"/>
      <c r="D614" s="1135"/>
      <c r="E614" s="1135"/>
      <c r="F614" s="1135"/>
      <c r="G614" s="1135"/>
      <c r="H614" s="1135"/>
      <c r="I614" s="1136"/>
    </row>
    <row r="615" spans="1:26" ht="43.2" x14ac:dyDescent="0.3">
      <c r="A615" s="471" t="s">
        <v>2040</v>
      </c>
      <c r="B615" s="471" t="s">
        <v>2041</v>
      </c>
      <c r="C615" s="472" t="s">
        <v>2042</v>
      </c>
      <c r="D615" s="546" t="str">
        <f>"Productive FTEs ("&amp;B647*52&amp;")"</f>
        <v>Productive FTEs (2080)</v>
      </c>
      <c r="E615" s="546" t="str">
        <f>"Non-productive FTEs ("&amp;B647*52&amp;")"</f>
        <v>Non-productive FTEs (2080)</v>
      </c>
      <c r="F615" s="472" t="s">
        <v>2043</v>
      </c>
      <c r="G615" s="472" t="s">
        <v>2044</v>
      </c>
      <c r="H615" s="473" t="s">
        <v>2045</v>
      </c>
      <c r="I615" s="472" t="s">
        <v>1655</v>
      </c>
    </row>
    <row r="616" spans="1:26" x14ac:dyDescent="0.3">
      <c r="A616" s="547" t="str">
        <f>IF(ISBLANK($A$7),"",$A$7)</f>
        <v>Hourly Staff</v>
      </c>
      <c r="B616" s="479"/>
      <c r="C616" s="479"/>
      <c r="D616" s="485">
        <f t="shared" ref="D616:E623" si="70">IF($B$254="","",B616/($B$254*52))</f>
        <v>0</v>
      </c>
      <c r="E616" s="485">
        <f t="shared" si="70"/>
        <v>0</v>
      </c>
      <c r="F616" s="536"/>
      <c r="G616" s="536"/>
      <c r="H616" s="479"/>
      <c r="I616" s="482"/>
    </row>
    <row r="617" spans="1:26" x14ac:dyDescent="0.3">
      <c r="A617" s="549" t="str">
        <f>IF(ISBLANK($A$8),"",$A$8)</f>
        <v>Hourly Staff</v>
      </c>
      <c r="B617" s="491"/>
      <c r="C617" s="491"/>
      <c r="D617" s="492">
        <f t="shared" si="70"/>
        <v>0</v>
      </c>
      <c r="E617" s="492">
        <f t="shared" si="70"/>
        <v>0</v>
      </c>
      <c r="F617" s="537"/>
      <c r="G617" s="537"/>
      <c r="H617" s="491"/>
      <c r="I617" s="494"/>
    </row>
    <row r="618" spans="1:26" x14ac:dyDescent="0.3">
      <c r="A618" s="549" t="str">
        <f>IF(ISBLANK($A$9),"",$A$9)</f>
        <v>Other Labor</v>
      </c>
      <c r="B618" s="491"/>
      <c r="C618" s="491"/>
      <c r="D618" s="492">
        <f t="shared" si="70"/>
        <v>0</v>
      </c>
      <c r="E618" s="492">
        <f t="shared" si="70"/>
        <v>0</v>
      </c>
      <c r="F618" s="537"/>
      <c r="G618" s="537"/>
      <c r="H618" s="491"/>
      <c r="I618" s="494"/>
    </row>
    <row r="619" spans="1:26" s="467" customFormat="1" x14ac:dyDescent="0.3">
      <c r="A619" s="549" t="str">
        <f>IF(ISBLANK($A$10),"",$A$10)</f>
        <v>Other Labor</v>
      </c>
      <c r="B619" s="491"/>
      <c r="C619" s="491"/>
      <c r="D619" s="492">
        <f t="shared" si="70"/>
        <v>0</v>
      </c>
      <c r="E619" s="492">
        <f t="shared" si="70"/>
        <v>0</v>
      </c>
      <c r="F619" s="537"/>
      <c r="G619" s="537"/>
      <c r="H619" s="491"/>
      <c r="I619" s="494"/>
    </row>
    <row r="620" spans="1:26" s="467" customFormat="1" x14ac:dyDescent="0.3">
      <c r="A620" s="549" t="str">
        <f>IF(ISBLANK($A$11),"",$A$11)</f>
        <v>Other Labor</v>
      </c>
      <c r="B620" s="491"/>
      <c r="C620" s="491"/>
      <c r="D620" s="492">
        <f t="shared" si="70"/>
        <v>0</v>
      </c>
      <c r="E620" s="492">
        <f t="shared" si="70"/>
        <v>0</v>
      </c>
      <c r="F620" s="537"/>
      <c r="G620" s="537"/>
      <c r="H620" s="491"/>
      <c r="I620" s="494"/>
    </row>
    <row r="621" spans="1:26" s="467" customFormat="1" x14ac:dyDescent="0.3">
      <c r="A621" s="549" t="str">
        <f>IF(ISBLANK($A$12),"",$A$12)</f>
        <v>Lead</v>
      </c>
      <c r="B621" s="491"/>
      <c r="C621" s="491"/>
      <c r="D621" s="492">
        <f t="shared" si="70"/>
        <v>0</v>
      </c>
      <c r="E621" s="492">
        <f t="shared" si="70"/>
        <v>0</v>
      </c>
      <c r="F621" s="537"/>
      <c r="G621" s="537"/>
      <c r="H621" s="491"/>
      <c r="I621" s="494"/>
    </row>
    <row r="622" spans="1:26" s="467" customFormat="1" x14ac:dyDescent="0.3">
      <c r="A622" s="549" t="str">
        <f>IF(ISBLANK($A$13),"",$A$13)</f>
        <v>Administrative Support</v>
      </c>
      <c r="B622" s="491"/>
      <c r="C622" s="491"/>
      <c r="D622" s="492">
        <f t="shared" si="70"/>
        <v>0</v>
      </c>
      <c r="E622" s="492">
        <f t="shared" si="70"/>
        <v>0</v>
      </c>
      <c r="F622" s="537"/>
      <c r="G622" s="537"/>
      <c r="H622" s="491"/>
      <c r="I622" s="494"/>
    </row>
    <row r="623" spans="1:26" s="467" customFormat="1" x14ac:dyDescent="0.3">
      <c r="A623" s="549" t="str">
        <f>IF(ISBLANK($A$14),"",$A$14)</f>
        <v>Hourly Supervision</v>
      </c>
      <c r="B623" s="491"/>
      <c r="C623" s="491"/>
      <c r="D623" s="492">
        <f t="shared" si="70"/>
        <v>0</v>
      </c>
      <c r="E623" s="492">
        <f t="shared" si="70"/>
        <v>0</v>
      </c>
      <c r="F623" s="537"/>
      <c r="G623" s="537"/>
      <c r="H623" s="491"/>
      <c r="I623" s="494"/>
    </row>
    <row r="624" spans="1:26" s="467" customFormat="1" x14ac:dyDescent="0.3">
      <c r="A624" s="547" t="str">
        <f>IF(ISBLANK($A$15),"",$A$15)</f>
        <v>Salaried Staff</v>
      </c>
      <c r="B624" s="479"/>
      <c r="C624" s="479"/>
      <c r="D624" s="485"/>
      <c r="E624" s="485"/>
      <c r="F624" s="536"/>
      <c r="G624" s="536"/>
      <c r="H624" s="479"/>
      <c r="I624" s="482"/>
    </row>
    <row r="625" spans="1:26" s="467" customFormat="1" x14ac:dyDescent="0.3">
      <c r="A625" s="549" t="str">
        <f>IF(ISBLANK($A$16),"",$A$16)</f>
        <v>Salaried Supervision</v>
      </c>
      <c r="B625" s="491"/>
      <c r="C625" s="491"/>
      <c r="D625" s="492">
        <f t="shared" ref="D625:E638" si="71">IF($B$254="","",B625/($B$254*52))</f>
        <v>0</v>
      </c>
      <c r="E625" s="492">
        <f t="shared" si="71"/>
        <v>0</v>
      </c>
      <c r="F625" s="537"/>
      <c r="G625" s="537"/>
      <c r="H625" s="491"/>
      <c r="I625" s="494"/>
    </row>
    <row r="626" spans="1:26" s="467" customFormat="1" x14ac:dyDescent="0.3">
      <c r="A626" s="549" t="str">
        <f>IF(ISBLANK($A$17),"",$A$17)</f>
        <v>Managers</v>
      </c>
      <c r="B626" s="491"/>
      <c r="C626" s="491"/>
      <c r="D626" s="492">
        <f t="shared" si="71"/>
        <v>0</v>
      </c>
      <c r="E626" s="492">
        <f t="shared" si="71"/>
        <v>0</v>
      </c>
      <c r="F626" s="537"/>
      <c r="G626" s="537"/>
      <c r="H626" s="491"/>
      <c r="I626" s="494"/>
    </row>
    <row r="627" spans="1:26" s="467" customFormat="1" x14ac:dyDescent="0.3">
      <c r="A627" s="549" t="str">
        <f>IF(ISBLANK($A$18),"",$A$18)</f>
        <v>Director</v>
      </c>
      <c r="B627" s="491"/>
      <c r="C627" s="491"/>
      <c r="D627" s="492">
        <f t="shared" si="71"/>
        <v>0</v>
      </c>
      <c r="E627" s="492">
        <f t="shared" si="71"/>
        <v>0</v>
      </c>
      <c r="F627" s="537"/>
      <c r="G627" s="537"/>
      <c r="H627" s="491"/>
      <c r="I627" s="494"/>
    </row>
    <row r="628" spans="1:26" s="467" customFormat="1" x14ac:dyDescent="0.3">
      <c r="A628" s="547" t="str">
        <f>IF(ISBLANK($A$19),"",$A$19)</f>
        <v>Other Labor</v>
      </c>
      <c r="B628" s="479"/>
      <c r="C628" s="479"/>
      <c r="D628" s="485">
        <f t="shared" si="71"/>
        <v>0</v>
      </c>
      <c r="E628" s="485">
        <f t="shared" si="71"/>
        <v>0</v>
      </c>
      <c r="F628" s="536"/>
      <c r="G628" s="536"/>
      <c r="H628" s="479"/>
      <c r="I628" s="482"/>
    </row>
    <row r="629" spans="1:26" s="467" customFormat="1" x14ac:dyDescent="0.3">
      <c r="A629" s="549" t="str">
        <f>IF(ISBLANK($A$20),"",$A$20)</f>
        <v>Temp/ Agency Labor</v>
      </c>
      <c r="B629" s="491"/>
      <c r="C629" s="491"/>
      <c r="D629" s="492">
        <f t="shared" si="71"/>
        <v>0</v>
      </c>
      <c r="E629" s="492">
        <f t="shared" si="71"/>
        <v>0</v>
      </c>
      <c r="F629" s="537"/>
      <c r="G629" s="537"/>
      <c r="H629" s="491"/>
      <c r="I629" s="494"/>
    </row>
    <row r="630" spans="1:26" s="467" customFormat="1" x14ac:dyDescent="0.3">
      <c r="A630" s="547" t="str">
        <f>IF(ISBLANK($A$21),"",$A$21)</f>
        <v/>
      </c>
      <c r="B630" s="491"/>
      <c r="C630" s="491"/>
      <c r="D630" s="492">
        <f t="shared" si="71"/>
        <v>0</v>
      </c>
      <c r="E630" s="492">
        <f t="shared" si="71"/>
        <v>0</v>
      </c>
      <c r="F630" s="537"/>
      <c r="G630" s="537"/>
      <c r="H630" s="491"/>
      <c r="I630" s="494"/>
    </row>
    <row r="631" spans="1:26" s="467" customFormat="1" x14ac:dyDescent="0.3">
      <c r="A631" s="547" t="str">
        <f>IF(ISBLANK($A$22),"",$A$22)</f>
        <v/>
      </c>
      <c r="B631" s="491"/>
      <c r="C631" s="491"/>
      <c r="D631" s="492">
        <f t="shared" si="71"/>
        <v>0</v>
      </c>
      <c r="E631" s="492">
        <f t="shared" si="71"/>
        <v>0</v>
      </c>
      <c r="F631" s="537"/>
      <c r="G631" s="537"/>
      <c r="H631" s="491"/>
      <c r="I631" s="494"/>
    </row>
    <row r="632" spans="1:26" s="467" customFormat="1" x14ac:dyDescent="0.3">
      <c r="A632" s="547" t="str">
        <f>IF(ISBLANK($A$23),"",$A$23)</f>
        <v/>
      </c>
      <c r="B632" s="491"/>
      <c r="C632" s="491"/>
      <c r="D632" s="492">
        <f t="shared" si="71"/>
        <v>0</v>
      </c>
      <c r="E632" s="492">
        <f t="shared" si="71"/>
        <v>0</v>
      </c>
      <c r="F632" s="537"/>
      <c r="G632" s="537"/>
      <c r="H632" s="491"/>
      <c r="I632" s="494"/>
    </row>
    <row r="633" spans="1:26" s="467" customFormat="1" x14ac:dyDescent="0.3">
      <c r="A633" s="547" t="str">
        <f>IF(ISBLANK($A$24),"",$A$24)</f>
        <v/>
      </c>
      <c r="B633" s="491"/>
      <c r="C633" s="491"/>
      <c r="D633" s="492">
        <f t="shared" si="71"/>
        <v>0</v>
      </c>
      <c r="E633" s="492">
        <f t="shared" si="71"/>
        <v>0</v>
      </c>
      <c r="F633" s="537"/>
      <c r="G633" s="537"/>
      <c r="H633" s="491"/>
      <c r="I633" s="494"/>
    </row>
    <row r="634" spans="1:26" s="467" customFormat="1" x14ac:dyDescent="0.3">
      <c r="A634" s="547" t="str">
        <f>IF(ISBLANK($A$25),"",$A$25)</f>
        <v/>
      </c>
      <c r="B634" s="491"/>
      <c r="C634" s="491"/>
      <c r="D634" s="492">
        <f t="shared" si="71"/>
        <v>0</v>
      </c>
      <c r="E634" s="492">
        <f t="shared" si="71"/>
        <v>0</v>
      </c>
      <c r="F634" s="537"/>
      <c r="G634" s="537"/>
      <c r="H634" s="491"/>
      <c r="I634" s="494"/>
    </row>
    <row r="635" spans="1:26" s="467" customFormat="1" x14ac:dyDescent="0.3">
      <c r="A635" s="547" t="str">
        <f>IF(ISBLANK($A$26),"",$A$26)</f>
        <v/>
      </c>
      <c r="B635" s="491"/>
      <c r="C635" s="491"/>
      <c r="D635" s="492">
        <f t="shared" si="71"/>
        <v>0</v>
      </c>
      <c r="E635" s="492">
        <f t="shared" si="71"/>
        <v>0</v>
      </c>
      <c r="F635" s="537"/>
      <c r="G635" s="537"/>
      <c r="H635" s="491"/>
      <c r="I635" s="494"/>
      <c r="J635" s="464"/>
      <c r="K635" s="464"/>
      <c r="L635" s="464"/>
      <c r="M635" s="464"/>
      <c r="N635" s="464"/>
      <c r="O635" s="464"/>
      <c r="P635" s="464"/>
      <c r="Q635" s="464"/>
      <c r="R635" s="464"/>
      <c r="S635" s="464"/>
      <c r="T635" s="464"/>
      <c r="U635" s="464"/>
      <c r="V635" s="464"/>
      <c r="W635" s="464"/>
      <c r="X635" s="464"/>
      <c r="Y635" s="464"/>
      <c r="Z635" s="464"/>
    </row>
    <row r="636" spans="1:26" s="467" customFormat="1" x14ac:dyDescent="0.3">
      <c r="A636" s="547" t="str">
        <f>IF(ISBLANK($A$27),"",$A$27)</f>
        <v/>
      </c>
      <c r="B636" s="491"/>
      <c r="C636" s="491"/>
      <c r="D636" s="492">
        <f t="shared" si="71"/>
        <v>0</v>
      </c>
      <c r="E636" s="492">
        <f t="shared" si="71"/>
        <v>0</v>
      </c>
      <c r="F636" s="537"/>
      <c r="G636" s="537"/>
      <c r="H636" s="491"/>
      <c r="I636" s="494"/>
      <c r="J636" s="464"/>
      <c r="K636" s="464"/>
      <c r="L636" s="464"/>
      <c r="M636" s="464"/>
      <c r="N636" s="464"/>
      <c r="O636" s="464"/>
      <c r="P636" s="464"/>
      <c r="Q636" s="464"/>
      <c r="R636" s="464"/>
      <c r="S636" s="464"/>
      <c r="T636" s="464"/>
      <c r="U636" s="464"/>
      <c r="V636" s="464"/>
      <c r="W636" s="464"/>
      <c r="X636" s="464"/>
      <c r="Y636" s="464"/>
      <c r="Z636" s="464"/>
    </row>
    <row r="637" spans="1:26" s="467" customFormat="1" x14ac:dyDescent="0.3">
      <c r="A637" s="547" t="str">
        <f>IF(ISBLANK($A$28),"",$A$28)</f>
        <v/>
      </c>
      <c r="B637" s="491"/>
      <c r="C637" s="491"/>
      <c r="D637" s="492">
        <f t="shared" si="71"/>
        <v>0</v>
      </c>
      <c r="E637" s="492">
        <f t="shared" si="71"/>
        <v>0</v>
      </c>
      <c r="F637" s="537"/>
      <c r="G637" s="537"/>
      <c r="H637" s="491"/>
      <c r="I637" s="494"/>
      <c r="J637" s="464"/>
      <c r="K637" s="464"/>
      <c r="L637" s="464"/>
      <c r="M637" s="464"/>
      <c r="N637" s="464"/>
      <c r="O637" s="464"/>
      <c r="P637" s="464"/>
      <c r="Q637" s="464"/>
      <c r="R637" s="464"/>
      <c r="S637" s="464"/>
      <c r="T637" s="464"/>
      <c r="U637" s="464"/>
      <c r="V637" s="464"/>
      <c r="W637" s="464"/>
      <c r="X637" s="464"/>
      <c r="Y637" s="464"/>
      <c r="Z637" s="464"/>
    </row>
    <row r="638" spans="1:26" s="467" customFormat="1" x14ac:dyDescent="0.3">
      <c r="A638" s="547" t="str">
        <f>IF(ISBLANK($A$29),"",$A$29)</f>
        <v/>
      </c>
      <c r="B638" s="514"/>
      <c r="C638" s="514"/>
      <c r="D638" s="492">
        <f t="shared" si="71"/>
        <v>0</v>
      </c>
      <c r="E638" s="492">
        <f t="shared" si="71"/>
        <v>0</v>
      </c>
      <c r="F638" s="539"/>
      <c r="G638" s="539"/>
      <c r="H638" s="491"/>
      <c r="I638" s="494"/>
      <c r="J638" s="464"/>
      <c r="K638" s="464"/>
      <c r="L638" s="464"/>
      <c r="M638" s="464"/>
      <c r="N638" s="464"/>
      <c r="O638" s="464"/>
      <c r="P638" s="464"/>
      <c r="Q638" s="464"/>
      <c r="R638" s="464"/>
      <c r="S638" s="464"/>
      <c r="T638" s="464"/>
      <c r="U638" s="464"/>
      <c r="V638" s="464"/>
      <c r="W638" s="464"/>
      <c r="X638" s="464"/>
      <c r="Y638" s="464"/>
      <c r="Z638" s="464"/>
    </row>
    <row r="639" spans="1:26" s="467" customFormat="1" x14ac:dyDescent="0.3">
      <c r="A639" s="547" t="s">
        <v>2065</v>
      </c>
      <c r="B639" s="517">
        <f t="shared" ref="B639:G639" si="72">SUM(B616:B638)</f>
        <v>0</v>
      </c>
      <c r="C639" s="517">
        <f t="shared" si="72"/>
        <v>0</v>
      </c>
      <c r="D639" s="492">
        <f t="shared" si="72"/>
        <v>0</v>
      </c>
      <c r="E639" s="492">
        <f t="shared" si="72"/>
        <v>0</v>
      </c>
      <c r="F639" s="556">
        <f t="shared" si="72"/>
        <v>0</v>
      </c>
      <c r="G639" s="556">
        <f t="shared" si="72"/>
        <v>0</v>
      </c>
      <c r="H639" s="491"/>
      <c r="I639" s="519"/>
      <c r="J639" s="464"/>
      <c r="K639" s="464"/>
      <c r="L639" s="464"/>
      <c r="M639" s="464"/>
      <c r="N639" s="464"/>
      <c r="O639" s="464"/>
      <c r="P639" s="464"/>
      <c r="Q639" s="464"/>
      <c r="R639" s="464"/>
      <c r="S639" s="464"/>
      <c r="T639" s="464"/>
      <c r="U639" s="464"/>
      <c r="V639" s="464"/>
      <c r="W639" s="464"/>
      <c r="X639" s="464"/>
      <c r="Y639" s="464"/>
      <c r="Z639" s="464"/>
    </row>
    <row r="640" spans="1:26" s="467" customFormat="1" ht="18" x14ac:dyDescent="0.3">
      <c r="A640" s="557" t="s">
        <v>2066</v>
      </c>
      <c r="B640" s="558"/>
      <c r="C640" s="1124" t="s">
        <v>1655</v>
      </c>
      <c r="D640" s="1124"/>
      <c r="E640" s="1124"/>
      <c r="F640" s="1124"/>
      <c r="G640" s="1125"/>
      <c r="J640" s="464"/>
      <c r="K640" s="464"/>
      <c r="L640" s="464"/>
      <c r="M640" s="464"/>
      <c r="N640" s="464"/>
      <c r="O640" s="464"/>
      <c r="P640" s="464"/>
      <c r="Q640" s="464"/>
      <c r="R640" s="464"/>
      <c r="S640" s="464"/>
      <c r="T640" s="464"/>
      <c r="U640" s="464"/>
      <c r="V640" s="464"/>
      <c r="W640" s="464"/>
      <c r="X640" s="464"/>
      <c r="Y640" s="464"/>
      <c r="Z640" s="464"/>
    </row>
    <row r="641" spans="1:26" s="467" customFormat="1" ht="46.8" hidden="1" x14ac:dyDescent="0.3">
      <c r="A641" s="530" t="s">
        <v>2181</v>
      </c>
      <c r="B641" s="531"/>
      <c r="C641" s="1121"/>
      <c r="D641" s="1121"/>
      <c r="E641" s="1121"/>
      <c r="F641" s="1121"/>
      <c r="G641" s="1121"/>
      <c r="J641" s="464"/>
      <c r="K641" s="464"/>
      <c r="L641" s="464"/>
      <c r="M641" s="464"/>
      <c r="N641" s="464"/>
      <c r="O641" s="464"/>
      <c r="P641" s="464"/>
      <c r="Q641" s="464"/>
      <c r="R641" s="464"/>
      <c r="S641" s="464"/>
      <c r="T641" s="464"/>
      <c r="U641" s="464"/>
      <c r="V641" s="464"/>
      <c r="W641" s="464"/>
      <c r="X641" s="464"/>
      <c r="Y641" s="464"/>
      <c r="Z641" s="464"/>
    </row>
    <row r="642" spans="1:26" s="467" customFormat="1" ht="15.6" hidden="1" x14ac:dyDescent="0.3">
      <c r="A642" s="532" t="s">
        <v>2068</v>
      </c>
      <c r="B642" s="531"/>
      <c r="C642" s="1121"/>
      <c r="D642" s="1121"/>
      <c r="E642" s="1121"/>
      <c r="F642" s="1121"/>
      <c r="G642" s="1121"/>
      <c r="J642" s="464"/>
      <c r="K642" s="464"/>
      <c r="L642" s="464"/>
      <c r="M642" s="464"/>
      <c r="N642" s="464"/>
      <c r="O642" s="464"/>
      <c r="P642" s="464"/>
      <c r="Q642" s="464"/>
      <c r="R642" s="464"/>
      <c r="S642" s="464"/>
      <c r="T642" s="464"/>
      <c r="U642" s="464"/>
      <c r="V642" s="464"/>
      <c r="W642" s="464"/>
      <c r="X642" s="464"/>
      <c r="Y642" s="464"/>
      <c r="Z642" s="464"/>
    </row>
    <row r="643" spans="1:26" s="467" customFormat="1" ht="15.6" hidden="1" x14ac:dyDescent="0.3">
      <c r="A643" s="532" t="s">
        <v>2069</v>
      </c>
      <c r="B643" s="531"/>
      <c r="C643" s="1121"/>
      <c r="D643" s="1121"/>
      <c r="E643" s="1121"/>
      <c r="F643" s="1121"/>
      <c r="G643" s="1121"/>
      <c r="J643" s="464"/>
      <c r="K643" s="464"/>
      <c r="L643" s="464"/>
      <c r="M643" s="464"/>
      <c r="N643" s="464"/>
      <c r="O643" s="464"/>
      <c r="P643" s="464"/>
      <c r="Q643" s="464"/>
      <c r="R643" s="464"/>
      <c r="S643" s="464"/>
      <c r="T643" s="464"/>
      <c r="U643" s="464"/>
      <c r="V643" s="464"/>
      <c r="W643" s="464"/>
      <c r="X643" s="464"/>
      <c r="Y643" s="464"/>
      <c r="Z643" s="464"/>
    </row>
    <row r="644" spans="1:26" s="467" customFormat="1" ht="15.6" hidden="1" x14ac:dyDescent="0.3">
      <c r="A644" s="532" t="s">
        <v>2070</v>
      </c>
      <c r="B644" s="531"/>
      <c r="C644" s="1121"/>
      <c r="D644" s="1121"/>
      <c r="E644" s="1121"/>
      <c r="F644" s="1121"/>
      <c r="G644" s="1121"/>
      <c r="J644" s="464"/>
      <c r="K644" s="464"/>
      <c r="L644" s="464"/>
      <c r="M644" s="464"/>
      <c r="N644" s="464"/>
      <c r="O644" s="464"/>
      <c r="P644" s="464"/>
      <c r="Q644" s="464"/>
      <c r="R644" s="464"/>
      <c r="S644" s="464"/>
      <c r="T644" s="464"/>
      <c r="U644" s="464"/>
      <c r="V644" s="464"/>
      <c r="W644" s="464"/>
      <c r="X644" s="464"/>
      <c r="Y644" s="464"/>
      <c r="Z644" s="464"/>
    </row>
    <row r="645" spans="1:26" s="467" customFormat="1" ht="15.6" hidden="1" x14ac:dyDescent="0.3">
      <c r="A645" s="532" t="s">
        <v>2071</v>
      </c>
      <c r="B645" s="531"/>
      <c r="C645" s="1121"/>
      <c r="D645" s="1121"/>
      <c r="E645" s="1121"/>
      <c r="F645" s="1121"/>
      <c r="G645" s="1121"/>
      <c r="J645" s="464"/>
      <c r="K645" s="464"/>
      <c r="L645" s="464"/>
      <c r="M645" s="464"/>
      <c r="N645" s="464"/>
      <c r="O645" s="464"/>
      <c r="P645" s="464"/>
      <c r="Q645" s="464"/>
      <c r="R645" s="464"/>
      <c r="S645" s="464"/>
      <c r="T645" s="464"/>
      <c r="U645" s="464"/>
      <c r="V645" s="464"/>
      <c r="W645" s="464"/>
      <c r="X645" s="464"/>
      <c r="Y645" s="464"/>
      <c r="Z645" s="464"/>
    </row>
    <row r="646" spans="1:26" s="467" customFormat="1" ht="15.6" hidden="1" x14ac:dyDescent="0.3">
      <c r="A646" s="532" t="s">
        <v>2072</v>
      </c>
      <c r="B646" s="531"/>
      <c r="C646" s="1121"/>
      <c r="D646" s="1121"/>
      <c r="E646" s="1121"/>
      <c r="F646" s="1121"/>
      <c r="G646" s="1121"/>
      <c r="J646" s="464"/>
      <c r="K646" s="464"/>
      <c r="L646" s="464"/>
      <c r="M646" s="464"/>
      <c r="N646" s="464"/>
      <c r="O646" s="464"/>
      <c r="P646" s="464"/>
      <c r="Q646" s="464"/>
      <c r="R646" s="464"/>
      <c r="S646" s="464"/>
      <c r="T646" s="464"/>
      <c r="U646" s="464"/>
      <c r="V646" s="464"/>
      <c r="W646" s="464"/>
      <c r="X646" s="464"/>
      <c r="Y646" s="464"/>
      <c r="Z646" s="464"/>
    </row>
    <row r="647" spans="1:26" s="467" customFormat="1" ht="15.6" collapsed="1" x14ac:dyDescent="0.3">
      <c r="A647" s="533" t="s">
        <v>1496</v>
      </c>
      <c r="B647" s="534">
        <v>40</v>
      </c>
      <c r="C647" s="1122" t="s">
        <v>2073</v>
      </c>
      <c r="D647" s="1122"/>
      <c r="E647" s="1122"/>
      <c r="F647" s="1122"/>
      <c r="G647" s="1122"/>
      <c r="J647" s="464"/>
      <c r="K647" s="464"/>
      <c r="L647" s="464"/>
      <c r="M647" s="464"/>
      <c r="N647" s="464"/>
      <c r="O647" s="464"/>
      <c r="P647" s="464"/>
      <c r="Q647" s="464"/>
      <c r="R647" s="464"/>
      <c r="S647" s="464"/>
      <c r="T647" s="464"/>
      <c r="U647" s="464"/>
      <c r="V647" s="464"/>
      <c r="W647" s="464"/>
      <c r="X647" s="464"/>
      <c r="Y647" s="464"/>
      <c r="Z647" s="464"/>
    </row>
    <row r="648" spans="1:26" s="467" customFormat="1" x14ac:dyDescent="0.3">
      <c r="J648" s="464"/>
      <c r="K648" s="464"/>
      <c r="L648" s="464"/>
      <c r="M648" s="464"/>
      <c r="N648" s="464"/>
      <c r="O648" s="464"/>
      <c r="P648" s="464"/>
      <c r="Q648" s="464"/>
      <c r="R648" s="464"/>
      <c r="S648" s="464"/>
      <c r="T648" s="464"/>
      <c r="U648" s="464"/>
      <c r="V648" s="464"/>
      <c r="W648" s="464"/>
      <c r="X648" s="464"/>
      <c r="Y648" s="464"/>
      <c r="Z648" s="464"/>
    </row>
    <row r="649" spans="1:26" ht="18" x14ac:dyDescent="0.35">
      <c r="A649" s="1134" t="s">
        <v>1881</v>
      </c>
      <c r="B649" s="1135"/>
      <c r="C649" s="1135"/>
      <c r="D649" s="1135"/>
      <c r="E649" s="1135"/>
      <c r="F649" s="1135"/>
      <c r="G649" s="1135"/>
      <c r="H649" s="1135"/>
      <c r="I649" s="1136"/>
    </row>
    <row r="650" spans="1:26" ht="43.2" x14ac:dyDescent="0.3">
      <c r="A650" s="471" t="s">
        <v>2040</v>
      </c>
      <c r="B650" s="471" t="s">
        <v>2041</v>
      </c>
      <c r="C650" s="472" t="s">
        <v>2042</v>
      </c>
      <c r="D650" s="546" t="str">
        <f>"Productive FTEs ("&amp;B682*52&amp;")"</f>
        <v>Productive FTEs (2080)</v>
      </c>
      <c r="E650" s="546" t="str">
        <f>"Non-productive FTEs ("&amp;B682*52&amp;")"</f>
        <v>Non-productive FTEs (2080)</v>
      </c>
      <c r="F650" s="472" t="s">
        <v>2043</v>
      </c>
      <c r="G650" s="472" t="s">
        <v>2044</v>
      </c>
      <c r="H650" s="473" t="s">
        <v>2045</v>
      </c>
      <c r="I650" s="472" t="s">
        <v>1655</v>
      </c>
    </row>
    <row r="651" spans="1:26" x14ac:dyDescent="0.3">
      <c r="A651" s="547" t="str">
        <f>IF(ISBLANK($A$7),"",$A$7)</f>
        <v>Hourly Staff</v>
      </c>
      <c r="B651" s="479"/>
      <c r="C651" s="479"/>
      <c r="D651" s="485">
        <f t="shared" ref="D651:E658" si="73">IF($B$254="","",B651/($B$254*52))</f>
        <v>0</v>
      </c>
      <c r="E651" s="485">
        <f t="shared" si="73"/>
        <v>0</v>
      </c>
      <c r="F651" s="536"/>
      <c r="G651" s="536"/>
      <c r="H651" s="479"/>
      <c r="I651" s="482"/>
    </row>
    <row r="652" spans="1:26" x14ac:dyDescent="0.3">
      <c r="A652" s="549" t="str">
        <f>IF(ISBLANK($A$8),"",$A$8)</f>
        <v>Hourly Staff</v>
      </c>
      <c r="B652" s="491"/>
      <c r="C652" s="491"/>
      <c r="D652" s="492">
        <f t="shared" si="73"/>
        <v>0</v>
      </c>
      <c r="E652" s="492">
        <f t="shared" si="73"/>
        <v>0</v>
      </c>
      <c r="F652" s="537"/>
      <c r="G652" s="537"/>
      <c r="H652" s="491"/>
      <c r="I652" s="494"/>
    </row>
    <row r="653" spans="1:26" x14ac:dyDescent="0.3">
      <c r="A653" s="549" t="str">
        <f>IF(ISBLANK($A$9),"",$A$9)</f>
        <v>Other Labor</v>
      </c>
      <c r="B653" s="491"/>
      <c r="C653" s="491"/>
      <c r="D653" s="492">
        <f t="shared" si="73"/>
        <v>0</v>
      </c>
      <c r="E653" s="492">
        <f t="shared" si="73"/>
        <v>0</v>
      </c>
      <c r="F653" s="537"/>
      <c r="G653" s="537"/>
      <c r="H653" s="491"/>
      <c r="I653" s="494"/>
    </row>
    <row r="654" spans="1:26" s="467" customFormat="1" x14ac:dyDescent="0.3">
      <c r="A654" s="549" t="str">
        <f>IF(ISBLANK($A$10),"",$A$10)</f>
        <v>Other Labor</v>
      </c>
      <c r="B654" s="491"/>
      <c r="C654" s="491"/>
      <c r="D654" s="492">
        <f t="shared" si="73"/>
        <v>0</v>
      </c>
      <c r="E654" s="492">
        <f t="shared" si="73"/>
        <v>0</v>
      </c>
      <c r="F654" s="537"/>
      <c r="G654" s="537"/>
      <c r="H654" s="491"/>
      <c r="I654" s="494"/>
    </row>
    <row r="655" spans="1:26" s="467" customFormat="1" x14ac:dyDescent="0.3">
      <c r="A655" s="549" t="str">
        <f>IF(ISBLANK($A$11),"",$A$11)</f>
        <v>Other Labor</v>
      </c>
      <c r="B655" s="491"/>
      <c r="C655" s="491"/>
      <c r="D655" s="492">
        <f t="shared" si="73"/>
        <v>0</v>
      </c>
      <c r="E655" s="492">
        <f t="shared" si="73"/>
        <v>0</v>
      </c>
      <c r="F655" s="537"/>
      <c r="G655" s="537"/>
      <c r="H655" s="491"/>
      <c r="I655" s="494"/>
    </row>
    <row r="656" spans="1:26" s="467" customFormat="1" x14ac:dyDescent="0.3">
      <c r="A656" s="549" t="str">
        <f>IF(ISBLANK($A$12),"",$A$12)</f>
        <v>Lead</v>
      </c>
      <c r="B656" s="491"/>
      <c r="C656" s="491"/>
      <c r="D656" s="492">
        <f t="shared" si="73"/>
        <v>0</v>
      </c>
      <c r="E656" s="492">
        <f t="shared" si="73"/>
        <v>0</v>
      </c>
      <c r="F656" s="537"/>
      <c r="G656" s="537"/>
      <c r="H656" s="491"/>
      <c r="I656" s="494"/>
    </row>
    <row r="657" spans="1:26" s="467" customFormat="1" x14ac:dyDescent="0.3">
      <c r="A657" s="549" t="str">
        <f>IF(ISBLANK($A$13),"",$A$13)</f>
        <v>Administrative Support</v>
      </c>
      <c r="B657" s="491"/>
      <c r="C657" s="491"/>
      <c r="D657" s="492">
        <f t="shared" si="73"/>
        <v>0</v>
      </c>
      <c r="E657" s="492">
        <f t="shared" si="73"/>
        <v>0</v>
      </c>
      <c r="F657" s="537"/>
      <c r="G657" s="537"/>
      <c r="H657" s="491"/>
      <c r="I657" s="494"/>
    </row>
    <row r="658" spans="1:26" s="467" customFormat="1" x14ac:dyDescent="0.3">
      <c r="A658" s="549" t="str">
        <f>IF(ISBLANK($A$14),"",$A$14)</f>
        <v>Hourly Supervision</v>
      </c>
      <c r="B658" s="491"/>
      <c r="C658" s="491"/>
      <c r="D658" s="492">
        <f t="shared" si="73"/>
        <v>0</v>
      </c>
      <c r="E658" s="492">
        <f t="shared" si="73"/>
        <v>0</v>
      </c>
      <c r="F658" s="537"/>
      <c r="G658" s="537"/>
      <c r="H658" s="491"/>
      <c r="I658" s="494"/>
    </row>
    <row r="659" spans="1:26" s="467" customFormat="1" x14ac:dyDescent="0.3">
      <c r="A659" s="547" t="str">
        <f>IF(ISBLANK($A$15),"",$A$15)</f>
        <v>Salaried Staff</v>
      </c>
      <c r="B659" s="479"/>
      <c r="C659" s="479"/>
      <c r="D659" s="485"/>
      <c r="E659" s="485"/>
      <c r="F659" s="536"/>
      <c r="G659" s="536"/>
      <c r="H659" s="479"/>
      <c r="I659" s="482"/>
    </row>
    <row r="660" spans="1:26" s="467" customFormat="1" x14ac:dyDescent="0.3">
      <c r="A660" s="549" t="str">
        <f>IF(ISBLANK($A$16),"",$A$16)</f>
        <v>Salaried Supervision</v>
      </c>
      <c r="B660" s="491"/>
      <c r="C660" s="491"/>
      <c r="D660" s="492">
        <f t="shared" ref="D660:E673" si="74">IF($B$254="","",B660/($B$254*52))</f>
        <v>0</v>
      </c>
      <c r="E660" s="492">
        <f t="shared" si="74"/>
        <v>0</v>
      </c>
      <c r="F660" s="537"/>
      <c r="G660" s="537"/>
      <c r="H660" s="491"/>
      <c r="I660" s="494"/>
    </row>
    <row r="661" spans="1:26" s="467" customFormat="1" x14ac:dyDescent="0.3">
      <c r="A661" s="549" t="str">
        <f>IF(ISBLANK($A$17),"",$A$17)</f>
        <v>Managers</v>
      </c>
      <c r="B661" s="491"/>
      <c r="C661" s="491"/>
      <c r="D661" s="492">
        <f t="shared" si="74"/>
        <v>0</v>
      </c>
      <c r="E661" s="492">
        <f t="shared" si="74"/>
        <v>0</v>
      </c>
      <c r="F661" s="537"/>
      <c r="G661" s="537"/>
      <c r="H661" s="491"/>
      <c r="I661" s="494"/>
    </row>
    <row r="662" spans="1:26" s="467" customFormat="1" x14ac:dyDescent="0.3">
      <c r="A662" s="549" t="str">
        <f>IF(ISBLANK($A$18),"",$A$18)</f>
        <v>Director</v>
      </c>
      <c r="B662" s="491"/>
      <c r="C662" s="491"/>
      <c r="D662" s="492">
        <f t="shared" si="74"/>
        <v>0</v>
      </c>
      <c r="E662" s="492">
        <f t="shared" si="74"/>
        <v>0</v>
      </c>
      <c r="F662" s="537"/>
      <c r="G662" s="537"/>
      <c r="H662" s="491"/>
      <c r="I662" s="494"/>
    </row>
    <row r="663" spans="1:26" s="467" customFormat="1" x14ac:dyDescent="0.3">
      <c r="A663" s="547" t="str">
        <f>IF(ISBLANK($A$19),"",$A$19)</f>
        <v>Other Labor</v>
      </c>
      <c r="B663" s="479"/>
      <c r="C663" s="479"/>
      <c r="D663" s="485">
        <f t="shared" si="74"/>
        <v>0</v>
      </c>
      <c r="E663" s="485">
        <f t="shared" si="74"/>
        <v>0</v>
      </c>
      <c r="F663" s="536"/>
      <c r="G663" s="536"/>
      <c r="H663" s="479"/>
      <c r="I663" s="482"/>
    </row>
    <row r="664" spans="1:26" s="467" customFormat="1" x14ac:dyDescent="0.3">
      <c r="A664" s="549" t="str">
        <f>IF(ISBLANK($A$20),"",$A$20)</f>
        <v>Temp/ Agency Labor</v>
      </c>
      <c r="B664" s="491"/>
      <c r="C664" s="491"/>
      <c r="D664" s="492">
        <f t="shared" si="74"/>
        <v>0</v>
      </c>
      <c r="E664" s="492">
        <f t="shared" si="74"/>
        <v>0</v>
      </c>
      <c r="F664" s="537"/>
      <c r="G664" s="537"/>
      <c r="H664" s="491"/>
      <c r="I664" s="494"/>
    </row>
    <row r="665" spans="1:26" s="467" customFormat="1" x14ac:dyDescent="0.3">
      <c r="A665" s="547" t="str">
        <f>IF(ISBLANK($A$21),"",$A$21)</f>
        <v/>
      </c>
      <c r="B665" s="491"/>
      <c r="C665" s="491"/>
      <c r="D665" s="492">
        <f t="shared" si="74"/>
        <v>0</v>
      </c>
      <c r="E665" s="492">
        <f t="shared" si="74"/>
        <v>0</v>
      </c>
      <c r="F665" s="537"/>
      <c r="G665" s="537"/>
      <c r="H665" s="491"/>
      <c r="I665" s="494"/>
    </row>
    <row r="666" spans="1:26" s="467" customFormat="1" x14ac:dyDescent="0.3">
      <c r="A666" s="547" t="str">
        <f>IF(ISBLANK($A$22),"",$A$22)</f>
        <v/>
      </c>
      <c r="B666" s="491"/>
      <c r="C666" s="491"/>
      <c r="D666" s="492">
        <f t="shared" si="74"/>
        <v>0</v>
      </c>
      <c r="E666" s="492">
        <f t="shared" si="74"/>
        <v>0</v>
      </c>
      <c r="F666" s="537"/>
      <c r="G666" s="537"/>
      <c r="H666" s="491"/>
      <c r="I666" s="494"/>
    </row>
    <row r="667" spans="1:26" s="467" customFormat="1" x14ac:dyDescent="0.3">
      <c r="A667" s="547" t="str">
        <f>IF(ISBLANK($A$23),"",$A$23)</f>
        <v/>
      </c>
      <c r="B667" s="491"/>
      <c r="C667" s="491"/>
      <c r="D667" s="492">
        <f t="shared" si="74"/>
        <v>0</v>
      </c>
      <c r="E667" s="492">
        <f t="shared" si="74"/>
        <v>0</v>
      </c>
      <c r="F667" s="537"/>
      <c r="G667" s="537"/>
      <c r="H667" s="491"/>
      <c r="I667" s="494"/>
    </row>
    <row r="668" spans="1:26" s="467" customFormat="1" x14ac:dyDescent="0.3">
      <c r="A668" s="547" t="str">
        <f>IF(ISBLANK($A$24),"",$A$24)</f>
        <v/>
      </c>
      <c r="B668" s="491"/>
      <c r="C668" s="491"/>
      <c r="D668" s="492">
        <f t="shared" si="74"/>
        <v>0</v>
      </c>
      <c r="E668" s="492">
        <f t="shared" si="74"/>
        <v>0</v>
      </c>
      <c r="F668" s="537"/>
      <c r="G668" s="537"/>
      <c r="H668" s="491"/>
      <c r="I668" s="494"/>
    </row>
    <row r="669" spans="1:26" s="467" customFormat="1" x14ac:dyDescent="0.3">
      <c r="A669" s="547" t="str">
        <f>IF(ISBLANK($A$25),"",$A$25)</f>
        <v/>
      </c>
      <c r="B669" s="491"/>
      <c r="C669" s="491"/>
      <c r="D669" s="492">
        <f t="shared" si="74"/>
        <v>0</v>
      </c>
      <c r="E669" s="492">
        <f t="shared" si="74"/>
        <v>0</v>
      </c>
      <c r="F669" s="537"/>
      <c r="G669" s="537"/>
      <c r="H669" s="491"/>
      <c r="I669" s="494"/>
    </row>
    <row r="670" spans="1:26" s="467" customFormat="1" x14ac:dyDescent="0.3">
      <c r="A670" s="547" t="str">
        <f>IF(ISBLANK($A$26),"",$A$26)</f>
        <v/>
      </c>
      <c r="B670" s="491"/>
      <c r="C670" s="491"/>
      <c r="D670" s="492">
        <f t="shared" si="74"/>
        <v>0</v>
      </c>
      <c r="E670" s="492">
        <f t="shared" si="74"/>
        <v>0</v>
      </c>
      <c r="F670" s="537"/>
      <c r="G670" s="537"/>
      <c r="H670" s="491"/>
      <c r="I670" s="494"/>
      <c r="J670" s="464"/>
      <c r="K670" s="464"/>
      <c r="L670" s="464"/>
      <c r="M670" s="464"/>
      <c r="N670" s="464"/>
      <c r="O670" s="464"/>
      <c r="P670" s="464"/>
      <c r="Q670" s="464"/>
      <c r="R670" s="464"/>
      <c r="S670" s="464"/>
      <c r="T670" s="464"/>
      <c r="U670" s="464"/>
      <c r="V670" s="464"/>
      <c r="W670" s="464"/>
      <c r="X670" s="464"/>
      <c r="Y670" s="464"/>
      <c r="Z670" s="464"/>
    </row>
    <row r="671" spans="1:26" s="467" customFormat="1" x14ac:dyDescent="0.3">
      <c r="A671" s="547" t="str">
        <f>IF(ISBLANK($A$27),"",$A$27)</f>
        <v/>
      </c>
      <c r="B671" s="491"/>
      <c r="C671" s="491"/>
      <c r="D671" s="492">
        <f t="shared" si="74"/>
        <v>0</v>
      </c>
      <c r="E671" s="492">
        <f t="shared" si="74"/>
        <v>0</v>
      </c>
      <c r="F671" s="537"/>
      <c r="G671" s="537"/>
      <c r="H671" s="491"/>
      <c r="I671" s="494"/>
      <c r="J671" s="464"/>
      <c r="K671" s="464"/>
      <c r="L671" s="464"/>
      <c r="M671" s="464"/>
      <c r="N671" s="464"/>
      <c r="O671" s="464"/>
      <c r="P671" s="464"/>
      <c r="Q671" s="464"/>
      <c r="R671" s="464"/>
      <c r="S671" s="464"/>
      <c r="T671" s="464"/>
      <c r="U671" s="464"/>
      <c r="V671" s="464"/>
      <c r="W671" s="464"/>
      <c r="X671" s="464"/>
      <c r="Y671" s="464"/>
      <c r="Z671" s="464"/>
    </row>
    <row r="672" spans="1:26" s="467" customFormat="1" x14ac:dyDescent="0.3">
      <c r="A672" s="547" t="str">
        <f>IF(ISBLANK($A$28),"",$A$28)</f>
        <v/>
      </c>
      <c r="B672" s="491"/>
      <c r="C672" s="491"/>
      <c r="D672" s="492">
        <f t="shared" si="74"/>
        <v>0</v>
      </c>
      <c r="E672" s="492">
        <f t="shared" si="74"/>
        <v>0</v>
      </c>
      <c r="F672" s="537"/>
      <c r="G672" s="537"/>
      <c r="H672" s="491"/>
      <c r="I672" s="494"/>
      <c r="J672" s="464"/>
      <c r="K672" s="464"/>
      <c r="L672" s="464"/>
      <c r="M672" s="464"/>
      <c r="N672" s="464"/>
      <c r="O672" s="464"/>
      <c r="P672" s="464"/>
      <c r="Q672" s="464"/>
      <c r="R672" s="464"/>
      <c r="S672" s="464"/>
      <c r="T672" s="464"/>
      <c r="U672" s="464"/>
      <c r="V672" s="464"/>
      <c r="W672" s="464"/>
      <c r="X672" s="464"/>
      <c r="Y672" s="464"/>
      <c r="Z672" s="464"/>
    </row>
    <row r="673" spans="1:26" s="467" customFormat="1" x14ac:dyDescent="0.3">
      <c r="A673" s="547" t="str">
        <f>IF(ISBLANK($A$29),"",$A$29)</f>
        <v/>
      </c>
      <c r="B673" s="514"/>
      <c r="C673" s="514"/>
      <c r="D673" s="492">
        <f t="shared" si="74"/>
        <v>0</v>
      </c>
      <c r="E673" s="492">
        <f t="shared" si="74"/>
        <v>0</v>
      </c>
      <c r="F673" s="539"/>
      <c r="G673" s="539"/>
      <c r="H673" s="491"/>
      <c r="I673" s="494"/>
      <c r="J673" s="464"/>
      <c r="K673" s="464"/>
      <c r="L673" s="464"/>
      <c r="M673" s="464"/>
      <c r="N673" s="464"/>
      <c r="O673" s="464"/>
      <c r="P673" s="464"/>
      <c r="Q673" s="464"/>
      <c r="R673" s="464"/>
      <c r="S673" s="464"/>
      <c r="T673" s="464"/>
      <c r="U673" s="464"/>
      <c r="V673" s="464"/>
      <c r="W673" s="464"/>
      <c r="X673" s="464"/>
      <c r="Y673" s="464"/>
      <c r="Z673" s="464"/>
    </row>
    <row r="674" spans="1:26" s="467" customFormat="1" x14ac:dyDescent="0.3">
      <c r="A674" s="547" t="s">
        <v>2065</v>
      </c>
      <c r="B674" s="517">
        <f t="shared" ref="B674:G674" si="75">SUM(B651:B673)</f>
        <v>0</v>
      </c>
      <c r="C674" s="517">
        <f t="shared" si="75"/>
        <v>0</v>
      </c>
      <c r="D674" s="492">
        <f t="shared" si="75"/>
        <v>0</v>
      </c>
      <c r="E674" s="492">
        <f t="shared" si="75"/>
        <v>0</v>
      </c>
      <c r="F674" s="556">
        <f t="shared" si="75"/>
        <v>0</v>
      </c>
      <c r="G674" s="556">
        <f t="shared" si="75"/>
        <v>0</v>
      </c>
      <c r="H674" s="491"/>
      <c r="I674" s="519"/>
      <c r="J674" s="464"/>
      <c r="K674" s="464"/>
      <c r="L674" s="464"/>
      <c r="M674" s="464"/>
      <c r="N674" s="464"/>
      <c r="O674" s="464"/>
      <c r="P674" s="464"/>
      <c r="Q674" s="464"/>
      <c r="R674" s="464"/>
      <c r="S674" s="464"/>
      <c r="T674" s="464"/>
      <c r="U674" s="464"/>
      <c r="V674" s="464"/>
      <c r="W674" s="464"/>
      <c r="X674" s="464"/>
      <c r="Y674" s="464"/>
      <c r="Z674" s="464"/>
    </row>
    <row r="675" spans="1:26" s="467" customFormat="1" ht="18" x14ac:dyDescent="0.3">
      <c r="A675" s="557" t="s">
        <v>2066</v>
      </c>
      <c r="B675" s="558"/>
      <c r="C675" s="1124" t="s">
        <v>1655</v>
      </c>
      <c r="D675" s="1124"/>
      <c r="E675" s="1124"/>
      <c r="F675" s="1124"/>
      <c r="G675" s="1125"/>
      <c r="J675" s="464"/>
      <c r="K675" s="464"/>
      <c r="L675" s="464"/>
      <c r="M675" s="464"/>
      <c r="N675" s="464"/>
      <c r="O675" s="464"/>
      <c r="P675" s="464"/>
      <c r="Q675" s="464"/>
      <c r="R675" s="464"/>
      <c r="S675" s="464"/>
      <c r="T675" s="464"/>
      <c r="U675" s="464"/>
      <c r="V675" s="464"/>
      <c r="W675" s="464"/>
      <c r="X675" s="464"/>
      <c r="Y675" s="464"/>
      <c r="Z675" s="464"/>
    </row>
    <row r="676" spans="1:26" s="467" customFormat="1" ht="46.8" hidden="1" x14ac:dyDescent="0.3">
      <c r="A676" s="530" t="s">
        <v>2181</v>
      </c>
      <c r="B676" s="531"/>
      <c r="C676" s="1121"/>
      <c r="D676" s="1121"/>
      <c r="E676" s="1121"/>
      <c r="F676" s="1121"/>
      <c r="G676" s="1121"/>
      <c r="J676" s="464"/>
      <c r="K676" s="464"/>
      <c r="L676" s="464"/>
      <c r="M676" s="464"/>
      <c r="N676" s="464"/>
      <c r="O676" s="464"/>
      <c r="P676" s="464"/>
      <c r="Q676" s="464"/>
      <c r="R676" s="464"/>
      <c r="S676" s="464"/>
      <c r="T676" s="464"/>
      <c r="U676" s="464"/>
      <c r="V676" s="464"/>
      <c r="W676" s="464"/>
      <c r="X676" s="464"/>
      <c r="Y676" s="464"/>
      <c r="Z676" s="464"/>
    </row>
    <row r="677" spans="1:26" s="467" customFormat="1" ht="15.6" hidden="1" x14ac:dyDescent="0.3">
      <c r="A677" s="532" t="s">
        <v>2068</v>
      </c>
      <c r="B677" s="531"/>
      <c r="C677" s="1121"/>
      <c r="D677" s="1121"/>
      <c r="E677" s="1121"/>
      <c r="F677" s="1121"/>
      <c r="G677" s="1121"/>
      <c r="J677" s="464"/>
      <c r="K677" s="464"/>
      <c r="L677" s="464"/>
      <c r="M677" s="464"/>
      <c r="N677" s="464"/>
      <c r="O677" s="464"/>
      <c r="P677" s="464"/>
      <c r="Q677" s="464"/>
      <c r="R677" s="464"/>
      <c r="S677" s="464"/>
      <c r="T677" s="464"/>
      <c r="U677" s="464"/>
      <c r="V677" s="464"/>
      <c r="W677" s="464"/>
      <c r="X677" s="464"/>
      <c r="Y677" s="464"/>
      <c r="Z677" s="464"/>
    </row>
    <row r="678" spans="1:26" s="467" customFormat="1" ht="15.6" hidden="1" x14ac:dyDescent="0.3">
      <c r="A678" s="532" t="s">
        <v>2069</v>
      </c>
      <c r="B678" s="531"/>
      <c r="C678" s="1121"/>
      <c r="D678" s="1121"/>
      <c r="E678" s="1121"/>
      <c r="F678" s="1121"/>
      <c r="G678" s="1121"/>
      <c r="J678" s="464"/>
      <c r="K678" s="464"/>
      <c r="L678" s="464"/>
      <c r="M678" s="464"/>
      <c r="N678" s="464"/>
      <c r="O678" s="464"/>
      <c r="P678" s="464"/>
      <c r="Q678" s="464"/>
      <c r="R678" s="464"/>
      <c r="S678" s="464"/>
      <c r="T678" s="464"/>
      <c r="U678" s="464"/>
      <c r="V678" s="464"/>
      <c r="W678" s="464"/>
      <c r="X678" s="464"/>
      <c r="Y678" s="464"/>
      <c r="Z678" s="464"/>
    </row>
    <row r="679" spans="1:26" s="467" customFormat="1" ht="15.6" hidden="1" x14ac:dyDescent="0.3">
      <c r="A679" s="532" t="s">
        <v>2070</v>
      </c>
      <c r="B679" s="531"/>
      <c r="C679" s="1121"/>
      <c r="D679" s="1121"/>
      <c r="E679" s="1121"/>
      <c r="F679" s="1121"/>
      <c r="G679" s="1121"/>
      <c r="J679" s="464"/>
      <c r="K679" s="464"/>
      <c r="L679" s="464"/>
      <c r="M679" s="464"/>
      <c r="N679" s="464"/>
      <c r="O679" s="464"/>
      <c r="P679" s="464"/>
      <c r="Q679" s="464"/>
      <c r="R679" s="464"/>
      <c r="S679" s="464"/>
      <c r="T679" s="464"/>
      <c r="U679" s="464"/>
      <c r="V679" s="464"/>
      <c r="W679" s="464"/>
      <c r="X679" s="464"/>
      <c r="Y679" s="464"/>
      <c r="Z679" s="464"/>
    </row>
    <row r="680" spans="1:26" s="467" customFormat="1" ht="15.6" hidden="1" x14ac:dyDescent="0.3">
      <c r="A680" s="532" t="s">
        <v>2071</v>
      </c>
      <c r="B680" s="531"/>
      <c r="C680" s="1121"/>
      <c r="D680" s="1121"/>
      <c r="E680" s="1121"/>
      <c r="F680" s="1121"/>
      <c r="G680" s="1121"/>
      <c r="J680" s="464"/>
      <c r="K680" s="464"/>
      <c r="L680" s="464"/>
      <c r="M680" s="464"/>
      <c r="N680" s="464"/>
      <c r="O680" s="464"/>
      <c r="P680" s="464"/>
      <c r="Q680" s="464"/>
      <c r="R680" s="464"/>
      <c r="S680" s="464"/>
      <c r="T680" s="464"/>
      <c r="U680" s="464"/>
      <c r="V680" s="464"/>
      <c r="W680" s="464"/>
      <c r="X680" s="464"/>
      <c r="Y680" s="464"/>
      <c r="Z680" s="464"/>
    </row>
    <row r="681" spans="1:26" s="467" customFormat="1" ht="15.6" hidden="1" x14ac:dyDescent="0.3">
      <c r="A681" s="532" t="s">
        <v>2072</v>
      </c>
      <c r="B681" s="531"/>
      <c r="C681" s="1121"/>
      <c r="D681" s="1121"/>
      <c r="E681" s="1121"/>
      <c r="F681" s="1121"/>
      <c r="G681" s="1121"/>
      <c r="J681" s="464"/>
      <c r="K681" s="464"/>
      <c r="L681" s="464"/>
      <c r="M681" s="464"/>
      <c r="N681" s="464"/>
      <c r="O681" s="464"/>
      <c r="P681" s="464"/>
      <c r="Q681" s="464"/>
      <c r="R681" s="464"/>
      <c r="S681" s="464"/>
      <c r="T681" s="464"/>
      <c r="U681" s="464"/>
      <c r="V681" s="464"/>
      <c r="W681" s="464"/>
      <c r="X681" s="464"/>
      <c r="Y681" s="464"/>
      <c r="Z681" s="464"/>
    </row>
    <row r="682" spans="1:26" s="467" customFormat="1" ht="15.6" collapsed="1" x14ac:dyDescent="0.3">
      <c r="A682" s="533" t="s">
        <v>1496</v>
      </c>
      <c r="B682" s="534">
        <v>40</v>
      </c>
      <c r="C682" s="1122" t="s">
        <v>2073</v>
      </c>
      <c r="D682" s="1122"/>
      <c r="E682" s="1122"/>
      <c r="F682" s="1122"/>
      <c r="G682" s="1122"/>
      <c r="J682" s="464"/>
      <c r="K682" s="464"/>
      <c r="L682" s="464"/>
      <c r="M682" s="464"/>
      <c r="N682" s="464"/>
      <c r="O682" s="464"/>
      <c r="P682" s="464"/>
      <c r="Q682" s="464"/>
      <c r="R682" s="464"/>
      <c r="S682" s="464"/>
      <c r="T682" s="464"/>
      <c r="U682" s="464"/>
      <c r="V682" s="464"/>
      <c r="W682" s="464"/>
      <c r="X682" s="464"/>
      <c r="Y682" s="464"/>
      <c r="Z682" s="464"/>
    </row>
    <row r="683" spans="1:26" s="467" customFormat="1" x14ac:dyDescent="0.3">
      <c r="J683" s="464"/>
      <c r="K683" s="464"/>
      <c r="L683" s="464"/>
      <c r="M683" s="464"/>
      <c r="N683" s="464"/>
      <c r="O683" s="464"/>
      <c r="P683" s="464"/>
      <c r="Q683" s="464"/>
      <c r="R683" s="464"/>
      <c r="S683" s="464"/>
      <c r="T683" s="464"/>
      <c r="U683" s="464"/>
      <c r="V683" s="464"/>
      <c r="W683" s="464"/>
      <c r="X683" s="464"/>
      <c r="Y683" s="464"/>
      <c r="Z683" s="464"/>
    </row>
    <row r="684" spans="1:26" ht="18" x14ac:dyDescent="0.35">
      <c r="A684" s="1134" t="s">
        <v>1882</v>
      </c>
      <c r="B684" s="1135"/>
      <c r="C684" s="1135"/>
      <c r="D684" s="1135"/>
      <c r="E684" s="1135"/>
      <c r="F684" s="1135"/>
      <c r="G684" s="1135"/>
      <c r="H684" s="1135"/>
      <c r="I684" s="1136"/>
    </row>
    <row r="685" spans="1:26" ht="43.2" x14ac:dyDescent="0.3">
      <c r="A685" s="471" t="s">
        <v>2040</v>
      </c>
      <c r="B685" s="471" t="s">
        <v>2041</v>
      </c>
      <c r="C685" s="472" t="s">
        <v>2042</v>
      </c>
      <c r="D685" s="546" t="str">
        <f>"Productive FTEs ("&amp;B717*52&amp;")"</f>
        <v>Productive FTEs (2080)</v>
      </c>
      <c r="E685" s="546" t="str">
        <f>"Non-productive FTEs ("&amp;B717*52&amp;")"</f>
        <v>Non-productive FTEs (2080)</v>
      </c>
      <c r="F685" s="472" t="s">
        <v>2043</v>
      </c>
      <c r="G685" s="472" t="s">
        <v>2044</v>
      </c>
      <c r="H685" s="473" t="s">
        <v>2045</v>
      </c>
      <c r="I685" s="472" t="s">
        <v>1655</v>
      </c>
    </row>
    <row r="686" spans="1:26" x14ac:dyDescent="0.3">
      <c r="A686" s="547" t="str">
        <f>IF(ISBLANK($A$7),"",$A$7)</f>
        <v>Hourly Staff</v>
      </c>
      <c r="B686" s="479"/>
      <c r="C686" s="479"/>
      <c r="D686" s="485">
        <f t="shared" ref="D686:E693" si="76">IF($B$254="","",B686/($B$254*52))</f>
        <v>0</v>
      </c>
      <c r="E686" s="485">
        <f t="shared" si="76"/>
        <v>0</v>
      </c>
      <c r="F686" s="536"/>
      <c r="G686" s="536"/>
      <c r="H686" s="479"/>
      <c r="I686" s="482"/>
    </row>
    <row r="687" spans="1:26" x14ac:dyDescent="0.3">
      <c r="A687" s="549" t="str">
        <f>IF(ISBLANK($A$8),"",$A$8)</f>
        <v>Hourly Staff</v>
      </c>
      <c r="B687" s="491"/>
      <c r="C687" s="491"/>
      <c r="D687" s="492">
        <f t="shared" si="76"/>
        <v>0</v>
      </c>
      <c r="E687" s="492">
        <f t="shared" si="76"/>
        <v>0</v>
      </c>
      <c r="F687" s="537"/>
      <c r="G687" s="537"/>
      <c r="H687" s="491"/>
      <c r="I687" s="494"/>
    </row>
    <row r="688" spans="1:26" x14ac:dyDescent="0.3">
      <c r="A688" s="549" t="str">
        <f>IF(ISBLANK($A$9),"",$A$9)</f>
        <v>Other Labor</v>
      </c>
      <c r="B688" s="491"/>
      <c r="C688" s="491"/>
      <c r="D688" s="492">
        <f t="shared" si="76"/>
        <v>0</v>
      </c>
      <c r="E688" s="492">
        <f t="shared" si="76"/>
        <v>0</v>
      </c>
      <c r="F688" s="537"/>
      <c r="G688" s="537"/>
      <c r="H688" s="491"/>
      <c r="I688" s="494"/>
    </row>
    <row r="689" spans="1:9" s="467" customFormat="1" x14ac:dyDescent="0.3">
      <c r="A689" s="549" t="str">
        <f>IF(ISBLANK($A$10),"",$A$10)</f>
        <v>Other Labor</v>
      </c>
      <c r="B689" s="491"/>
      <c r="C689" s="491"/>
      <c r="D689" s="492">
        <f t="shared" si="76"/>
        <v>0</v>
      </c>
      <c r="E689" s="492">
        <f t="shared" si="76"/>
        <v>0</v>
      </c>
      <c r="F689" s="537"/>
      <c r="G689" s="537"/>
      <c r="H689" s="491"/>
      <c r="I689" s="494"/>
    </row>
    <row r="690" spans="1:9" s="467" customFormat="1" x14ac:dyDescent="0.3">
      <c r="A690" s="549" t="str">
        <f>IF(ISBLANK($A$11),"",$A$11)</f>
        <v>Other Labor</v>
      </c>
      <c r="B690" s="491"/>
      <c r="C690" s="491"/>
      <c r="D690" s="492">
        <f t="shared" si="76"/>
        <v>0</v>
      </c>
      <c r="E690" s="492">
        <f t="shared" si="76"/>
        <v>0</v>
      </c>
      <c r="F690" s="537"/>
      <c r="G690" s="537"/>
      <c r="H690" s="491"/>
      <c r="I690" s="494"/>
    </row>
    <row r="691" spans="1:9" s="467" customFormat="1" x14ac:dyDescent="0.3">
      <c r="A691" s="549" t="str">
        <f>IF(ISBLANK($A$12),"",$A$12)</f>
        <v>Lead</v>
      </c>
      <c r="B691" s="491"/>
      <c r="C691" s="491"/>
      <c r="D691" s="492">
        <f t="shared" si="76"/>
        <v>0</v>
      </c>
      <c r="E691" s="492">
        <f t="shared" si="76"/>
        <v>0</v>
      </c>
      <c r="F691" s="537"/>
      <c r="G691" s="537"/>
      <c r="H691" s="491"/>
      <c r="I691" s="494"/>
    </row>
    <row r="692" spans="1:9" s="467" customFormat="1" x14ac:dyDescent="0.3">
      <c r="A692" s="549" t="str">
        <f>IF(ISBLANK($A$13),"",$A$13)</f>
        <v>Administrative Support</v>
      </c>
      <c r="B692" s="491"/>
      <c r="C692" s="491"/>
      <c r="D692" s="492">
        <f t="shared" si="76"/>
        <v>0</v>
      </c>
      <c r="E692" s="492">
        <f t="shared" si="76"/>
        <v>0</v>
      </c>
      <c r="F692" s="537"/>
      <c r="G692" s="537"/>
      <c r="H692" s="491"/>
      <c r="I692" s="494"/>
    </row>
    <row r="693" spans="1:9" s="467" customFormat="1" x14ac:dyDescent="0.3">
      <c r="A693" s="549" t="str">
        <f>IF(ISBLANK($A$14),"",$A$14)</f>
        <v>Hourly Supervision</v>
      </c>
      <c r="B693" s="491"/>
      <c r="C693" s="491"/>
      <c r="D693" s="492">
        <f t="shared" si="76"/>
        <v>0</v>
      </c>
      <c r="E693" s="492">
        <f t="shared" si="76"/>
        <v>0</v>
      </c>
      <c r="F693" s="537"/>
      <c r="G693" s="537"/>
      <c r="H693" s="491"/>
      <c r="I693" s="494"/>
    </row>
    <row r="694" spans="1:9" s="467" customFormat="1" x14ac:dyDescent="0.3">
      <c r="A694" s="547" t="str">
        <f>IF(ISBLANK($A$15),"",$A$15)</f>
        <v>Salaried Staff</v>
      </c>
      <c r="B694" s="479"/>
      <c r="C694" s="479"/>
      <c r="D694" s="485"/>
      <c r="E694" s="485"/>
      <c r="F694" s="536"/>
      <c r="G694" s="536"/>
      <c r="H694" s="479"/>
      <c r="I694" s="482"/>
    </row>
    <row r="695" spans="1:9" s="467" customFormat="1" x14ac:dyDescent="0.3">
      <c r="A695" s="549" t="str">
        <f>IF(ISBLANK($A$16),"",$A$16)</f>
        <v>Salaried Supervision</v>
      </c>
      <c r="B695" s="491"/>
      <c r="C695" s="491"/>
      <c r="D695" s="492">
        <f t="shared" ref="D695:E708" si="77">IF($B$254="","",B695/($B$254*52))</f>
        <v>0</v>
      </c>
      <c r="E695" s="492">
        <f t="shared" si="77"/>
        <v>0</v>
      </c>
      <c r="F695" s="537"/>
      <c r="G695" s="537"/>
      <c r="H695" s="491"/>
      <c r="I695" s="494"/>
    </row>
    <row r="696" spans="1:9" s="467" customFormat="1" x14ac:dyDescent="0.3">
      <c r="A696" s="549" t="str">
        <f>IF(ISBLANK($A$17),"",$A$17)</f>
        <v>Managers</v>
      </c>
      <c r="B696" s="491"/>
      <c r="C696" s="491"/>
      <c r="D696" s="492">
        <f t="shared" si="77"/>
        <v>0</v>
      </c>
      <c r="E696" s="492">
        <f t="shared" si="77"/>
        <v>0</v>
      </c>
      <c r="F696" s="537"/>
      <c r="G696" s="537"/>
      <c r="H696" s="491"/>
      <c r="I696" s="494"/>
    </row>
    <row r="697" spans="1:9" s="467" customFormat="1" x14ac:dyDescent="0.3">
      <c r="A697" s="549" t="str">
        <f>IF(ISBLANK($A$18),"",$A$18)</f>
        <v>Director</v>
      </c>
      <c r="B697" s="491"/>
      <c r="C697" s="491"/>
      <c r="D697" s="492">
        <f t="shared" si="77"/>
        <v>0</v>
      </c>
      <c r="E697" s="492">
        <f t="shared" si="77"/>
        <v>0</v>
      </c>
      <c r="F697" s="537"/>
      <c r="G697" s="537"/>
      <c r="H697" s="491"/>
      <c r="I697" s="494"/>
    </row>
    <row r="698" spans="1:9" s="467" customFormat="1" x14ac:dyDescent="0.3">
      <c r="A698" s="547" t="str">
        <f>IF(ISBLANK($A$19),"",$A$19)</f>
        <v>Other Labor</v>
      </c>
      <c r="B698" s="479"/>
      <c r="C698" s="479"/>
      <c r="D698" s="485">
        <f t="shared" si="77"/>
        <v>0</v>
      </c>
      <c r="E698" s="485">
        <f t="shared" si="77"/>
        <v>0</v>
      </c>
      <c r="F698" s="536"/>
      <c r="G698" s="536"/>
      <c r="H698" s="479"/>
      <c r="I698" s="482"/>
    </row>
    <row r="699" spans="1:9" s="467" customFormat="1" x14ac:dyDescent="0.3">
      <c r="A699" s="549" t="str">
        <f>IF(ISBLANK($A$20),"",$A$20)</f>
        <v>Temp/ Agency Labor</v>
      </c>
      <c r="B699" s="491"/>
      <c r="C699" s="491"/>
      <c r="D699" s="492">
        <f t="shared" si="77"/>
        <v>0</v>
      </c>
      <c r="E699" s="492">
        <f t="shared" si="77"/>
        <v>0</v>
      </c>
      <c r="F699" s="537"/>
      <c r="G699" s="537"/>
      <c r="H699" s="491"/>
      <c r="I699" s="494"/>
    </row>
    <row r="700" spans="1:9" s="467" customFormat="1" x14ac:dyDescent="0.3">
      <c r="A700" s="547" t="str">
        <f>IF(ISBLANK($A$21),"",$A$21)</f>
        <v/>
      </c>
      <c r="B700" s="491"/>
      <c r="C700" s="491"/>
      <c r="D700" s="492">
        <f t="shared" si="77"/>
        <v>0</v>
      </c>
      <c r="E700" s="492">
        <f t="shared" si="77"/>
        <v>0</v>
      </c>
      <c r="F700" s="537"/>
      <c r="G700" s="537"/>
      <c r="H700" s="491"/>
      <c r="I700" s="494"/>
    </row>
    <row r="701" spans="1:9" s="467" customFormat="1" x14ac:dyDescent="0.3">
      <c r="A701" s="547" t="str">
        <f>IF(ISBLANK($A$22),"",$A$22)</f>
        <v/>
      </c>
      <c r="B701" s="491"/>
      <c r="C701" s="491"/>
      <c r="D701" s="492">
        <f t="shared" si="77"/>
        <v>0</v>
      </c>
      <c r="E701" s="492">
        <f t="shared" si="77"/>
        <v>0</v>
      </c>
      <c r="F701" s="537"/>
      <c r="G701" s="537"/>
      <c r="H701" s="491"/>
      <c r="I701" s="494"/>
    </row>
    <row r="702" spans="1:9" s="467" customFormat="1" x14ac:dyDescent="0.3">
      <c r="A702" s="547" t="str">
        <f>IF(ISBLANK($A$23),"",$A$23)</f>
        <v/>
      </c>
      <c r="B702" s="491"/>
      <c r="C702" s="491"/>
      <c r="D702" s="492">
        <f t="shared" si="77"/>
        <v>0</v>
      </c>
      <c r="E702" s="492">
        <f t="shared" si="77"/>
        <v>0</v>
      </c>
      <c r="F702" s="537"/>
      <c r="G702" s="537"/>
      <c r="H702" s="491"/>
      <c r="I702" s="494"/>
    </row>
    <row r="703" spans="1:9" s="467" customFormat="1" x14ac:dyDescent="0.3">
      <c r="A703" s="547" t="str">
        <f>IF(ISBLANK($A$24),"",$A$24)</f>
        <v/>
      </c>
      <c r="B703" s="491"/>
      <c r="C703" s="491"/>
      <c r="D703" s="492">
        <f t="shared" si="77"/>
        <v>0</v>
      </c>
      <c r="E703" s="492">
        <f t="shared" si="77"/>
        <v>0</v>
      </c>
      <c r="F703" s="537"/>
      <c r="G703" s="537"/>
      <c r="H703" s="491"/>
      <c r="I703" s="494"/>
    </row>
    <row r="704" spans="1:9" s="467" customFormat="1" x14ac:dyDescent="0.3">
      <c r="A704" s="547" t="str">
        <f>IF(ISBLANK($A$25),"",$A$25)</f>
        <v/>
      </c>
      <c r="B704" s="491"/>
      <c r="C704" s="491"/>
      <c r="D704" s="492">
        <f t="shared" si="77"/>
        <v>0</v>
      </c>
      <c r="E704" s="492">
        <f t="shared" si="77"/>
        <v>0</v>
      </c>
      <c r="F704" s="537"/>
      <c r="G704" s="537"/>
      <c r="H704" s="491"/>
      <c r="I704" s="494"/>
    </row>
    <row r="705" spans="1:26" s="467" customFormat="1" x14ac:dyDescent="0.3">
      <c r="A705" s="547" t="str">
        <f>IF(ISBLANK($A$26),"",$A$26)</f>
        <v/>
      </c>
      <c r="B705" s="491"/>
      <c r="C705" s="491"/>
      <c r="D705" s="492">
        <f t="shared" si="77"/>
        <v>0</v>
      </c>
      <c r="E705" s="492">
        <f t="shared" si="77"/>
        <v>0</v>
      </c>
      <c r="F705" s="537"/>
      <c r="G705" s="537"/>
      <c r="H705" s="491"/>
      <c r="I705" s="494"/>
      <c r="J705" s="464"/>
      <c r="K705" s="464"/>
      <c r="L705" s="464"/>
      <c r="M705" s="464"/>
      <c r="N705" s="464"/>
      <c r="O705" s="464"/>
      <c r="P705" s="464"/>
      <c r="Q705" s="464"/>
      <c r="R705" s="464"/>
      <c r="S705" s="464"/>
      <c r="T705" s="464"/>
      <c r="U705" s="464"/>
      <c r="V705" s="464"/>
      <c r="W705" s="464"/>
      <c r="X705" s="464"/>
      <c r="Y705" s="464"/>
      <c r="Z705" s="464"/>
    </row>
    <row r="706" spans="1:26" s="467" customFormat="1" x14ac:dyDescent="0.3">
      <c r="A706" s="547" t="str">
        <f>IF(ISBLANK($A$27),"",$A$27)</f>
        <v/>
      </c>
      <c r="B706" s="491"/>
      <c r="C706" s="491"/>
      <c r="D706" s="492">
        <f t="shared" si="77"/>
        <v>0</v>
      </c>
      <c r="E706" s="492">
        <f t="shared" si="77"/>
        <v>0</v>
      </c>
      <c r="F706" s="537"/>
      <c r="G706" s="537"/>
      <c r="H706" s="491"/>
      <c r="I706" s="494"/>
      <c r="J706" s="464"/>
      <c r="K706" s="464"/>
      <c r="L706" s="464"/>
      <c r="M706" s="464"/>
      <c r="N706" s="464"/>
      <c r="O706" s="464"/>
      <c r="P706" s="464"/>
      <c r="Q706" s="464"/>
      <c r="R706" s="464"/>
      <c r="S706" s="464"/>
      <c r="T706" s="464"/>
      <c r="U706" s="464"/>
      <c r="V706" s="464"/>
      <c r="W706" s="464"/>
      <c r="X706" s="464"/>
      <c r="Y706" s="464"/>
      <c r="Z706" s="464"/>
    </row>
    <row r="707" spans="1:26" s="467" customFormat="1" x14ac:dyDescent="0.3">
      <c r="A707" s="547" t="str">
        <f>IF(ISBLANK($A$28),"",$A$28)</f>
        <v/>
      </c>
      <c r="B707" s="491"/>
      <c r="C707" s="491"/>
      <c r="D707" s="492">
        <f t="shared" si="77"/>
        <v>0</v>
      </c>
      <c r="E707" s="492">
        <f t="shared" si="77"/>
        <v>0</v>
      </c>
      <c r="F707" s="537"/>
      <c r="G707" s="537"/>
      <c r="H707" s="491"/>
      <c r="I707" s="494"/>
      <c r="J707" s="464"/>
      <c r="K707" s="464"/>
      <c r="L707" s="464"/>
      <c r="M707" s="464"/>
      <c r="N707" s="464"/>
      <c r="O707" s="464"/>
      <c r="P707" s="464"/>
      <c r="Q707" s="464"/>
      <c r="R707" s="464"/>
      <c r="S707" s="464"/>
      <c r="T707" s="464"/>
      <c r="U707" s="464"/>
      <c r="V707" s="464"/>
      <c r="W707" s="464"/>
      <c r="X707" s="464"/>
      <c r="Y707" s="464"/>
      <c r="Z707" s="464"/>
    </row>
    <row r="708" spans="1:26" s="467" customFormat="1" x14ac:dyDescent="0.3">
      <c r="A708" s="547" t="str">
        <f>IF(ISBLANK($A$29),"",$A$29)</f>
        <v/>
      </c>
      <c r="B708" s="514"/>
      <c r="C708" s="514"/>
      <c r="D708" s="492">
        <f t="shared" si="77"/>
        <v>0</v>
      </c>
      <c r="E708" s="492">
        <f t="shared" si="77"/>
        <v>0</v>
      </c>
      <c r="F708" s="539"/>
      <c r="G708" s="539"/>
      <c r="H708" s="491"/>
      <c r="I708" s="494"/>
      <c r="J708" s="464"/>
      <c r="K708" s="464"/>
      <c r="L708" s="464"/>
      <c r="M708" s="464"/>
      <c r="N708" s="464"/>
      <c r="O708" s="464"/>
      <c r="P708" s="464"/>
      <c r="Q708" s="464"/>
      <c r="R708" s="464"/>
      <c r="S708" s="464"/>
      <c r="T708" s="464"/>
      <c r="U708" s="464"/>
      <c r="V708" s="464"/>
      <c r="W708" s="464"/>
      <c r="X708" s="464"/>
      <c r="Y708" s="464"/>
      <c r="Z708" s="464"/>
    </row>
    <row r="709" spans="1:26" s="467" customFormat="1" x14ac:dyDescent="0.3">
      <c r="A709" s="547" t="s">
        <v>2065</v>
      </c>
      <c r="B709" s="517">
        <f t="shared" ref="B709:G709" si="78">SUM(B686:B708)</f>
        <v>0</v>
      </c>
      <c r="C709" s="517">
        <f t="shared" si="78"/>
        <v>0</v>
      </c>
      <c r="D709" s="492">
        <f t="shared" si="78"/>
        <v>0</v>
      </c>
      <c r="E709" s="492">
        <f t="shared" si="78"/>
        <v>0</v>
      </c>
      <c r="F709" s="556">
        <f t="shared" si="78"/>
        <v>0</v>
      </c>
      <c r="G709" s="556">
        <f t="shared" si="78"/>
        <v>0</v>
      </c>
      <c r="H709" s="491"/>
      <c r="I709" s="519"/>
      <c r="J709" s="464"/>
      <c r="K709" s="464"/>
      <c r="L709" s="464"/>
      <c r="M709" s="464"/>
      <c r="N709" s="464"/>
      <c r="O709" s="464"/>
      <c r="P709" s="464"/>
      <c r="Q709" s="464"/>
      <c r="R709" s="464"/>
      <c r="S709" s="464"/>
      <c r="T709" s="464"/>
      <c r="U709" s="464"/>
      <c r="V709" s="464"/>
      <c r="W709" s="464"/>
      <c r="X709" s="464"/>
      <c r="Y709" s="464"/>
      <c r="Z709" s="464"/>
    </row>
    <row r="710" spans="1:26" s="467" customFormat="1" ht="18" x14ac:dyDescent="0.3">
      <c r="A710" s="557" t="s">
        <v>2066</v>
      </c>
      <c r="B710" s="558"/>
      <c r="C710" s="1124" t="s">
        <v>1655</v>
      </c>
      <c r="D710" s="1124"/>
      <c r="E710" s="1124"/>
      <c r="F710" s="1124"/>
      <c r="G710" s="1125"/>
      <c r="J710" s="464"/>
      <c r="K710" s="464"/>
      <c r="L710" s="464"/>
      <c r="M710" s="464"/>
      <c r="N710" s="464"/>
      <c r="O710" s="464"/>
      <c r="P710" s="464"/>
      <c r="Q710" s="464"/>
      <c r="R710" s="464"/>
      <c r="S710" s="464"/>
      <c r="T710" s="464"/>
      <c r="U710" s="464"/>
      <c r="V710" s="464"/>
      <c r="W710" s="464"/>
      <c r="X710" s="464"/>
      <c r="Y710" s="464"/>
      <c r="Z710" s="464"/>
    </row>
    <row r="711" spans="1:26" s="467" customFormat="1" ht="46.8" hidden="1" x14ac:dyDescent="0.3">
      <c r="A711" s="530" t="s">
        <v>2181</v>
      </c>
      <c r="B711" s="531"/>
      <c r="C711" s="1121"/>
      <c r="D711" s="1121"/>
      <c r="E711" s="1121"/>
      <c r="F711" s="1121"/>
      <c r="G711" s="1121"/>
      <c r="J711" s="464"/>
      <c r="K711" s="464"/>
      <c r="L711" s="464"/>
      <c r="M711" s="464"/>
      <c r="N711" s="464"/>
      <c r="O711" s="464"/>
      <c r="P711" s="464"/>
      <c r="Q711" s="464"/>
      <c r="R711" s="464"/>
      <c r="S711" s="464"/>
      <c r="T711" s="464"/>
      <c r="U711" s="464"/>
      <c r="V711" s="464"/>
      <c r="W711" s="464"/>
      <c r="X711" s="464"/>
      <c r="Y711" s="464"/>
      <c r="Z711" s="464"/>
    </row>
    <row r="712" spans="1:26" s="467" customFormat="1" ht="15.6" hidden="1" x14ac:dyDescent="0.3">
      <c r="A712" s="532" t="s">
        <v>2068</v>
      </c>
      <c r="B712" s="531"/>
      <c r="C712" s="1121"/>
      <c r="D712" s="1121"/>
      <c r="E712" s="1121"/>
      <c r="F712" s="1121"/>
      <c r="G712" s="1121"/>
      <c r="J712" s="464"/>
      <c r="K712" s="464"/>
      <c r="L712" s="464"/>
      <c r="M712" s="464"/>
      <c r="N712" s="464"/>
      <c r="O712" s="464"/>
      <c r="P712" s="464"/>
      <c r="Q712" s="464"/>
      <c r="R712" s="464"/>
      <c r="S712" s="464"/>
      <c r="T712" s="464"/>
      <c r="U712" s="464"/>
      <c r="V712" s="464"/>
      <c r="W712" s="464"/>
      <c r="X712" s="464"/>
      <c r="Y712" s="464"/>
      <c r="Z712" s="464"/>
    </row>
    <row r="713" spans="1:26" s="467" customFormat="1" ht="15.6" hidden="1" x14ac:dyDescent="0.3">
      <c r="A713" s="532" t="s">
        <v>2069</v>
      </c>
      <c r="B713" s="531"/>
      <c r="C713" s="1121"/>
      <c r="D713" s="1121"/>
      <c r="E713" s="1121"/>
      <c r="F713" s="1121"/>
      <c r="G713" s="1121"/>
      <c r="J713" s="464"/>
      <c r="K713" s="464"/>
      <c r="L713" s="464"/>
      <c r="M713" s="464"/>
      <c r="N713" s="464"/>
      <c r="O713" s="464"/>
      <c r="P713" s="464"/>
      <c r="Q713" s="464"/>
      <c r="R713" s="464"/>
      <c r="S713" s="464"/>
      <c r="T713" s="464"/>
      <c r="U713" s="464"/>
      <c r="V713" s="464"/>
      <c r="W713" s="464"/>
      <c r="X713" s="464"/>
      <c r="Y713" s="464"/>
      <c r="Z713" s="464"/>
    </row>
    <row r="714" spans="1:26" s="467" customFormat="1" ht="15.6" hidden="1" x14ac:dyDescent="0.3">
      <c r="A714" s="532" t="s">
        <v>2070</v>
      </c>
      <c r="B714" s="531"/>
      <c r="C714" s="1121"/>
      <c r="D714" s="1121"/>
      <c r="E714" s="1121"/>
      <c r="F714" s="1121"/>
      <c r="G714" s="1121"/>
      <c r="J714" s="464"/>
      <c r="K714" s="464"/>
      <c r="L714" s="464"/>
      <c r="M714" s="464"/>
      <c r="N714" s="464"/>
      <c r="O714" s="464"/>
      <c r="P714" s="464"/>
      <c r="Q714" s="464"/>
      <c r="R714" s="464"/>
      <c r="S714" s="464"/>
      <c r="T714" s="464"/>
      <c r="U714" s="464"/>
      <c r="V714" s="464"/>
      <c r="W714" s="464"/>
      <c r="X714" s="464"/>
      <c r="Y714" s="464"/>
      <c r="Z714" s="464"/>
    </row>
    <row r="715" spans="1:26" s="467" customFormat="1" ht="15.6" hidden="1" x14ac:dyDescent="0.3">
      <c r="A715" s="532" t="s">
        <v>2071</v>
      </c>
      <c r="B715" s="531"/>
      <c r="C715" s="1121"/>
      <c r="D715" s="1121"/>
      <c r="E715" s="1121"/>
      <c r="F715" s="1121"/>
      <c r="G715" s="1121"/>
      <c r="J715" s="464"/>
      <c r="K715" s="464"/>
      <c r="L715" s="464"/>
      <c r="M715" s="464"/>
      <c r="N715" s="464"/>
      <c r="O715" s="464"/>
      <c r="P715" s="464"/>
      <c r="Q715" s="464"/>
      <c r="R715" s="464"/>
      <c r="S715" s="464"/>
      <c r="T715" s="464"/>
      <c r="U715" s="464"/>
      <c r="V715" s="464"/>
      <c r="W715" s="464"/>
      <c r="X715" s="464"/>
      <c r="Y715" s="464"/>
      <c r="Z715" s="464"/>
    </row>
    <row r="716" spans="1:26" s="467" customFormat="1" ht="15.6" hidden="1" x14ac:dyDescent="0.3">
      <c r="A716" s="532" t="s">
        <v>2072</v>
      </c>
      <c r="B716" s="531"/>
      <c r="C716" s="1121"/>
      <c r="D716" s="1121"/>
      <c r="E716" s="1121"/>
      <c r="F716" s="1121"/>
      <c r="G716" s="1121"/>
      <c r="J716" s="464"/>
      <c r="K716" s="464"/>
      <c r="L716" s="464"/>
      <c r="M716" s="464"/>
      <c r="N716" s="464"/>
      <c r="O716" s="464"/>
      <c r="P716" s="464"/>
      <c r="Q716" s="464"/>
      <c r="R716" s="464"/>
      <c r="S716" s="464"/>
      <c r="T716" s="464"/>
      <c r="U716" s="464"/>
      <c r="V716" s="464"/>
      <c r="W716" s="464"/>
      <c r="X716" s="464"/>
      <c r="Y716" s="464"/>
      <c r="Z716" s="464"/>
    </row>
    <row r="717" spans="1:26" s="467" customFormat="1" ht="15.6" collapsed="1" x14ac:dyDescent="0.3">
      <c r="A717" s="533" t="s">
        <v>1496</v>
      </c>
      <c r="B717" s="534">
        <v>40</v>
      </c>
      <c r="C717" s="1122" t="s">
        <v>2073</v>
      </c>
      <c r="D717" s="1122"/>
      <c r="E717" s="1122"/>
      <c r="F717" s="1122"/>
      <c r="G717" s="1122"/>
      <c r="J717" s="464"/>
      <c r="K717" s="464"/>
      <c r="L717" s="464"/>
      <c r="M717" s="464"/>
      <c r="N717" s="464"/>
      <c r="O717" s="464"/>
      <c r="P717" s="464"/>
      <c r="Q717" s="464"/>
      <c r="R717" s="464"/>
      <c r="S717" s="464"/>
      <c r="T717" s="464"/>
      <c r="U717" s="464"/>
      <c r="V717" s="464"/>
      <c r="W717" s="464"/>
      <c r="X717" s="464"/>
      <c r="Y717" s="464"/>
      <c r="Z717" s="464"/>
    </row>
    <row r="718" spans="1:26" s="467" customFormat="1" x14ac:dyDescent="0.3">
      <c r="J718" s="464"/>
      <c r="K718" s="464"/>
      <c r="L718" s="464"/>
      <c r="M718" s="464"/>
      <c r="N718" s="464"/>
      <c r="O718" s="464"/>
      <c r="P718" s="464"/>
      <c r="Q718" s="464"/>
      <c r="R718" s="464"/>
      <c r="S718" s="464"/>
      <c r="T718" s="464"/>
      <c r="U718" s="464"/>
      <c r="V718" s="464"/>
      <c r="W718" s="464"/>
      <c r="X718" s="464"/>
      <c r="Y718" s="464"/>
      <c r="Z718" s="464"/>
    </row>
    <row r="719" spans="1:26" ht="18" x14ac:dyDescent="0.35">
      <c r="A719" s="1134" t="s">
        <v>1883</v>
      </c>
      <c r="B719" s="1135"/>
      <c r="C719" s="1135"/>
      <c r="D719" s="1135"/>
      <c r="E719" s="1135"/>
      <c r="F719" s="1135"/>
      <c r="G719" s="1135"/>
      <c r="H719" s="1135"/>
      <c r="I719" s="1136"/>
    </row>
    <row r="720" spans="1:26" ht="43.2" x14ac:dyDescent="0.3">
      <c r="A720" s="471" t="s">
        <v>2040</v>
      </c>
      <c r="B720" s="471" t="s">
        <v>2041</v>
      </c>
      <c r="C720" s="472" t="s">
        <v>2042</v>
      </c>
      <c r="D720" s="546" t="str">
        <f>"Productive FTEs ("&amp;B752*52&amp;")"</f>
        <v>Productive FTEs (2080)</v>
      </c>
      <c r="E720" s="546" t="str">
        <f>"Non-productive FTEs ("&amp;B752*52&amp;")"</f>
        <v>Non-productive FTEs (2080)</v>
      </c>
      <c r="F720" s="472" t="s">
        <v>2043</v>
      </c>
      <c r="G720" s="472" t="s">
        <v>2044</v>
      </c>
      <c r="H720" s="473" t="s">
        <v>2045</v>
      </c>
      <c r="I720" s="472" t="s">
        <v>1655</v>
      </c>
    </row>
    <row r="721" spans="1:9" x14ac:dyDescent="0.3">
      <c r="A721" s="547" t="str">
        <f>IF(ISBLANK($A$7),"",$A$7)</f>
        <v>Hourly Staff</v>
      </c>
      <c r="B721" s="479"/>
      <c r="C721" s="479"/>
      <c r="D721" s="485">
        <f t="shared" ref="D721:E728" si="79">IF($B$254="","",B721/($B$254*52))</f>
        <v>0</v>
      </c>
      <c r="E721" s="485">
        <f t="shared" si="79"/>
        <v>0</v>
      </c>
      <c r="F721" s="536"/>
      <c r="G721" s="536"/>
      <c r="H721" s="479"/>
      <c r="I721" s="482"/>
    </row>
    <row r="722" spans="1:9" x14ac:dyDescent="0.3">
      <c r="A722" s="549" t="str">
        <f>IF(ISBLANK($A$8),"",$A$8)</f>
        <v>Hourly Staff</v>
      </c>
      <c r="B722" s="491"/>
      <c r="C722" s="491"/>
      <c r="D722" s="492">
        <f t="shared" si="79"/>
        <v>0</v>
      </c>
      <c r="E722" s="492">
        <f t="shared" si="79"/>
        <v>0</v>
      </c>
      <c r="F722" s="537"/>
      <c r="G722" s="537"/>
      <c r="H722" s="491"/>
      <c r="I722" s="494"/>
    </row>
    <row r="723" spans="1:9" x14ac:dyDescent="0.3">
      <c r="A723" s="549" t="str">
        <f>IF(ISBLANK($A$9),"",$A$9)</f>
        <v>Other Labor</v>
      </c>
      <c r="B723" s="491"/>
      <c r="C723" s="491"/>
      <c r="D723" s="492">
        <f t="shared" si="79"/>
        <v>0</v>
      </c>
      <c r="E723" s="492">
        <f t="shared" si="79"/>
        <v>0</v>
      </c>
      <c r="F723" s="537"/>
      <c r="G723" s="537"/>
      <c r="H723" s="491"/>
      <c r="I723" s="494"/>
    </row>
    <row r="724" spans="1:9" s="467" customFormat="1" x14ac:dyDescent="0.3">
      <c r="A724" s="549" t="str">
        <f>IF(ISBLANK($A$10),"",$A$10)</f>
        <v>Other Labor</v>
      </c>
      <c r="B724" s="491"/>
      <c r="C724" s="491"/>
      <c r="D724" s="492">
        <f t="shared" si="79"/>
        <v>0</v>
      </c>
      <c r="E724" s="492">
        <f t="shared" si="79"/>
        <v>0</v>
      </c>
      <c r="F724" s="537"/>
      <c r="G724" s="537"/>
      <c r="H724" s="491"/>
      <c r="I724" s="494"/>
    </row>
    <row r="725" spans="1:9" s="467" customFormat="1" x14ac:dyDescent="0.3">
      <c r="A725" s="549" t="str">
        <f>IF(ISBLANK($A$11),"",$A$11)</f>
        <v>Other Labor</v>
      </c>
      <c r="B725" s="491"/>
      <c r="C725" s="491"/>
      <c r="D725" s="492">
        <f t="shared" si="79"/>
        <v>0</v>
      </c>
      <c r="E725" s="492">
        <f t="shared" si="79"/>
        <v>0</v>
      </c>
      <c r="F725" s="537"/>
      <c r="G725" s="537"/>
      <c r="H725" s="491"/>
      <c r="I725" s="494"/>
    </row>
    <row r="726" spans="1:9" s="467" customFormat="1" x14ac:dyDescent="0.3">
      <c r="A726" s="549" t="str">
        <f>IF(ISBLANK($A$12),"",$A$12)</f>
        <v>Lead</v>
      </c>
      <c r="B726" s="491"/>
      <c r="C726" s="491"/>
      <c r="D726" s="492">
        <f t="shared" si="79"/>
        <v>0</v>
      </c>
      <c r="E726" s="492">
        <f t="shared" si="79"/>
        <v>0</v>
      </c>
      <c r="F726" s="537"/>
      <c r="G726" s="537"/>
      <c r="H726" s="491"/>
      <c r="I726" s="494"/>
    </row>
    <row r="727" spans="1:9" s="467" customFormat="1" x14ac:dyDescent="0.3">
      <c r="A727" s="549" t="str">
        <f>IF(ISBLANK($A$13),"",$A$13)</f>
        <v>Administrative Support</v>
      </c>
      <c r="B727" s="491"/>
      <c r="C727" s="491"/>
      <c r="D727" s="492">
        <f t="shared" si="79"/>
        <v>0</v>
      </c>
      <c r="E727" s="492">
        <f t="shared" si="79"/>
        <v>0</v>
      </c>
      <c r="F727" s="537"/>
      <c r="G727" s="537"/>
      <c r="H727" s="491"/>
      <c r="I727" s="494"/>
    </row>
    <row r="728" spans="1:9" s="467" customFormat="1" x14ac:dyDescent="0.3">
      <c r="A728" s="549" t="str">
        <f>IF(ISBLANK($A$14),"",$A$14)</f>
        <v>Hourly Supervision</v>
      </c>
      <c r="B728" s="491"/>
      <c r="C728" s="491"/>
      <c r="D728" s="492">
        <f t="shared" si="79"/>
        <v>0</v>
      </c>
      <c r="E728" s="492">
        <f t="shared" si="79"/>
        <v>0</v>
      </c>
      <c r="F728" s="537"/>
      <c r="G728" s="537"/>
      <c r="H728" s="491"/>
      <c r="I728" s="494"/>
    </row>
    <row r="729" spans="1:9" s="467" customFormat="1" x14ac:dyDescent="0.3">
      <c r="A729" s="547" t="str">
        <f>IF(ISBLANK($A$15),"",$A$15)</f>
        <v>Salaried Staff</v>
      </c>
      <c r="B729" s="479"/>
      <c r="C729" s="479"/>
      <c r="D729" s="485"/>
      <c r="E729" s="485"/>
      <c r="F729" s="536"/>
      <c r="G729" s="536"/>
      <c r="H729" s="479"/>
      <c r="I729" s="482"/>
    </row>
    <row r="730" spans="1:9" s="467" customFormat="1" x14ac:dyDescent="0.3">
      <c r="A730" s="549" t="str">
        <f>IF(ISBLANK($A$16),"",$A$16)</f>
        <v>Salaried Supervision</v>
      </c>
      <c r="B730" s="491"/>
      <c r="C730" s="491"/>
      <c r="D730" s="492">
        <f t="shared" ref="D730:E743" si="80">IF($B$254="","",B730/($B$254*52))</f>
        <v>0</v>
      </c>
      <c r="E730" s="492">
        <f t="shared" si="80"/>
        <v>0</v>
      </c>
      <c r="F730" s="537"/>
      <c r="G730" s="537"/>
      <c r="H730" s="491"/>
      <c r="I730" s="494"/>
    </row>
    <row r="731" spans="1:9" s="467" customFormat="1" x14ac:dyDescent="0.3">
      <c r="A731" s="549" t="str">
        <f>IF(ISBLANK($A$17),"",$A$17)</f>
        <v>Managers</v>
      </c>
      <c r="B731" s="491"/>
      <c r="C731" s="491"/>
      <c r="D731" s="492">
        <f t="shared" si="80"/>
        <v>0</v>
      </c>
      <c r="E731" s="492">
        <f t="shared" si="80"/>
        <v>0</v>
      </c>
      <c r="F731" s="537"/>
      <c r="G731" s="537"/>
      <c r="H731" s="491"/>
      <c r="I731" s="494"/>
    </row>
    <row r="732" spans="1:9" s="467" customFormat="1" x14ac:dyDescent="0.3">
      <c r="A732" s="549" t="str">
        <f>IF(ISBLANK($A$18),"",$A$18)</f>
        <v>Director</v>
      </c>
      <c r="B732" s="491"/>
      <c r="C732" s="491"/>
      <c r="D732" s="492">
        <f t="shared" si="80"/>
        <v>0</v>
      </c>
      <c r="E732" s="492">
        <f t="shared" si="80"/>
        <v>0</v>
      </c>
      <c r="F732" s="537"/>
      <c r="G732" s="537"/>
      <c r="H732" s="491"/>
      <c r="I732" s="494"/>
    </row>
    <row r="733" spans="1:9" s="467" customFormat="1" x14ac:dyDescent="0.3">
      <c r="A733" s="547" t="str">
        <f>IF(ISBLANK($A$19),"",$A$19)</f>
        <v>Other Labor</v>
      </c>
      <c r="B733" s="479"/>
      <c r="C733" s="479"/>
      <c r="D733" s="485">
        <f t="shared" si="80"/>
        <v>0</v>
      </c>
      <c r="E733" s="485">
        <f t="shared" si="80"/>
        <v>0</v>
      </c>
      <c r="F733" s="536"/>
      <c r="G733" s="536"/>
      <c r="H733" s="479"/>
      <c r="I733" s="482"/>
    </row>
    <row r="734" spans="1:9" s="467" customFormat="1" x14ac:dyDescent="0.3">
      <c r="A734" s="549" t="str">
        <f>IF(ISBLANK($A$20),"",$A$20)</f>
        <v>Temp/ Agency Labor</v>
      </c>
      <c r="B734" s="491"/>
      <c r="C734" s="491"/>
      <c r="D734" s="492">
        <f t="shared" si="80"/>
        <v>0</v>
      </c>
      <c r="E734" s="492">
        <f t="shared" si="80"/>
        <v>0</v>
      </c>
      <c r="F734" s="537"/>
      <c r="G734" s="537"/>
      <c r="H734" s="491"/>
      <c r="I734" s="494"/>
    </row>
    <row r="735" spans="1:9" s="467" customFormat="1" x14ac:dyDescent="0.3">
      <c r="A735" s="547" t="str">
        <f>IF(ISBLANK($A$21),"",$A$21)</f>
        <v/>
      </c>
      <c r="B735" s="491"/>
      <c r="C735" s="491"/>
      <c r="D735" s="492">
        <f t="shared" si="80"/>
        <v>0</v>
      </c>
      <c r="E735" s="492">
        <f t="shared" si="80"/>
        <v>0</v>
      </c>
      <c r="F735" s="537"/>
      <c r="G735" s="537"/>
      <c r="H735" s="491"/>
      <c r="I735" s="494"/>
    </row>
    <row r="736" spans="1:9" s="467" customFormat="1" x14ac:dyDescent="0.3">
      <c r="A736" s="547" t="str">
        <f>IF(ISBLANK($A$22),"",$A$22)</f>
        <v/>
      </c>
      <c r="B736" s="491"/>
      <c r="C736" s="491"/>
      <c r="D736" s="492">
        <f t="shared" si="80"/>
        <v>0</v>
      </c>
      <c r="E736" s="492">
        <f t="shared" si="80"/>
        <v>0</v>
      </c>
      <c r="F736" s="537"/>
      <c r="G736" s="537"/>
      <c r="H736" s="491"/>
      <c r="I736" s="494"/>
    </row>
    <row r="737" spans="1:26" s="467" customFormat="1" x14ac:dyDescent="0.3">
      <c r="A737" s="547" t="str">
        <f>IF(ISBLANK($A$23),"",$A$23)</f>
        <v/>
      </c>
      <c r="B737" s="491"/>
      <c r="C737" s="491"/>
      <c r="D737" s="492">
        <f t="shared" si="80"/>
        <v>0</v>
      </c>
      <c r="E737" s="492">
        <f t="shared" si="80"/>
        <v>0</v>
      </c>
      <c r="F737" s="537"/>
      <c r="G737" s="537"/>
      <c r="H737" s="491"/>
      <c r="I737" s="494"/>
    </row>
    <row r="738" spans="1:26" s="467" customFormat="1" x14ac:dyDescent="0.3">
      <c r="A738" s="547" t="str">
        <f>IF(ISBLANK($A$24),"",$A$24)</f>
        <v/>
      </c>
      <c r="B738" s="491"/>
      <c r="C738" s="491"/>
      <c r="D738" s="492">
        <f t="shared" si="80"/>
        <v>0</v>
      </c>
      <c r="E738" s="492">
        <f t="shared" si="80"/>
        <v>0</v>
      </c>
      <c r="F738" s="537"/>
      <c r="G738" s="537"/>
      <c r="H738" s="491"/>
      <c r="I738" s="494"/>
    </row>
    <row r="739" spans="1:26" s="467" customFormat="1" x14ac:dyDescent="0.3">
      <c r="A739" s="547" t="str">
        <f>IF(ISBLANK($A$25),"",$A$25)</f>
        <v/>
      </c>
      <c r="B739" s="491"/>
      <c r="C739" s="491"/>
      <c r="D739" s="492">
        <f t="shared" si="80"/>
        <v>0</v>
      </c>
      <c r="E739" s="492">
        <f t="shared" si="80"/>
        <v>0</v>
      </c>
      <c r="F739" s="537"/>
      <c r="G739" s="537"/>
      <c r="H739" s="491"/>
      <c r="I739" s="494"/>
    </row>
    <row r="740" spans="1:26" s="467" customFormat="1" x14ac:dyDescent="0.3">
      <c r="A740" s="547" t="str">
        <f>IF(ISBLANK($A$26),"",$A$26)</f>
        <v/>
      </c>
      <c r="B740" s="491"/>
      <c r="C740" s="491"/>
      <c r="D740" s="492">
        <f t="shared" si="80"/>
        <v>0</v>
      </c>
      <c r="E740" s="492">
        <f t="shared" si="80"/>
        <v>0</v>
      </c>
      <c r="F740" s="537"/>
      <c r="G740" s="537"/>
      <c r="H740" s="491"/>
      <c r="I740" s="494"/>
      <c r="J740" s="464"/>
      <c r="K740" s="464"/>
      <c r="L740" s="464"/>
      <c r="M740" s="464"/>
      <c r="N740" s="464"/>
      <c r="O740" s="464"/>
      <c r="P740" s="464"/>
      <c r="Q740" s="464"/>
      <c r="R740" s="464"/>
      <c r="S740" s="464"/>
      <c r="T740" s="464"/>
      <c r="U740" s="464"/>
      <c r="V740" s="464"/>
      <c r="W740" s="464"/>
      <c r="X740" s="464"/>
      <c r="Y740" s="464"/>
      <c r="Z740" s="464"/>
    </row>
    <row r="741" spans="1:26" s="467" customFormat="1" x14ac:dyDescent="0.3">
      <c r="A741" s="547" t="str">
        <f>IF(ISBLANK($A$27),"",$A$27)</f>
        <v/>
      </c>
      <c r="B741" s="491"/>
      <c r="C741" s="491"/>
      <c r="D741" s="492">
        <f t="shared" si="80"/>
        <v>0</v>
      </c>
      <c r="E741" s="492">
        <f t="shared" si="80"/>
        <v>0</v>
      </c>
      <c r="F741" s="537"/>
      <c r="G741" s="537"/>
      <c r="H741" s="491"/>
      <c r="I741" s="494"/>
      <c r="J741" s="464"/>
      <c r="K741" s="464"/>
      <c r="L741" s="464"/>
      <c r="M741" s="464"/>
      <c r="N741" s="464"/>
      <c r="O741" s="464"/>
      <c r="P741" s="464"/>
      <c r="Q741" s="464"/>
      <c r="R741" s="464"/>
      <c r="S741" s="464"/>
      <c r="T741" s="464"/>
      <c r="U741" s="464"/>
      <c r="V741" s="464"/>
      <c r="W741" s="464"/>
      <c r="X741" s="464"/>
      <c r="Y741" s="464"/>
      <c r="Z741" s="464"/>
    </row>
    <row r="742" spans="1:26" s="467" customFormat="1" x14ac:dyDescent="0.3">
      <c r="A742" s="547" t="str">
        <f>IF(ISBLANK($A$28),"",$A$28)</f>
        <v/>
      </c>
      <c r="B742" s="491"/>
      <c r="C742" s="491"/>
      <c r="D742" s="492">
        <f t="shared" si="80"/>
        <v>0</v>
      </c>
      <c r="E742" s="492">
        <f t="shared" si="80"/>
        <v>0</v>
      </c>
      <c r="F742" s="537"/>
      <c r="G742" s="537"/>
      <c r="H742" s="491"/>
      <c r="I742" s="494"/>
      <c r="J742" s="464"/>
      <c r="K742" s="464"/>
      <c r="L742" s="464"/>
      <c r="M742" s="464"/>
      <c r="N742" s="464"/>
      <c r="O742" s="464"/>
      <c r="P742" s="464"/>
      <c r="Q742" s="464"/>
      <c r="R742" s="464"/>
      <c r="S742" s="464"/>
      <c r="T742" s="464"/>
      <c r="U742" s="464"/>
      <c r="V742" s="464"/>
      <c r="W742" s="464"/>
      <c r="X742" s="464"/>
      <c r="Y742" s="464"/>
      <c r="Z742" s="464"/>
    </row>
    <row r="743" spans="1:26" s="467" customFormat="1" x14ac:dyDescent="0.3">
      <c r="A743" s="547" t="str">
        <f>IF(ISBLANK($A$29),"",$A$29)</f>
        <v/>
      </c>
      <c r="B743" s="514"/>
      <c r="C743" s="514"/>
      <c r="D743" s="492">
        <f t="shared" si="80"/>
        <v>0</v>
      </c>
      <c r="E743" s="492">
        <f t="shared" si="80"/>
        <v>0</v>
      </c>
      <c r="F743" s="539"/>
      <c r="G743" s="539"/>
      <c r="H743" s="491"/>
      <c r="I743" s="494"/>
      <c r="J743" s="464"/>
      <c r="K743" s="464"/>
      <c r="L743" s="464"/>
      <c r="M743" s="464"/>
      <c r="N743" s="464"/>
      <c r="O743" s="464"/>
      <c r="P743" s="464"/>
      <c r="Q743" s="464"/>
      <c r="R743" s="464"/>
      <c r="S743" s="464"/>
      <c r="T743" s="464"/>
      <c r="U743" s="464"/>
      <c r="V743" s="464"/>
      <c r="W743" s="464"/>
      <c r="X743" s="464"/>
      <c r="Y743" s="464"/>
      <c r="Z743" s="464"/>
    </row>
    <row r="744" spans="1:26" s="467" customFormat="1" x14ac:dyDescent="0.3">
      <c r="A744" s="547" t="s">
        <v>2065</v>
      </c>
      <c r="B744" s="517">
        <f t="shared" ref="B744:G744" si="81">SUM(B721:B743)</f>
        <v>0</v>
      </c>
      <c r="C744" s="517">
        <f t="shared" si="81"/>
        <v>0</v>
      </c>
      <c r="D744" s="492">
        <f t="shared" si="81"/>
        <v>0</v>
      </c>
      <c r="E744" s="492">
        <f t="shared" si="81"/>
        <v>0</v>
      </c>
      <c r="F744" s="556">
        <f t="shared" si="81"/>
        <v>0</v>
      </c>
      <c r="G744" s="556">
        <f t="shared" si="81"/>
        <v>0</v>
      </c>
      <c r="H744" s="491"/>
      <c r="I744" s="519"/>
      <c r="J744" s="464"/>
      <c r="K744" s="464"/>
      <c r="L744" s="464"/>
      <c r="M744" s="464"/>
      <c r="N744" s="464"/>
      <c r="O744" s="464"/>
      <c r="P744" s="464"/>
      <c r="Q744" s="464"/>
      <c r="R744" s="464"/>
      <c r="S744" s="464"/>
      <c r="T744" s="464"/>
      <c r="U744" s="464"/>
      <c r="V744" s="464"/>
      <c r="W744" s="464"/>
      <c r="X744" s="464"/>
      <c r="Y744" s="464"/>
      <c r="Z744" s="464"/>
    </row>
    <row r="745" spans="1:26" s="467" customFormat="1" ht="18" x14ac:dyDescent="0.3">
      <c r="A745" s="557" t="s">
        <v>2066</v>
      </c>
      <c r="B745" s="558"/>
      <c r="C745" s="1124" t="s">
        <v>1655</v>
      </c>
      <c r="D745" s="1124"/>
      <c r="E745" s="1124"/>
      <c r="F745" s="1124"/>
      <c r="G745" s="1125"/>
      <c r="J745" s="464"/>
      <c r="K745" s="464"/>
      <c r="L745" s="464"/>
      <c r="M745" s="464"/>
      <c r="N745" s="464"/>
      <c r="O745" s="464"/>
      <c r="P745" s="464"/>
      <c r="Q745" s="464"/>
      <c r="R745" s="464"/>
      <c r="S745" s="464"/>
      <c r="T745" s="464"/>
      <c r="U745" s="464"/>
      <c r="V745" s="464"/>
      <c r="W745" s="464"/>
      <c r="X745" s="464"/>
      <c r="Y745" s="464"/>
      <c r="Z745" s="464"/>
    </row>
    <row r="746" spans="1:26" s="467" customFormat="1" ht="46.8" hidden="1" x14ac:dyDescent="0.3">
      <c r="A746" s="530" t="s">
        <v>2181</v>
      </c>
      <c r="B746" s="531"/>
      <c r="C746" s="1121"/>
      <c r="D746" s="1121"/>
      <c r="E746" s="1121"/>
      <c r="F746" s="1121"/>
      <c r="G746" s="1121"/>
      <c r="J746" s="464"/>
      <c r="K746" s="464"/>
      <c r="L746" s="464"/>
      <c r="M746" s="464"/>
      <c r="N746" s="464"/>
      <c r="O746" s="464"/>
      <c r="P746" s="464"/>
      <c r="Q746" s="464"/>
      <c r="R746" s="464"/>
      <c r="S746" s="464"/>
      <c r="T746" s="464"/>
      <c r="U746" s="464"/>
      <c r="V746" s="464"/>
      <c r="W746" s="464"/>
      <c r="X746" s="464"/>
      <c r="Y746" s="464"/>
      <c r="Z746" s="464"/>
    </row>
    <row r="747" spans="1:26" s="467" customFormat="1" ht="15.6" hidden="1" x14ac:dyDescent="0.3">
      <c r="A747" s="532" t="s">
        <v>2068</v>
      </c>
      <c r="B747" s="531"/>
      <c r="C747" s="1121"/>
      <c r="D747" s="1121"/>
      <c r="E747" s="1121"/>
      <c r="F747" s="1121"/>
      <c r="G747" s="1121"/>
      <c r="J747" s="464"/>
      <c r="K747" s="464"/>
      <c r="L747" s="464"/>
      <c r="M747" s="464"/>
      <c r="N747" s="464"/>
      <c r="O747" s="464"/>
      <c r="P747" s="464"/>
      <c r="Q747" s="464"/>
      <c r="R747" s="464"/>
      <c r="S747" s="464"/>
      <c r="T747" s="464"/>
      <c r="U747" s="464"/>
      <c r="V747" s="464"/>
      <c r="W747" s="464"/>
      <c r="X747" s="464"/>
      <c r="Y747" s="464"/>
      <c r="Z747" s="464"/>
    </row>
    <row r="748" spans="1:26" s="467" customFormat="1" ht="15.6" hidden="1" x14ac:dyDescent="0.3">
      <c r="A748" s="532" t="s">
        <v>2069</v>
      </c>
      <c r="B748" s="531"/>
      <c r="C748" s="1121"/>
      <c r="D748" s="1121"/>
      <c r="E748" s="1121"/>
      <c r="F748" s="1121"/>
      <c r="G748" s="1121"/>
      <c r="J748" s="464"/>
      <c r="K748" s="464"/>
      <c r="L748" s="464"/>
      <c r="M748" s="464"/>
      <c r="N748" s="464"/>
      <c r="O748" s="464"/>
      <c r="P748" s="464"/>
      <c r="Q748" s="464"/>
      <c r="R748" s="464"/>
      <c r="S748" s="464"/>
      <c r="T748" s="464"/>
      <c r="U748" s="464"/>
      <c r="V748" s="464"/>
      <c r="W748" s="464"/>
      <c r="X748" s="464"/>
      <c r="Y748" s="464"/>
      <c r="Z748" s="464"/>
    </row>
    <row r="749" spans="1:26" s="467" customFormat="1" ht="15.6" hidden="1" x14ac:dyDescent="0.3">
      <c r="A749" s="532" t="s">
        <v>2070</v>
      </c>
      <c r="B749" s="531"/>
      <c r="C749" s="1121"/>
      <c r="D749" s="1121"/>
      <c r="E749" s="1121"/>
      <c r="F749" s="1121"/>
      <c r="G749" s="1121"/>
      <c r="J749" s="464"/>
      <c r="K749" s="464"/>
      <c r="L749" s="464"/>
      <c r="M749" s="464"/>
      <c r="N749" s="464"/>
      <c r="O749" s="464"/>
      <c r="P749" s="464"/>
      <c r="Q749" s="464"/>
      <c r="R749" s="464"/>
      <c r="S749" s="464"/>
      <c r="T749" s="464"/>
      <c r="U749" s="464"/>
      <c r="V749" s="464"/>
      <c r="W749" s="464"/>
      <c r="X749" s="464"/>
      <c r="Y749" s="464"/>
      <c r="Z749" s="464"/>
    </row>
    <row r="750" spans="1:26" s="467" customFormat="1" ht="15.6" hidden="1" x14ac:dyDescent="0.3">
      <c r="A750" s="532" t="s">
        <v>2071</v>
      </c>
      <c r="B750" s="531"/>
      <c r="C750" s="1121"/>
      <c r="D750" s="1121"/>
      <c r="E750" s="1121"/>
      <c r="F750" s="1121"/>
      <c r="G750" s="1121"/>
      <c r="J750" s="464"/>
      <c r="K750" s="464"/>
      <c r="L750" s="464"/>
      <c r="M750" s="464"/>
      <c r="N750" s="464"/>
      <c r="O750" s="464"/>
      <c r="P750" s="464"/>
      <c r="Q750" s="464"/>
      <c r="R750" s="464"/>
      <c r="S750" s="464"/>
      <c r="T750" s="464"/>
      <c r="U750" s="464"/>
      <c r="V750" s="464"/>
      <c r="W750" s="464"/>
      <c r="X750" s="464"/>
      <c r="Y750" s="464"/>
      <c r="Z750" s="464"/>
    </row>
    <row r="751" spans="1:26" s="467" customFormat="1" ht="15.6" hidden="1" x14ac:dyDescent="0.3">
      <c r="A751" s="532" t="s">
        <v>2072</v>
      </c>
      <c r="B751" s="531"/>
      <c r="C751" s="1121"/>
      <c r="D751" s="1121"/>
      <c r="E751" s="1121"/>
      <c r="F751" s="1121"/>
      <c r="G751" s="1121"/>
      <c r="J751" s="464"/>
      <c r="K751" s="464"/>
      <c r="L751" s="464"/>
      <c r="M751" s="464"/>
      <c r="N751" s="464"/>
      <c r="O751" s="464"/>
      <c r="P751" s="464"/>
      <c r="Q751" s="464"/>
      <c r="R751" s="464"/>
      <c r="S751" s="464"/>
      <c r="T751" s="464"/>
      <c r="U751" s="464"/>
      <c r="V751" s="464"/>
      <c r="W751" s="464"/>
      <c r="X751" s="464"/>
      <c r="Y751" s="464"/>
      <c r="Z751" s="464"/>
    </row>
    <row r="752" spans="1:26" s="467" customFormat="1" ht="15.6" collapsed="1" x14ac:dyDescent="0.3">
      <c r="A752" s="533" t="s">
        <v>1496</v>
      </c>
      <c r="B752" s="534">
        <v>40</v>
      </c>
      <c r="C752" s="1122" t="s">
        <v>2073</v>
      </c>
      <c r="D752" s="1122"/>
      <c r="E752" s="1122"/>
      <c r="F752" s="1122"/>
      <c r="G752" s="1122"/>
      <c r="J752" s="464"/>
      <c r="K752" s="464"/>
      <c r="L752" s="464"/>
      <c r="M752" s="464"/>
      <c r="N752" s="464"/>
      <c r="O752" s="464"/>
      <c r="P752" s="464"/>
      <c r="Q752" s="464"/>
      <c r="R752" s="464"/>
      <c r="S752" s="464"/>
      <c r="T752" s="464"/>
      <c r="U752" s="464"/>
      <c r="V752" s="464"/>
      <c r="W752" s="464"/>
      <c r="X752" s="464"/>
      <c r="Y752" s="464"/>
      <c r="Z752" s="464"/>
    </row>
    <row r="753" spans="1:9" s="467" customFormat="1" x14ac:dyDescent="0.3"/>
    <row r="754" spans="1:9" ht="18" x14ac:dyDescent="0.35">
      <c r="A754" s="1134" t="s">
        <v>1884</v>
      </c>
      <c r="B754" s="1135"/>
      <c r="C754" s="1135"/>
      <c r="D754" s="1135"/>
      <c r="E754" s="1135"/>
      <c r="F754" s="1135"/>
      <c r="G754" s="1135"/>
      <c r="H754" s="1135"/>
      <c r="I754" s="1136"/>
    </row>
    <row r="755" spans="1:9" ht="43.2" x14ac:dyDescent="0.3">
      <c r="A755" s="471" t="s">
        <v>2040</v>
      </c>
      <c r="B755" s="471" t="s">
        <v>2041</v>
      </c>
      <c r="C755" s="472" t="s">
        <v>2042</v>
      </c>
      <c r="D755" s="546" t="str">
        <f>"Productive FTEs ("&amp;B787*52&amp;")"</f>
        <v>Productive FTEs (2080)</v>
      </c>
      <c r="E755" s="546" t="str">
        <f>"Non-productive FTEs ("&amp;B787*52&amp;")"</f>
        <v>Non-productive FTEs (2080)</v>
      </c>
      <c r="F755" s="472" t="s">
        <v>2043</v>
      </c>
      <c r="G755" s="472" t="s">
        <v>2044</v>
      </c>
      <c r="H755" s="473" t="s">
        <v>2045</v>
      </c>
      <c r="I755" s="472" t="s">
        <v>1655</v>
      </c>
    </row>
    <row r="756" spans="1:9" x14ac:dyDescent="0.3">
      <c r="A756" s="547" t="str">
        <f>IF(ISBLANK($A$7),"",$A$7)</f>
        <v>Hourly Staff</v>
      </c>
      <c r="B756" s="479"/>
      <c r="C756" s="479"/>
      <c r="D756" s="485">
        <f t="shared" ref="D756:E763" si="82">IF($B$254="","",B756/($B$254*52))</f>
        <v>0</v>
      </c>
      <c r="E756" s="485">
        <f t="shared" si="82"/>
        <v>0</v>
      </c>
      <c r="F756" s="536"/>
      <c r="G756" s="536"/>
      <c r="H756" s="479"/>
      <c r="I756" s="482"/>
    </row>
    <row r="757" spans="1:9" x14ac:dyDescent="0.3">
      <c r="A757" s="549" t="str">
        <f>IF(ISBLANK($A$8),"",$A$8)</f>
        <v>Hourly Staff</v>
      </c>
      <c r="B757" s="491"/>
      <c r="C757" s="491"/>
      <c r="D757" s="492">
        <f t="shared" si="82"/>
        <v>0</v>
      </c>
      <c r="E757" s="492">
        <f t="shared" si="82"/>
        <v>0</v>
      </c>
      <c r="F757" s="537"/>
      <c r="G757" s="537"/>
      <c r="H757" s="491"/>
      <c r="I757" s="494"/>
    </row>
    <row r="758" spans="1:9" x14ac:dyDescent="0.3">
      <c r="A758" s="549" t="str">
        <f>IF(ISBLANK($A$9),"",$A$9)</f>
        <v>Other Labor</v>
      </c>
      <c r="B758" s="491"/>
      <c r="C758" s="491"/>
      <c r="D758" s="492">
        <f t="shared" si="82"/>
        <v>0</v>
      </c>
      <c r="E758" s="492">
        <f t="shared" si="82"/>
        <v>0</v>
      </c>
      <c r="F758" s="537"/>
      <c r="G758" s="537"/>
      <c r="H758" s="491"/>
      <c r="I758" s="494"/>
    </row>
    <row r="759" spans="1:9" s="467" customFormat="1" x14ac:dyDescent="0.3">
      <c r="A759" s="549" t="str">
        <f>IF(ISBLANK($A$10),"",$A$10)</f>
        <v>Other Labor</v>
      </c>
      <c r="B759" s="491"/>
      <c r="C759" s="491"/>
      <c r="D759" s="492">
        <f t="shared" si="82"/>
        <v>0</v>
      </c>
      <c r="E759" s="492">
        <f t="shared" si="82"/>
        <v>0</v>
      </c>
      <c r="F759" s="537"/>
      <c r="G759" s="537"/>
      <c r="H759" s="491"/>
      <c r="I759" s="494"/>
    </row>
    <row r="760" spans="1:9" s="467" customFormat="1" x14ac:dyDescent="0.3">
      <c r="A760" s="549" t="str">
        <f>IF(ISBLANK($A$11),"",$A$11)</f>
        <v>Other Labor</v>
      </c>
      <c r="B760" s="491"/>
      <c r="C760" s="491"/>
      <c r="D760" s="492">
        <f t="shared" si="82"/>
        <v>0</v>
      </c>
      <c r="E760" s="492">
        <f t="shared" si="82"/>
        <v>0</v>
      </c>
      <c r="F760" s="537"/>
      <c r="G760" s="537"/>
      <c r="H760" s="491"/>
      <c r="I760" s="494"/>
    </row>
    <row r="761" spans="1:9" s="467" customFormat="1" x14ac:dyDescent="0.3">
      <c r="A761" s="549" t="str">
        <f>IF(ISBLANK($A$12),"",$A$12)</f>
        <v>Lead</v>
      </c>
      <c r="B761" s="491"/>
      <c r="C761" s="491"/>
      <c r="D761" s="492">
        <f t="shared" si="82"/>
        <v>0</v>
      </c>
      <c r="E761" s="492">
        <f t="shared" si="82"/>
        <v>0</v>
      </c>
      <c r="F761" s="537"/>
      <c r="G761" s="537"/>
      <c r="H761" s="491"/>
      <c r="I761" s="494"/>
    </row>
    <row r="762" spans="1:9" s="467" customFormat="1" x14ac:dyDescent="0.3">
      <c r="A762" s="549" t="str">
        <f>IF(ISBLANK($A$13),"",$A$13)</f>
        <v>Administrative Support</v>
      </c>
      <c r="B762" s="491"/>
      <c r="C762" s="491"/>
      <c r="D762" s="492">
        <f t="shared" si="82"/>
        <v>0</v>
      </c>
      <c r="E762" s="492">
        <f t="shared" si="82"/>
        <v>0</v>
      </c>
      <c r="F762" s="537"/>
      <c r="G762" s="537"/>
      <c r="H762" s="491"/>
      <c r="I762" s="494"/>
    </row>
    <row r="763" spans="1:9" s="467" customFormat="1" x14ac:dyDescent="0.3">
      <c r="A763" s="549" t="str">
        <f>IF(ISBLANK($A$14),"",$A$14)</f>
        <v>Hourly Supervision</v>
      </c>
      <c r="B763" s="491"/>
      <c r="C763" s="491"/>
      <c r="D763" s="492">
        <f t="shared" si="82"/>
        <v>0</v>
      </c>
      <c r="E763" s="492">
        <f t="shared" si="82"/>
        <v>0</v>
      </c>
      <c r="F763" s="537"/>
      <c r="G763" s="537"/>
      <c r="H763" s="491"/>
      <c r="I763" s="494"/>
    </row>
    <row r="764" spans="1:9" s="467" customFormat="1" x14ac:dyDescent="0.3">
      <c r="A764" s="547" t="str">
        <f>IF(ISBLANK($A$15),"",$A$15)</f>
        <v>Salaried Staff</v>
      </c>
      <c r="B764" s="479"/>
      <c r="C764" s="479"/>
      <c r="D764" s="485"/>
      <c r="E764" s="485"/>
      <c r="F764" s="536"/>
      <c r="G764" s="536"/>
      <c r="H764" s="479"/>
      <c r="I764" s="482"/>
    </row>
    <row r="765" spans="1:9" s="467" customFormat="1" x14ac:dyDescent="0.3">
      <c r="A765" s="549" t="str">
        <f>IF(ISBLANK($A$16),"",$A$16)</f>
        <v>Salaried Supervision</v>
      </c>
      <c r="B765" s="491"/>
      <c r="C765" s="491"/>
      <c r="D765" s="492">
        <f t="shared" ref="D765:E778" si="83">IF($B$254="","",B765/($B$254*52))</f>
        <v>0</v>
      </c>
      <c r="E765" s="492">
        <f t="shared" si="83"/>
        <v>0</v>
      </c>
      <c r="F765" s="537"/>
      <c r="G765" s="537"/>
      <c r="H765" s="491"/>
      <c r="I765" s="494"/>
    </row>
    <row r="766" spans="1:9" s="467" customFormat="1" x14ac:dyDescent="0.3">
      <c r="A766" s="549" t="str">
        <f>IF(ISBLANK($A$17),"",$A$17)</f>
        <v>Managers</v>
      </c>
      <c r="B766" s="491"/>
      <c r="C766" s="491"/>
      <c r="D766" s="492">
        <f t="shared" si="83"/>
        <v>0</v>
      </c>
      <c r="E766" s="492">
        <f t="shared" si="83"/>
        <v>0</v>
      </c>
      <c r="F766" s="537"/>
      <c r="G766" s="537"/>
      <c r="H766" s="491"/>
      <c r="I766" s="494"/>
    </row>
    <row r="767" spans="1:9" s="467" customFormat="1" x14ac:dyDescent="0.3">
      <c r="A767" s="549" t="str">
        <f>IF(ISBLANK($A$18),"",$A$18)</f>
        <v>Director</v>
      </c>
      <c r="B767" s="491"/>
      <c r="C767" s="491"/>
      <c r="D767" s="492">
        <f t="shared" si="83"/>
        <v>0</v>
      </c>
      <c r="E767" s="492">
        <f t="shared" si="83"/>
        <v>0</v>
      </c>
      <c r="F767" s="537"/>
      <c r="G767" s="537"/>
      <c r="H767" s="491"/>
      <c r="I767" s="494"/>
    </row>
    <row r="768" spans="1:9" s="467" customFormat="1" x14ac:dyDescent="0.3">
      <c r="A768" s="547" t="str">
        <f>IF(ISBLANK($A$19),"",$A$19)</f>
        <v>Other Labor</v>
      </c>
      <c r="B768" s="479"/>
      <c r="C768" s="479"/>
      <c r="D768" s="485">
        <f t="shared" si="83"/>
        <v>0</v>
      </c>
      <c r="E768" s="485">
        <f t="shared" si="83"/>
        <v>0</v>
      </c>
      <c r="F768" s="536"/>
      <c r="G768" s="536"/>
      <c r="H768" s="479"/>
      <c r="I768" s="482"/>
    </row>
    <row r="769" spans="1:26" s="467" customFormat="1" x14ac:dyDescent="0.3">
      <c r="A769" s="549" t="str">
        <f>IF(ISBLANK($A$20),"",$A$20)</f>
        <v>Temp/ Agency Labor</v>
      </c>
      <c r="B769" s="491"/>
      <c r="C769" s="491"/>
      <c r="D769" s="492">
        <f t="shared" si="83"/>
        <v>0</v>
      </c>
      <c r="E769" s="492">
        <f t="shared" si="83"/>
        <v>0</v>
      </c>
      <c r="F769" s="537"/>
      <c r="G769" s="537"/>
      <c r="H769" s="491"/>
      <c r="I769" s="494"/>
    </row>
    <row r="770" spans="1:26" s="467" customFormat="1" x14ac:dyDescent="0.3">
      <c r="A770" s="547" t="str">
        <f>IF(ISBLANK($A$21),"",$A$21)</f>
        <v/>
      </c>
      <c r="B770" s="491"/>
      <c r="C770" s="491"/>
      <c r="D770" s="492">
        <f t="shared" si="83"/>
        <v>0</v>
      </c>
      <c r="E770" s="492">
        <f t="shared" si="83"/>
        <v>0</v>
      </c>
      <c r="F770" s="537"/>
      <c r="G770" s="537"/>
      <c r="H770" s="491"/>
      <c r="I770" s="494"/>
    </row>
    <row r="771" spans="1:26" s="467" customFormat="1" x14ac:dyDescent="0.3">
      <c r="A771" s="547" t="str">
        <f>IF(ISBLANK($A$22),"",$A$22)</f>
        <v/>
      </c>
      <c r="B771" s="491"/>
      <c r="C771" s="491"/>
      <c r="D771" s="492">
        <f t="shared" si="83"/>
        <v>0</v>
      </c>
      <c r="E771" s="492">
        <f t="shared" si="83"/>
        <v>0</v>
      </c>
      <c r="F771" s="537"/>
      <c r="G771" s="537"/>
      <c r="H771" s="491"/>
      <c r="I771" s="494"/>
    </row>
    <row r="772" spans="1:26" s="467" customFormat="1" x14ac:dyDescent="0.3">
      <c r="A772" s="547" t="str">
        <f>IF(ISBLANK($A$23),"",$A$23)</f>
        <v/>
      </c>
      <c r="B772" s="491"/>
      <c r="C772" s="491"/>
      <c r="D772" s="492">
        <f t="shared" si="83"/>
        <v>0</v>
      </c>
      <c r="E772" s="492">
        <f t="shared" si="83"/>
        <v>0</v>
      </c>
      <c r="F772" s="537"/>
      <c r="G772" s="537"/>
      <c r="H772" s="491"/>
      <c r="I772" s="494"/>
    </row>
    <row r="773" spans="1:26" s="467" customFormat="1" x14ac:dyDescent="0.3">
      <c r="A773" s="547" t="str">
        <f>IF(ISBLANK($A$24),"",$A$24)</f>
        <v/>
      </c>
      <c r="B773" s="491"/>
      <c r="C773" s="491"/>
      <c r="D773" s="492">
        <f t="shared" si="83"/>
        <v>0</v>
      </c>
      <c r="E773" s="492">
        <f t="shared" si="83"/>
        <v>0</v>
      </c>
      <c r="F773" s="537"/>
      <c r="G773" s="537"/>
      <c r="H773" s="491"/>
      <c r="I773" s="494"/>
    </row>
    <row r="774" spans="1:26" s="467" customFormat="1" x14ac:dyDescent="0.3">
      <c r="A774" s="547" t="str">
        <f>IF(ISBLANK($A$25),"",$A$25)</f>
        <v/>
      </c>
      <c r="B774" s="491"/>
      <c r="C774" s="491"/>
      <c r="D774" s="492">
        <f t="shared" si="83"/>
        <v>0</v>
      </c>
      <c r="E774" s="492">
        <f t="shared" si="83"/>
        <v>0</v>
      </c>
      <c r="F774" s="537"/>
      <c r="G774" s="537"/>
      <c r="H774" s="491"/>
      <c r="I774" s="494"/>
    </row>
    <row r="775" spans="1:26" s="467" customFormat="1" x14ac:dyDescent="0.3">
      <c r="A775" s="547" t="str">
        <f>IF(ISBLANK($A$26),"",$A$26)</f>
        <v/>
      </c>
      <c r="B775" s="491"/>
      <c r="C775" s="491"/>
      <c r="D775" s="492">
        <f t="shared" si="83"/>
        <v>0</v>
      </c>
      <c r="E775" s="492">
        <f t="shared" si="83"/>
        <v>0</v>
      </c>
      <c r="F775" s="537"/>
      <c r="G775" s="537"/>
      <c r="H775" s="491"/>
      <c r="I775" s="494"/>
      <c r="J775" s="464"/>
      <c r="K775" s="464"/>
      <c r="L775" s="464"/>
      <c r="M775" s="464"/>
      <c r="N775" s="464"/>
      <c r="O775" s="464"/>
      <c r="P775" s="464"/>
      <c r="Q775" s="464"/>
      <c r="R775" s="464"/>
      <c r="S775" s="464"/>
      <c r="T775" s="464"/>
      <c r="U775" s="464"/>
      <c r="V775" s="464"/>
      <c r="W775" s="464"/>
      <c r="X775" s="464"/>
      <c r="Y775" s="464"/>
      <c r="Z775" s="464"/>
    </row>
    <row r="776" spans="1:26" s="467" customFormat="1" x14ac:dyDescent="0.3">
      <c r="A776" s="547" t="str">
        <f>IF(ISBLANK($A$27),"",$A$27)</f>
        <v/>
      </c>
      <c r="B776" s="491"/>
      <c r="C776" s="491"/>
      <c r="D776" s="492">
        <f t="shared" si="83"/>
        <v>0</v>
      </c>
      <c r="E776" s="492">
        <f t="shared" si="83"/>
        <v>0</v>
      </c>
      <c r="F776" s="537"/>
      <c r="G776" s="537"/>
      <c r="H776" s="491"/>
      <c r="I776" s="494"/>
      <c r="J776" s="464"/>
      <c r="K776" s="464"/>
      <c r="L776" s="464"/>
      <c r="M776" s="464"/>
      <c r="N776" s="464"/>
      <c r="O776" s="464"/>
      <c r="P776" s="464"/>
      <c r="Q776" s="464"/>
      <c r="R776" s="464"/>
      <c r="S776" s="464"/>
      <c r="T776" s="464"/>
      <c r="U776" s="464"/>
      <c r="V776" s="464"/>
      <c r="W776" s="464"/>
      <c r="X776" s="464"/>
      <c r="Y776" s="464"/>
      <c r="Z776" s="464"/>
    </row>
    <row r="777" spans="1:26" s="467" customFormat="1" x14ac:dyDescent="0.3">
      <c r="A777" s="547" t="str">
        <f>IF(ISBLANK($A$28),"",$A$28)</f>
        <v/>
      </c>
      <c r="B777" s="491"/>
      <c r="C777" s="491"/>
      <c r="D777" s="492">
        <f t="shared" si="83"/>
        <v>0</v>
      </c>
      <c r="E777" s="492">
        <f t="shared" si="83"/>
        <v>0</v>
      </c>
      <c r="F777" s="537"/>
      <c r="G777" s="537"/>
      <c r="H777" s="491"/>
      <c r="I777" s="494"/>
      <c r="J777" s="464"/>
      <c r="K777" s="464"/>
      <c r="L777" s="464"/>
      <c r="M777" s="464"/>
      <c r="N777" s="464"/>
      <c r="O777" s="464"/>
      <c r="P777" s="464"/>
      <c r="Q777" s="464"/>
      <c r="R777" s="464"/>
      <c r="S777" s="464"/>
      <c r="T777" s="464"/>
      <c r="U777" s="464"/>
      <c r="V777" s="464"/>
      <c r="W777" s="464"/>
      <c r="X777" s="464"/>
      <c r="Y777" s="464"/>
      <c r="Z777" s="464"/>
    </row>
    <row r="778" spans="1:26" s="467" customFormat="1" x14ac:dyDescent="0.3">
      <c r="A778" s="547" t="str">
        <f>IF(ISBLANK($A$29),"",$A$29)</f>
        <v/>
      </c>
      <c r="B778" s="514"/>
      <c r="C778" s="514"/>
      <c r="D778" s="492">
        <f t="shared" si="83"/>
        <v>0</v>
      </c>
      <c r="E778" s="492">
        <f t="shared" si="83"/>
        <v>0</v>
      </c>
      <c r="F778" s="539"/>
      <c r="G778" s="539"/>
      <c r="H778" s="491"/>
      <c r="I778" s="494"/>
      <c r="J778" s="464"/>
      <c r="K778" s="464"/>
      <c r="L778" s="464"/>
      <c r="M778" s="464"/>
      <c r="N778" s="464"/>
      <c r="O778" s="464"/>
      <c r="P778" s="464"/>
      <c r="Q778" s="464"/>
      <c r="R778" s="464"/>
      <c r="S778" s="464"/>
      <c r="T778" s="464"/>
      <c r="U778" s="464"/>
      <c r="V778" s="464"/>
      <c r="W778" s="464"/>
      <c r="X778" s="464"/>
      <c r="Y778" s="464"/>
      <c r="Z778" s="464"/>
    </row>
    <row r="779" spans="1:26" s="467" customFormat="1" x14ac:dyDescent="0.3">
      <c r="A779" s="547" t="s">
        <v>2065</v>
      </c>
      <c r="B779" s="517">
        <f t="shared" ref="B779:G779" si="84">SUM(B756:B778)</f>
        <v>0</v>
      </c>
      <c r="C779" s="517">
        <f t="shared" si="84"/>
        <v>0</v>
      </c>
      <c r="D779" s="492">
        <f t="shared" si="84"/>
        <v>0</v>
      </c>
      <c r="E779" s="492">
        <f t="shared" si="84"/>
        <v>0</v>
      </c>
      <c r="F779" s="556">
        <f t="shared" si="84"/>
        <v>0</v>
      </c>
      <c r="G779" s="556">
        <f t="shared" si="84"/>
        <v>0</v>
      </c>
      <c r="H779" s="491"/>
      <c r="I779" s="519"/>
      <c r="J779" s="464"/>
      <c r="K779" s="464"/>
      <c r="L779" s="464"/>
      <c r="M779" s="464"/>
      <c r="N779" s="464"/>
      <c r="O779" s="464"/>
      <c r="P779" s="464"/>
      <c r="Q779" s="464"/>
      <c r="R779" s="464"/>
      <c r="S779" s="464"/>
      <c r="T779" s="464"/>
      <c r="U779" s="464"/>
      <c r="V779" s="464"/>
      <c r="W779" s="464"/>
      <c r="X779" s="464"/>
      <c r="Y779" s="464"/>
      <c r="Z779" s="464"/>
    </row>
    <row r="780" spans="1:26" s="467" customFormat="1" ht="18" x14ac:dyDescent="0.3">
      <c r="A780" s="557" t="s">
        <v>2066</v>
      </c>
      <c r="B780" s="558"/>
      <c r="C780" s="1124" t="s">
        <v>1655</v>
      </c>
      <c r="D780" s="1124"/>
      <c r="E780" s="1124"/>
      <c r="F780" s="1124"/>
      <c r="G780" s="1125"/>
      <c r="J780" s="464"/>
      <c r="K780" s="464"/>
      <c r="L780" s="464"/>
      <c r="M780" s="464"/>
      <c r="N780" s="464"/>
      <c r="O780" s="464"/>
      <c r="P780" s="464"/>
      <c r="Q780" s="464"/>
      <c r="R780" s="464"/>
      <c r="S780" s="464"/>
      <c r="T780" s="464"/>
      <c r="U780" s="464"/>
      <c r="V780" s="464"/>
      <c r="W780" s="464"/>
      <c r="X780" s="464"/>
      <c r="Y780" s="464"/>
      <c r="Z780" s="464"/>
    </row>
    <row r="781" spans="1:26" s="467" customFormat="1" ht="46.8" hidden="1" x14ac:dyDescent="0.3">
      <c r="A781" s="530" t="s">
        <v>2181</v>
      </c>
      <c r="B781" s="531"/>
      <c r="C781" s="1121"/>
      <c r="D781" s="1121"/>
      <c r="E781" s="1121"/>
      <c r="F781" s="1121"/>
      <c r="G781" s="1121"/>
      <c r="J781" s="464"/>
      <c r="K781" s="464"/>
      <c r="L781" s="464"/>
      <c r="M781" s="464"/>
      <c r="N781" s="464"/>
      <c r="O781" s="464"/>
      <c r="P781" s="464"/>
      <c r="Q781" s="464"/>
      <c r="R781" s="464"/>
      <c r="S781" s="464"/>
      <c r="T781" s="464"/>
      <c r="U781" s="464"/>
      <c r="V781" s="464"/>
      <c r="W781" s="464"/>
      <c r="X781" s="464"/>
      <c r="Y781" s="464"/>
      <c r="Z781" s="464"/>
    </row>
    <row r="782" spans="1:26" s="467" customFormat="1" ht="15.6" hidden="1" x14ac:dyDescent="0.3">
      <c r="A782" s="532" t="s">
        <v>2068</v>
      </c>
      <c r="B782" s="531"/>
      <c r="C782" s="1121"/>
      <c r="D782" s="1121"/>
      <c r="E782" s="1121"/>
      <c r="F782" s="1121"/>
      <c r="G782" s="1121"/>
      <c r="J782" s="464"/>
      <c r="K782" s="464"/>
      <c r="L782" s="464"/>
      <c r="M782" s="464"/>
      <c r="N782" s="464"/>
      <c r="O782" s="464"/>
      <c r="P782" s="464"/>
      <c r="Q782" s="464"/>
      <c r="R782" s="464"/>
      <c r="S782" s="464"/>
      <c r="T782" s="464"/>
      <c r="U782" s="464"/>
      <c r="V782" s="464"/>
      <c r="W782" s="464"/>
      <c r="X782" s="464"/>
      <c r="Y782" s="464"/>
      <c r="Z782" s="464"/>
    </row>
    <row r="783" spans="1:26" s="467" customFormat="1" ht="15.6" hidden="1" x14ac:dyDescent="0.3">
      <c r="A783" s="532" t="s">
        <v>2069</v>
      </c>
      <c r="B783" s="531"/>
      <c r="C783" s="1121"/>
      <c r="D783" s="1121"/>
      <c r="E783" s="1121"/>
      <c r="F783" s="1121"/>
      <c r="G783" s="1121"/>
      <c r="J783" s="464"/>
      <c r="K783" s="464"/>
      <c r="L783" s="464"/>
      <c r="M783" s="464"/>
      <c r="N783" s="464"/>
      <c r="O783" s="464"/>
      <c r="P783" s="464"/>
      <c r="Q783" s="464"/>
      <c r="R783" s="464"/>
      <c r="S783" s="464"/>
      <c r="T783" s="464"/>
      <c r="U783" s="464"/>
      <c r="V783" s="464"/>
      <c r="W783" s="464"/>
      <c r="X783" s="464"/>
      <c r="Y783" s="464"/>
      <c r="Z783" s="464"/>
    </row>
    <row r="784" spans="1:26" s="467" customFormat="1" ht="15.6" hidden="1" x14ac:dyDescent="0.3">
      <c r="A784" s="532" t="s">
        <v>2070</v>
      </c>
      <c r="B784" s="531"/>
      <c r="C784" s="1121"/>
      <c r="D784" s="1121"/>
      <c r="E784" s="1121"/>
      <c r="F784" s="1121"/>
      <c r="G784" s="1121"/>
      <c r="J784" s="464"/>
      <c r="K784" s="464"/>
      <c r="L784" s="464"/>
      <c r="M784" s="464"/>
      <c r="N784" s="464"/>
      <c r="O784" s="464"/>
      <c r="P784" s="464"/>
      <c r="Q784" s="464"/>
      <c r="R784" s="464"/>
      <c r="S784" s="464"/>
      <c r="T784" s="464"/>
      <c r="U784" s="464"/>
      <c r="V784" s="464"/>
      <c r="W784" s="464"/>
      <c r="X784" s="464"/>
      <c r="Y784" s="464"/>
      <c r="Z784" s="464"/>
    </row>
    <row r="785" spans="1:26" s="467" customFormat="1" ht="15.6" hidden="1" x14ac:dyDescent="0.3">
      <c r="A785" s="532" t="s">
        <v>2071</v>
      </c>
      <c r="B785" s="531"/>
      <c r="C785" s="1121"/>
      <c r="D785" s="1121"/>
      <c r="E785" s="1121"/>
      <c r="F785" s="1121"/>
      <c r="G785" s="1121"/>
      <c r="J785" s="464"/>
      <c r="K785" s="464"/>
      <c r="L785" s="464"/>
      <c r="M785" s="464"/>
      <c r="N785" s="464"/>
      <c r="O785" s="464"/>
      <c r="P785" s="464"/>
      <c r="Q785" s="464"/>
      <c r="R785" s="464"/>
      <c r="S785" s="464"/>
      <c r="T785" s="464"/>
      <c r="U785" s="464"/>
      <c r="V785" s="464"/>
      <c r="W785" s="464"/>
      <c r="X785" s="464"/>
      <c r="Y785" s="464"/>
      <c r="Z785" s="464"/>
    </row>
    <row r="786" spans="1:26" s="467" customFormat="1" ht="15.6" hidden="1" x14ac:dyDescent="0.3">
      <c r="A786" s="532" t="s">
        <v>2072</v>
      </c>
      <c r="B786" s="531"/>
      <c r="C786" s="1121"/>
      <c r="D786" s="1121"/>
      <c r="E786" s="1121"/>
      <c r="F786" s="1121"/>
      <c r="G786" s="1121"/>
      <c r="J786" s="464"/>
      <c r="K786" s="464"/>
      <c r="L786" s="464"/>
      <c r="M786" s="464"/>
      <c r="N786" s="464"/>
      <c r="O786" s="464"/>
      <c r="P786" s="464"/>
      <c r="Q786" s="464"/>
      <c r="R786" s="464"/>
      <c r="S786" s="464"/>
      <c r="T786" s="464"/>
      <c r="U786" s="464"/>
      <c r="V786" s="464"/>
      <c r="W786" s="464"/>
      <c r="X786" s="464"/>
      <c r="Y786" s="464"/>
      <c r="Z786" s="464"/>
    </row>
    <row r="787" spans="1:26" s="467" customFormat="1" ht="15.6" collapsed="1" x14ac:dyDescent="0.3">
      <c r="A787" s="533" t="s">
        <v>1496</v>
      </c>
      <c r="B787" s="534">
        <v>40</v>
      </c>
      <c r="C787" s="1122" t="s">
        <v>2073</v>
      </c>
      <c r="D787" s="1122"/>
      <c r="E787" s="1122"/>
      <c r="F787" s="1122"/>
      <c r="G787" s="1122"/>
      <c r="J787" s="464"/>
      <c r="K787" s="464"/>
      <c r="L787" s="464"/>
      <c r="M787" s="464"/>
      <c r="N787" s="464"/>
      <c r="O787" s="464"/>
      <c r="P787" s="464"/>
      <c r="Q787" s="464"/>
      <c r="R787" s="464"/>
      <c r="S787" s="464"/>
      <c r="T787" s="464"/>
      <c r="U787" s="464"/>
      <c r="V787" s="464"/>
      <c r="W787" s="464"/>
      <c r="X787" s="464"/>
      <c r="Y787" s="464"/>
      <c r="Z787" s="464"/>
    </row>
    <row r="788" spans="1:26" s="467" customFormat="1" x14ac:dyDescent="0.3"/>
    <row r="789" spans="1:26" ht="18" x14ac:dyDescent="0.35">
      <c r="A789" s="1134" t="s">
        <v>1885</v>
      </c>
      <c r="B789" s="1135"/>
      <c r="C789" s="1135"/>
      <c r="D789" s="1135"/>
      <c r="E789" s="1135"/>
      <c r="F789" s="1135"/>
      <c r="G789" s="1135"/>
      <c r="H789" s="1135"/>
      <c r="I789" s="1136"/>
    </row>
    <row r="790" spans="1:26" ht="43.2" x14ac:dyDescent="0.3">
      <c r="A790" s="471" t="s">
        <v>2040</v>
      </c>
      <c r="B790" s="471" t="s">
        <v>2041</v>
      </c>
      <c r="C790" s="472" t="s">
        <v>2042</v>
      </c>
      <c r="D790" s="546" t="str">
        <f>"Productive FTEs ("&amp;B822*52&amp;")"</f>
        <v>Productive FTEs (2080)</v>
      </c>
      <c r="E790" s="546" t="str">
        <f>"Non-productive FTEs ("&amp;B822*52&amp;")"</f>
        <v>Non-productive FTEs (2080)</v>
      </c>
      <c r="F790" s="472" t="s">
        <v>2043</v>
      </c>
      <c r="G790" s="472" t="s">
        <v>2044</v>
      </c>
      <c r="H790" s="473" t="s">
        <v>2045</v>
      </c>
      <c r="I790" s="472" t="s">
        <v>1655</v>
      </c>
    </row>
    <row r="791" spans="1:26" x14ac:dyDescent="0.3">
      <c r="A791" s="547" t="str">
        <f>IF(ISBLANK($A$7),"",$A$7)</f>
        <v>Hourly Staff</v>
      </c>
      <c r="B791" s="479"/>
      <c r="C791" s="479"/>
      <c r="D791" s="485">
        <f t="shared" ref="D791:E798" si="85">IF($B$254="","",B791/($B$254*52))</f>
        <v>0</v>
      </c>
      <c r="E791" s="485">
        <f t="shared" si="85"/>
        <v>0</v>
      </c>
      <c r="F791" s="536"/>
      <c r="G791" s="536"/>
      <c r="H791" s="479"/>
      <c r="I791" s="482"/>
    </row>
    <row r="792" spans="1:26" x14ac:dyDescent="0.3">
      <c r="A792" s="549" t="str">
        <f>IF(ISBLANK($A$8),"",$A$8)</f>
        <v>Hourly Staff</v>
      </c>
      <c r="B792" s="491"/>
      <c r="C792" s="491"/>
      <c r="D792" s="492">
        <f t="shared" si="85"/>
        <v>0</v>
      </c>
      <c r="E792" s="492">
        <f t="shared" si="85"/>
        <v>0</v>
      </c>
      <c r="F792" s="537"/>
      <c r="G792" s="537"/>
      <c r="H792" s="491"/>
      <c r="I792" s="494"/>
    </row>
    <row r="793" spans="1:26" x14ac:dyDescent="0.3">
      <c r="A793" s="549" t="str">
        <f>IF(ISBLANK($A$9),"",$A$9)</f>
        <v>Other Labor</v>
      </c>
      <c r="B793" s="491"/>
      <c r="C793" s="491"/>
      <c r="D793" s="492">
        <f t="shared" si="85"/>
        <v>0</v>
      </c>
      <c r="E793" s="492">
        <f t="shared" si="85"/>
        <v>0</v>
      </c>
      <c r="F793" s="537"/>
      <c r="G793" s="537"/>
      <c r="H793" s="491"/>
      <c r="I793" s="494"/>
    </row>
    <row r="794" spans="1:26" s="467" customFormat="1" x14ac:dyDescent="0.3">
      <c r="A794" s="549" t="str">
        <f>IF(ISBLANK($A$10),"",$A$10)</f>
        <v>Other Labor</v>
      </c>
      <c r="B794" s="491"/>
      <c r="C794" s="491"/>
      <c r="D794" s="492">
        <f t="shared" si="85"/>
        <v>0</v>
      </c>
      <c r="E794" s="492">
        <f t="shared" si="85"/>
        <v>0</v>
      </c>
      <c r="F794" s="537"/>
      <c r="G794" s="537"/>
      <c r="H794" s="491"/>
      <c r="I794" s="494"/>
    </row>
    <row r="795" spans="1:26" s="467" customFormat="1" x14ac:dyDescent="0.3">
      <c r="A795" s="549" t="str">
        <f>IF(ISBLANK($A$11),"",$A$11)</f>
        <v>Other Labor</v>
      </c>
      <c r="B795" s="491"/>
      <c r="C795" s="491"/>
      <c r="D795" s="492">
        <f t="shared" si="85"/>
        <v>0</v>
      </c>
      <c r="E795" s="492">
        <f t="shared" si="85"/>
        <v>0</v>
      </c>
      <c r="F795" s="537"/>
      <c r="G795" s="537"/>
      <c r="H795" s="491"/>
      <c r="I795" s="494"/>
    </row>
    <row r="796" spans="1:26" s="467" customFormat="1" x14ac:dyDescent="0.3">
      <c r="A796" s="549" t="str">
        <f>IF(ISBLANK($A$12),"",$A$12)</f>
        <v>Lead</v>
      </c>
      <c r="B796" s="491"/>
      <c r="C796" s="491"/>
      <c r="D796" s="492">
        <f t="shared" si="85"/>
        <v>0</v>
      </c>
      <c r="E796" s="492">
        <f t="shared" si="85"/>
        <v>0</v>
      </c>
      <c r="F796" s="537"/>
      <c r="G796" s="537"/>
      <c r="H796" s="491"/>
      <c r="I796" s="494"/>
    </row>
    <row r="797" spans="1:26" s="467" customFormat="1" x14ac:dyDescent="0.3">
      <c r="A797" s="549" t="str">
        <f>IF(ISBLANK($A$13),"",$A$13)</f>
        <v>Administrative Support</v>
      </c>
      <c r="B797" s="491"/>
      <c r="C797" s="491"/>
      <c r="D797" s="492">
        <f t="shared" si="85"/>
        <v>0</v>
      </c>
      <c r="E797" s="492">
        <f t="shared" si="85"/>
        <v>0</v>
      </c>
      <c r="F797" s="537"/>
      <c r="G797" s="537"/>
      <c r="H797" s="491"/>
      <c r="I797" s="494"/>
    </row>
    <row r="798" spans="1:26" s="467" customFormat="1" x14ac:dyDescent="0.3">
      <c r="A798" s="549" t="str">
        <f>IF(ISBLANK($A$14),"",$A$14)</f>
        <v>Hourly Supervision</v>
      </c>
      <c r="B798" s="491"/>
      <c r="C798" s="491"/>
      <c r="D798" s="492">
        <f t="shared" si="85"/>
        <v>0</v>
      </c>
      <c r="E798" s="492">
        <f t="shared" si="85"/>
        <v>0</v>
      </c>
      <c r="F798" s="537"/>
      <c r="G798" s="537"/>
      <c r="H798" s="491"/>
      <c r="I798" s="494"/>
    </row>
    <row r="799" spans="1:26" s="467" customFormat="1" x14ac:dyDescent="0.3">
      <c r="A799" s="547" t="str">
        <f>IF(ISBLANK($A$15),"",$A$15)</f>
        <v>Salaried Staff</v>
      </c>
      <c r="B799" s="479"/>
      <c r="C799" s="479"/>
      <c r="D799" s="485"/>
      <c r="E799" s="485"/>
      <c r="F799" s="536"/>
      <c r="G799" s="536"/>
      <c r="H799" s="479"/>
      <c r="I799" s="482"/>
    </row>
    <row r="800" spans="1:26" s="467" customFormat="1" x14ac:dyDescent="0.3">
      <c r="A800" s="549" t="str">
        <f>IF(ISBLANK($A$16),"",$A$16)</f>
        <v>Salaried Supervision</v>
      </c>
      <c r="B800" s="491"/>
      <c r="C800" s="491"/>
      <c r="D800" s="492">
        <f t="shared" ref="D800:E813" si="86">IF($B$254="","",B800/($B$254*52))</f>
        <v>0</v>
      </c>
      <c r="E800" s="492">
        <f t="shared" si="86"/>
        <v>0</v>
      </c>
      <c r="F800" s="537"/>
      <c r="G800" s="537"/>
      <c r="H800" s="491"/>
      <c r="I800" s="494"/>
    </row>
    <row r="801" spans="1:26" s="467" customFormat="1" x14ac:dyDescent="0.3">
      <c r="A801" s="549" t="str">
        <f>IF(ISBLANK($A$17),"",$A$17)</f>
        <v>Managers</v>
      </c>
      <c r="B801" s="491"/>
      <c r="C801" s="491"/>
      <c r="D801" s="492">
        <f t="shared" si="86"/>
        <v>0</v>
      </c>
      <c r="E801" s="492">
        <f t="shared" si="86"/>
        <v>0</v>
      </c>
      <c r="F801" s="537"/>
      <c r="G801" s="537"/>
      <c r="H801" s="491"/>
      <c r="I801" s="494"/>
    </row>
    <row r="802" spans="1:26" s="467" customFormat="1" x14ac:dyDescent="0.3">
      <c r="A802" s="549" t="str">
        <f>IF(ISBLANK($A$18),"",$A$18)</f>
        <v>Director</v>
      </c>
      <c r="B802" s="491"/>
      <c r="C802" s="491"/>
      <c r="D802" s="492">
        <f t="shared" si="86"/>
        <v>0</v>
      </c>
      <c r="E802" s="492">
        <f t="shared" si="86"/>
        <v>0</v>
      </c>
      <c r="F802" s="537"/>
      <c r="G802" s="537"/>
      <c r="H802" s="491"/>
      <c r="I802" s="494"/>
    </row>
    <row r="803" spans="1:26" s="467" customFormat="1" x14ac:dyDescent="0.3">
      <c r="A803" s="547" t="str">
        <f>IF(ISBLANK($A$19),"",$A$19)</f>
        <v>Other Labor</v>
      </c>
      <c r="B803" s="479"/>
      <c r="C803" s="479"/>
      <c r="D803" s="485">
        <f t="shared" si="86"/>
        <v>0</v>
      </c>
      <c r="E803" s="485">
        <f t="shared" si="86"/>
        <v>0</v>
      </c>
      <c r="F803" s="536"/>
      <c r="G803" s="536"/>
      <c r="H803" s="479"/>
      <c r="I803" s="482"/>
    </row>
    <row r="804" spans="1:26" s="467" customFormat="1" x14ac:dyDescent="0.3">
      <c r="A804" s="549" t="str">
        <f>IF(ISBLANK($A$20),"",$A$20)</f>
        <v>Temp/ Agency Labor</v>
      </c>
      <c r="B804" s="491"/>
      <c r="C804" s="491"/>
      <c r="D804" s="492">
        <f t="shared" si="86"/>
        <v>0</v>
      </c>
      <c r="E804" s="492">
        <f t="shared" si="86"/>
        <v>0</v>
      </c>
      <c r="F804" s="537"/>
      <c r="G804" s="537"/>
      <c r="H804" s="491"/>
      <c r="I804" s="494"/>
    </row>
    <row r="805" spans="1:26" s="467" customFormat="1" x14ac:dyDescent="0.3">
      <c r="A805" s="547" t="str">
        <f>IF(ISBLANK($A$21),"",$A$21)</f>
        <v/>
      </c>
      <c r="B805" s="491"/>
      <c r="C805" s="491"/>
      <c r="D805" s="492">
        <f t="shared" si="86"/>
        <v>0</v>
      </c>
      <c r="E805" s="492">
        <f t="shared" si="86"/>
        <v>0</v>
      </c>
      <c r="F805" s="537"/>
      <c r="G805" s="537"/>
      <c r="H805" s="491"/>
      <c r="I805" s="494"/>
    </row>
    <row r="806" spans="1:26" s="467" customFormat="1" x14ac:dyDescent="0.3">
      <c r="A806" s="547" t="str">
        <f>IF(ISBLANK($A$22),"",$A$22)</f>
        <v/>
      </c>
      <c r="B806" s="491"/>
      <c r="C806" s="491"/>
      <c r="D806" s="492">
        <f t="shared" si="86"/>
        <v>0</v>
      </c>
      <c r="E806" s="492">
        <f t="shared" si="86"/>
        <v>0</v>
      </c>
      <c r="F806" s="537"/>
      <c r="G806" s="537"/>
      <c r="H806" s="491"/>
      <c r="I806" s="494"/>
    </row>
    <row r="807" spans="1:26" s="467" customFormat="1" x14ac:dyDescent="0.3">
      <c r="A807" s="547" t="str">
        <f>IF(ISBLANK($A$23),"",$A$23)</f>
        <v/>
      </c>
      <c r="B807" s="491"/>
      <c r="C807" s="491"/>
      <c r="D807" s="492">
        <f t="shared" si="86"/>
        <v>0</v>
      </c>
      <c r="E807" s="492">
        <f t="shared" si="86"/>
        <v>0</v>
      </c>
      <c r="F807" s="537"/>
      <c r="G807" s="537"/>
      <c r="H807" s="491"/>
      <c r="I807" s="494"/>
    </row>
    <row r="808" spans="1:26" s="467" customFormat="1" x14ac:dyDescent="0.3">
      <c r="A808" s="547" t="str">
        <f>IF(ISBLANK($A$24),"",$A$24)</f>
        <v/>
      </c>
      <c r="B808" s="491"/>
      <c r="C808" s="491"/>
      <c r="D808" s="492">
        <f t="shared" si="86"/>
        <v>0</v>
      </c>
      <c r="E808" s="492">
        <f t="shared" si="86"/>
        <v>0</v>
      </c>
      <c r="F808" s="537"/>
      <c r="G808" s="537"/>
      <c r="H808" s="491"/>
      <c r="I808" s="494"/>
    </row>
    <row r="809" spans="1:26" s="467" customFormat="1" x14ac:dyDescent="0.3">
      <c r="A809" s="547" t="str">
        <f>IF(ISBLANK($A$25),"",$A$25)</f>
        <v/>
      </c>
      <c r="B809" s="491"/>
      <c r="C809" s="491"/>
      <c r="D809" s="492">
        <f t="shared" si="86"/>
        <v>0</v>
      </c>
      <c r="E809" s="492">
        <f t="shared" si="86"/>
        <v>0</v>
      </c>
      <c r="F809" s="537"/>
      <c r="G809" s="537"/>
      <c r="H809" s="491"/>
      <c r="I809" s="494"/>
    </row>
    <row r="810" spans="1:26" s="467" customFormat="1" x14ac:dyDescent="0.3">
      <c r="A810" s="547" t="str">
        <f>IF(ISBLANK($A$26),"",$A$26)</f>
        <v/>
      </c>
      <c r="B810" s="491"/>
      <c r="C810" s="491"/>
      <c r="D810" s="492">
        <f t="shared" si="86"/>
        <v>0</v>
      </c>
      <c r="E810" s="492">
        <f t="shared" si="86"/>
        <v>0</v>
      </c>
      <c r="F810" s="537"/>
      <c r="G810" s="537"/>
      <c r="H810" s="491"/>
      <c r="I810" s="494"/>
      <c r="J810" s="464"/>
      <c r="K810" s="464"/>
      <c r="L810" s="464"/>
      <c r="M810" s="464"/>
      <c r="N810" s="464"/>
      <c r="O810" s="464"/>
      <c r="P810" s="464"/>
      <c r="Q810" s="464"/>
      <c r="R810" s="464"/>
      <c r="S810" s="464"/>
      <c r="T810" s="464"/>
      <c r="U810" s="464"/>
      <c r="V810" s="464"/>
      <c r="W810" s="464"/>
      <c r="X810" s="464"/>
      <c r="Y810" s="464"/>
      <c r="Z810" s="464"/>
    </row>
    <row r="811" spans="1:26" s="467" customFormat="1" x14ac:dyDescent="0.3">
      <c r="A811" s="547" t="str">
        <f>IF(ISBLANK($A$27),"",$A$27)</f>
        <v/>
      </c>
      <c r="B811" s="491"/>
      <c r="C811" s="491"/>
      <c r="D811" s="492">
        <f t="shared" si="86"/>
        <v>0</v>
      </c>
      <c r="E811" s="492">
        <f t="shared" si="86"/>
        <v>0</v>
      </c>
      <c r="F811" s="537"/>
      <c r="G811" s="537"/>
      <c r="H811" s="491"/>
      <c r="I811" s="494"/>
      <c r="J811" s="464"/>
      <c r="K811" s="464"/>
      <c r="L811" s="464"/>
      <c r="M811" s="464"/>
      <c r="N811" s="464"/>
      <c r="O811" s="464"/>
      <c r="P811" s="464"/>
      <c r="Q811" s="464"/>
      <c r="R811" s="464"/>
      <c r="S811" s="464"/>
      <c r="T811" s="464"/>
      <c r="U811" s="464"/>
      <c r="V811" s="464"/>
      <c r="W811" s="464"/>
      <c r="X811" s="464"/>
      <c r="Y811" s="464"/>
      <c r="Z811" s="464"/>
    </row>
    <row r="812" spans="1:26" s="467" customFormat="1" x14ac:dyDescent="0.3">
      <c r="A812" s="547" t="str">
        <f>IF(ISBLANK($A$28),"",$A$28)</f>
        <v/>
      </c>
      <c r="B812" s="491"/>
      <c r="C812" s="491"/>
      <c r="D812" s="492">
        <f t="shared" si="86"/>
        <v>0</v>
      </c>
      <c r="E812" s="492">
        <f t="shared" si="86"/>
        <v>0</v>
      </c>
      <c r="F812" s="537"/>
      <c r="G812" s="537"/>
      <c r="H812" s="491"/>
      <c r="I812" s="494"/>
      <c r="J812" s="464"/>
      <c r="K812" s="464"/>
      <c r="L812" s="464"/>
      <c r="M812" s="464"/>
      <c r="N812" s="464"/>
      <c r="O812" s="464"/>
      <c r="P812" s="464"/>
      <c r="Q812" s="464"/>
      <c r="R812" s="464"/>
      <c r="S812" s="464"/>
      <c r="T812" s="464"/>
      <c r="U812" s="464"/>
      <c r="V812" s="464"/>
      <c r="W812" s="464"/>
      <c r="X812" s="464"/>
      <c r="Y812" s="464"/>
      <c r="Z812" s="464"/>
    </row>
    <row r="813" spans="1:26" s="467" customFormat="1" x14ac:dyDescent="0.3">
      <c r="A813" s="547" t="str">
        <f>IF(ISBLANK($A$29),"",$A$29)</f>
        <v/>
      </c>
      <c r="B813" s="514"/>
      <c r="C813" s="514"/>
      <c r="D813" s="492">
        <f t="shared" si="86"/>
        <v>0</v>
      </c>
      <c r="E813" s="492">
        <f t="shared" si="86"/>
        <v>0</v>
      </c>
      <c r="F813" s="539"/>
      <c r="G813" s="539"/>
      <c r="H813" s="491"/>
      <c r="I813" s="494"/>
      <c r="J813" s="464"/>
      <c r="K813" s="464"/>
      <c r="L813" s="464"/>
      <c r="M813" s="464"/>
      <c r="N813" s="464"/>
      <c r="O813" s="464"/>
      <c r="P813" s="464"/>
      <c r="Q813" s="464"/>
      <c r="R813" s="464"/>
      <c r="S813" s="464"/>
      <c r="T813" s="464"/>
      <c r="U813" s="464"/>
      <c r="V813" s="464"/>
      <c r="W813" s="464"/>
      <c r="X813" s="464"/>
      <c r="Y813" s="464"/>
      <c r="Z813" s="464"/>
    </row>
    <row r="814" spans="1:26" s="467" customFormat="1" x14ac:dyDescent="0.3">
      <c r="A814" s="547" t="s">
        <v>2065</v>
      </c>
      <c r="B814" s="517">
        <f t="shared" ref="B814:G814" si="87">SUM(B791:B813)</f>
        <v>0</v>
      </c>
      <c r="C814" s="517">
        <f t="shared" si="87"/>
        <v>0</v>
      </c>
      <c r="D814" s="492">
        <f t="shared" si="87"/>
        <v>0</v>
      </c>
      <c r="E814" s="492">
        <f t="shared" si="87"/>
        <v>0</v>
      </c>
      <c r="F814" s="556">
        <f t="shared" si="87"/>
        <v>0</v>
      </c>
      <c r="G814" s="556">
        <f t="shared" si="87"/>
        <v>0</v>
      </c>
      <c r="H814" s="491"/>
      <c r="I814" s="519"/>
      <c r="J814" s="464"/>
      <c r="K814" s="464"/>
      <c r="L814" s="464"/>
      <c r="M814" s="464"/>
      <c r="N814" s="464"/>
      <c r="O814" s="464"/>
      <c r="P814" s="464"/>
      <c r="Q814" s="464"/>
      <c r="R814" s="464"/>
      <c r="S814" s="464"/>
      <c r="T814" s="464"/>
      <c r="U814" s="464"/>
      <c r="V814" s="464"/>
      <c r="W814" s="464"/>
      <c r="X814" s="464"/>
      <c r="Y814" s="464"/>
      <c r="Z814" s="464"/>
    </row>
    <row r="815" spans="1:26" s="467" customFormat="1" ht="18" x14ac:dyDescent="0.3">
      <c r="A815" s="557" t="s">
        <v>2066</v>
      </c>
      <c r="B815" s="558"/>
      <c r="C815" s="1124" t="s">
        <v>1655</v>
      </c>
      <c r="D815" s="1124"/>
      <c r="E815" s="1124"/>
      <c r="F815" s="1124"/>
      <c r="G815" s="1125"/>
      <c r="J815" s="464"/>
      <c r="K815" s="464"/>
      <c r="L815" s="464"/>
      <c r="M815" s="464"/>
      <c r="N815" s="464"/>
      <c r="O815" s="464"/>
      <c r="P815" s="464"/>
      <c r="Q815" s="464"/>
      <c r="R815" s="464"/>
      <c r="S815" s="464"/>
      <c r="T815" s="464"/>
      <c r="U815" s="464"/>
      <c r="V815" s="464"/>
      <c r="W815" s="464"/>
      <c r="X815" s="464"/>
      <c r="Y815" s="464"/>
      <c r="Z815" s="464"/>
    </row>
    <row r="816" spans="1:26" s="467" customFormat="1" ht="46.8" hidden="1" x14ac:dyDescent="0.3">
      <c r="A816" s="530" t="s">
        <v>2181</v>
      </c>
      <c r="B816" s="531"/>
      <c r="C816" s="1121"/>
      <c r="D816" s="1121"/>
      <c r="E816" s="1121"/>
      <c r="F816" s="1121"/>
      <c r="G816" s="1121"/>
      <c r="J816" s="464"/>
      <c r="K816" s="464"/>
      <c r="L816" s="464"/>
      <c r="M816" s="464"/>
      <c r="N816" s="464"/>
      <c r="O816" s="464"/>
      <c r="P816" s="464"/>
      <c r="Q816" s="464"/>
      <c r="R816" s="464"/>
      <c r="S816" s="464"/>
      <c r="T816" s="464"/>
      <c r="U816" s="464"/>
      <c r="V816" s="464"/>
      <c r="W816" s="464"/>
      <c r="X816" s="464"/>
      <c r="Y816" s="464"/>
      <c r="Z816" s="464"/>
    </row>
    <row r="817" spans="1:26" s="467" customFormat="1" ht="15.6" hidden="1" x14ac:dyDescent="0.3">
      <c r="A817" s="532" t="s">
        <v>2068</v>
      </c>
      <c r="B817" s="531"/>
      <c r="C817" s="1121"/>
      <c r="D817" s="1121"/>
      <c r="E817" s="1121"/>
      <c r="F817" s="1121"/>
      <c r="G817" s="1121"/>
      <c r="J817" s="464"/>
      <c r="K817" s="464"/>
      <c r="L817" s="464"/>
      <c r="M817" s="464"/>
      <c r="N817" s="464"/>
      <c r="O817" s="464"/>
      <c r="P817" s="464"/>
      <c r="Q817" s="464"/>
      <c r="R817" s="464"/>
      <c r="S817" s="464"/>
      <c r="T817" s="464"/>
      <c r="U817" s="464"/>
      <c r="V817" s="464"/>
      <c r="W817" s="464"/>
      <c r="X817" s="464"/>
      <c r="Y817" s="464"/>
      <c r="Z817" s="464"/>
    </row>
    <row r="818" spans="1:26" s="467" customFormat="1" ht="15.6" hidden="1" x14ac:dyDescent="0.3">
      <c r="A818" s="532" t="s">
        <v>2069</v>
      </c>
      <c r="B818" s="531"/>
      <c r="C818" s="1121"/>
      <c r="D818" s="1121"/>
      <c r="E818" s="1121"/>
      <c r="F818" s="1121"/>
      <c r="G818" s="1121"/>
      <c r="J818" s="464"/>
      <c r="K818" s="464"/>
      <c r="L818" s="464"/>
      <c r="M818" s="464"/>
      <c r="N818" s="464"/>
      <c r="O818" s="464"/>
      <c r="P818" s="464"/>
      <c r="Q818" s="464"/>
      <c r="R818" s="464"/>
      <c r="S818" s="464"/>
      <c r="T818" s="464"/>
      <c r="U818" s="464"/>
      <c r="V818" s="464"/>
      <c r="W818" s="464"/>
      <c r="X818" s="464"/>
      <c r="Y818" s="464"/>
      <c r="Z818" s="464"/>
    </row>
    <row r="819" spans="1:26" s="467" customFormat="1" ht="15.6" hidden="1" x14ac:dyDescent="0.3">
      <c r="A819" s="532" t="s">
        <v>2070</v>
      </c>
      <c r="B819" s="531"/>
      <c r="C819" s="1121"/>
      <c r="D819" s="1121"/>
      <c r="E819" s="1121"/>
      <c r="F819" s="1121"/>
      <c r="G819" s="1121"/>
      <c r="J819" s="464"/>
      <c r="K819" s="464"/>
      <c r="L819" s="464"/>
      <c r="M819" s="464"/>
      <c r="N819" s="464"/>
      <c r="O819" s="464"/>
      <c r="P819" s="464"/>
      <c r="Q819" s="464"/>
      <c r="R819" s="464"/>
      <c r="S819" s="464"/>
      <c r="T819" s="464"/>
      <c r="U819" s="464"/>
      <c r="V819" s="464"/>
      <c r="W819" s="464"/>
      <c r="X819" s="464"/>
      <c r="Y819" s="464"/>
      <c r="Z819" s="464"/>
    </row>
    <row r="820" spans="1:26" s="467" customFormat="1" ht="15.6" hidden="1" x14ac:dyDescent="0.3">
      <c r="A820" s="532" t="s">
        <v>2071</v>
      </c>
      <c r="B820" s="531"/>
      <c r="C820" s="1121"/>
      <c r="D820" s="1121"/>
      <c r="E820" s="1121"/>
      <c r="F820" s="1121"/>
      <c r="G820" s="1121"/>
      <c r="J820" s="464"/>
      <c r="K820" s="464"/>
      <c r="L820" s="464"/>
      <c r="M820" s="464"/>
      <c r="N820" s="464"/>
      <c r="O820" s="464"/>
      <c r="P820" s="464"/>
      <c r="Q820" s="464"/>
      <c r="R820" s="464"/>
      <c r="S820" s="464"/>
      <c r="T820" s="464"/>
      <c r="U820" s="464"/>
      <c r="V820" s="464"/>
      <c r="W820" s="464"/>
      <c r="X820" s="464"/>
      <c r="Y820" s="464"/>
      <c r="Z820" s="464"/>
    </row>
    <row r="821" spans="1:26" s="467" customFormat="1" ht="15.6" hidden="1" x14ac:dyDescent="0.3">
      <c r="A821" s="532" t="s">
        <v>2072</v>
      </c>
      <c r="B821" s="531"/>
      <c r="C821" s="1121"/>
      <c r="D821" s="1121"/>
      <c r="E821" s="1121"/>
      <c r="F821" s="1121"/>
      <c r="G821" s="1121"/>
      <c r="J821" s="464"/>
      <c r="K821" s="464"/>
      <c r="L821" s="464"/>
      <c r="M821" s="464"/>
      <c r="N821" s="464"/>
      <c r="O821" s="464"/>
      <c r="P821" s="464"/>
      <c r="Q821" s="464"/>
      <c r="R821" s="464"/>
      <c r="S821" s="464"/>
      <c r="T821" s="464"/>
      <c r="U821" s="464"/>
      <c r="V821" s="464"/>
      <c r="W821" s="464"/>
      <c r="X821" s="464"/>
      <c r="Y821" s="464"/>
      <c r="Z821" s="464"/>
    </row>
    <row r="822" spans="1:26" s="467" customFormat="1" ht="15.6" collapsed="1" x14ac:dyDescent="0.3">
      <c r="A822" s="533" t="s">
        <v>1496</v>
      </c>
      <c r="B822" s="534">
        <v>40</v>
      </c>
      <c r="C822" s="1122" t="s">
        <v>2073</v>
      </c>
      <c r="D822" s="1122"/>
      <c r="E822" s="1122"/>
      <c r="F822" s="1122"/>
      <c r="G822" s="1122"/>
      <c r="J822" s="464"/>
      <c r="K822" s="464"/>
      <c r="L822" s="464"/>
      <c r="M822" s="464"/>
      <c r="N822" s="464"/>
      <c r="O822" s="464"/>
      <c r="P822" s="464"/>
      <c r="Q822" s="464"/>
      <c r="R822" s="464"/>
      <c r="S822" s="464"/>
      <c r="T822" s="464"/>
      <c r="U822" s="464"/>
      <c r="V822" s="464"/>
      <c r="W822" s="464"/>
      <c r="X822" s="464"/>
      <c r="Y822" s="464"/>
      <c r="Z822" s="464"/>
    </row>
    <row r="823" spans="1:26" s="467" customFormat="1" x14ac:dyDescent="0.3"/>
    <row r="824" spans="1:26" ht="18" x14ac:dyDescent="0.35">
      <c r="A824" s="1134" t="s">
        <v>1886</v>
      </c>
      <c r="B824" s="1135"/>
      <c r="C824" s="1135"/>
      <c r="D824" s="1135"/>
      <c r="E824" s="1135"/>
      <c r="F824" s="1135"/>
      <c r="G824" s="1135"/>
      <c r="H824" s="1135"/>
      <c r="I824" s="1136"/>
    </row>
    <row r="825" spans="1:26" ht="43.2" x14ac:dyDescent="0.3">
      <c r="A825" s="471" t="s">
        <v>2040</v>
      </c>
      <c r="B825" s="471" t="s">
        <v>2041</v>
      </c>
      <c r="C825" s="472" t="s">
        <v>2042</v>
      </c>
      <c r="D825" s="546" t="str">
        <f>"Productive FTEs ("&amp;B857*52&amp;")"</f>
        <v>Productive FTEs (2080)</v>
      </c>
      <c r="E825" s="546" t="str">
        <f>"Non-productive FTEs ("&amp;B857*52&amp;")"</f>
        <v>Non-productive FTEs (2080)</v>
      </c>
      <c r="F825" s="472" t="s">
        <v>2043</v>
      </c>
      <c r="G825" s="472" t="s">
        <v>2044</v>
      </c>
      <c r="H825" s="473" t="s">
        <v>2045</v>
      </c>
      <c r="I825" s="472" t="s">
        <v>1655</v>
      </c>
    </row>
    <row r="826" spans="1:26" x14ac:dyDescent="0.3">
      <c r="A826" s="547" t="str">
        <f>IF(ISBLANK($A$7),"",$A$7)</f>
        <v>Hourly Staff</v>
      </c>
      <c r="B826" s="479"/>
      <c r="C826" s="479"/>
      <c r="D826" s="485">
        <f t="shared" ref="D826:E833" si="88">IF($B$254="","",B826/($B$254*52))</f>
        <v>0</v>
      </c>
      <c r="E826" s="485">
        <f t="shared" si="88"/>
        <v>0</v>
      </c>
      <c r="F826" s="536"/>
      <c r="G826" s="536"/>
      <c r="H826" s="479"/>
      <c r="I826" s="482"/>
    </row>
    <row r="827" spans="1:26" x14ac:dyDescent="0.3">
      <c r="A827" s="549" t="str">
        <f>IF(ISBLANK($A$8),"",$A$8)</f>
        <v>Hourly Staff</v>
      </c>
      <c r="B827" s="491"/>
      <c r="C827" s="491"/>
      <c r="D827" s="492">
        <f t="shared" si="88"/>
        <v>0</v>
      </c>
      <c r="E827" s="492">
        <f t="shared" si="88"/>
        <v>0</v>
      </c>
      <c r="F827" s="537"/>
      <c r="G827" s="537"/>
      <c r="H827" s="491"/>
      <c r="I827" s="494"/>
    </row>
    <row r="828" spans="1:26" x14ac:dyDescent="0.3">
      <c r="A828" s="549" t="str">
        <f>IF(ISBLANK($A$9),"",$A$9)</f>
        <v>Other Labor</v>
      </c>
      <c r="B828" s="491"/>
      <c r="C828" s="491"/>
      <c r="D828" s="492">
        <f t="shared" si="88"/>
        <v>0</v>
      </c>
      <c r="E828" s="492">
        <f t="shared" si="88"/>
        <v>0</v>
      </c>
      <c r="F828" s="537"/>
      <c r="G828" s="537"/>
      <c r="H828" s="491"/>
      <c r="I828" s="494"/>
    </row>
    <row r="829" spans="1:26" s="467" customFormat="1" x14ac:dyDescent="0.3">
      <c r="A829" s="549" t="str">
        <f>IF(ISBLANK($A$10),"",$A$10)</f>
        <v>Other Labor</v>
      </c>
      <c r="B829" s="491"/>
      <c r="C829" s="491"/>
      <c r="D829" s="492">
        <f t="shared" si="88"/>
        <v>0</v>
      </c>
      <c r="E829" s="492">
        <f t="shared" si="88"/>
        <v>0</v>
      </c>
      <c r="F829" s="537"/>
      <c r="G829" s="537"/>
      <c r="H829" s="491"/>
      <c r="I829" s="494"/>
    </row>
    <row r="830" spans="1:26" s="467" customFormat="1" x14ac:dyDescent="0.3">
      <c r="A830" s="549" t="str">
        <f>IF(ISBLANK($A$11),"",$A$11)</f>
        <v>Other Labor</v>
      </c>
      <c r="B830" s="491"/>
      <c r="C830" s="491"/>
      <c r="D830" s="492">
        <f t="shared" si="88"/>
        <v>0</v>
      </c>
      <c r="E830" s="492">
        <f t="shared" si="88"/>
        <v>0</v>
      </c>
      <c r="F830" s="537"/>
      <c r="G830" s="537"/>
      <c r="H830" s="491"/>
      <c r="I830" s="494"/>
    </row>
    <row r="831" spans="1:26" s="467" customFormat="1" x14ac:dyDescent="0.3">
      <c r="A831" s="549" t="str">
        <f>IF(ISBLANK($A$12),"",$A$12)</f>
        <v>Lead</v>
      </c>
      <c r="B831" s="491"/>
      <c r="C831" s="491"/>
      <c r="D831" s="492">
        <f t="shared" si="88"/>
        <v>0</v>
      </c>
      <c r="E831" s="492">
        <f t="shared" si="88"/>
        <v>0</v>
      </c>
      <c r="F831" s="537"/>
      <c r="G831" s="537"/>
      <c r="H831" s="491"/>
      <c r="I831" s="494"/>
    </row>
    <row r="832" spans="1:26" s="467" customFormat="1" x14ac:dyDescent="0.3">
      <c r="A832" s="549" t="str">
        <f>IF(ISBLANK($A$13),"",$A$13)</f>
        <v>Administrative Support</v>
      </c>
      <c r="B832" s="491"/>
      <c r="C832" s="491"/>
      <c r="D832" s="492">
        <f t="shared" si="88"/>
        <v>0</v>
      </c>
      <c r="E832" s="492">
        <f t="shared" si="88"/>
        <v>0</v>
      </c>
      <c r="F832" s="537"/>
      <c r="G832" s="537"/>
      <c r="H832" s="491"/>
      <c r="I832" s="494"/>
    </row>
    <row r="833" spans="1:26" s="467" customFormat="1" x14ac:dyDescent="0.3">
      <c r="A833" s="549" t="str">
        <f>IF(ISBLANK($A$14),"",$A$14)</f>
        <v>Hourly Supervision</v>
      </c>
      <c r="B833" s="491"/>
      <c r="C833" s="491"/>
      <c r="D833" s="492">
        <f t="shared" si="88"/>
        <v>0</v>
      </c>
      <c r="E833" s="492">
        <f t="shared" si="88"/>
        <v>0</v>
      </c>
      <c r="F833" s="537"/>
      <c r="G833" s="537"/>
      <c r="H833" s="491"/>
      <c r="I833" s="494"/>
    </row>
    <row r="834" spans="1:26" s="467" customFormat="1" x14ac:dyDescent="0.3">
      <c r="A834" s="547" t="str">
        <f>IF(ISBLANK($A$15),"",$A$15)</f>
        <v>Salaried Staff</v>
      </c>
      <c r="B834" s="479"/>
      <c r="C834" s="479"/>
      <c r="D834" s="485"/>
      <c r="E834" s="485"/>
      <c r="F834" s="536"/>
      <c r="G834" s="536"/>
      <c r="H834" s="479"/>
      <c r="I834" s="482"/>
    </row>
    <row r="835" spans="1:26" s="467" customFormat="1" x14ac:dyDescent="0.3">
      <c r="A835" s="549" t="str">
        <f>IF(ISBLANK($A$16),"",$A$16)</f>
        <v>Salaried Supervision</v>
      </c>
      <c r="B835" s="491"/>
      <c r="C835" s="491"/>
      <c r="D835" s="492">
        <f t="shared" ref="D835:E848" si="89">IF($B$254="","",B835/($B$254*52))</f>
        <v>0</v>
      </c>
      <c r="E835" s="492">
        <f t="shared" si="89"/>
        <v>0</v>
      </c>
      <c r="F835" s="537"/>
      <c r="G835" s="537"/>
      <c r="H835" s="491"/>
      <c r="I835" s="494"/>
    </row>
    <row r="836" spans="1:26" s="467" customFormat="1" x14ac:dyDescent="0.3">
      <c r="A836" s="549" t="str">
        <f>IF(ISBLANK($A$17),"",$A$17)</f>
        <v>Managers</v>
      </c>
      <c r="B836" s="491"/>
      <c r="C836" s="491"/>
      <c r="D836" s="492">
        <f t="shared" si="89"/>
        <v>0</v>
      </c>
      <c r="E836" s="492">
        <f t="shared" si="89"/>
        <v>0</v>
      </c>
      <c r="F836" s="537"/>
      <c r="G836" s="537"/>
      <c r="H836" s="491"/>
      <c r="I836" s="494"/>
    </row>
    <row r="837" spans="1:26" s="467" customFormat="1" x14ac:dyDescent="0.3">
      <c r="A837" s="549" t="str">
        <f>IF(ISBLANK($A$18),"",$A$18)</f>
        <v>Director</v>
      </c>
      <c r="B837" s="491"/>
      <c r="C837" s="491"/>
      <c r="D837" s="492">
        <f t="shared" si="89"/>
        <v>0</v>
      </c>
      <c r="E837" s="492">
        <f t="shared" si="89"/>
        <v>0</v>
      </c>
      <c r="F837" s="537"/>
      <c r="G837" s="537"/>
      <c r="H837" s="491"/>
      <c r="I837" s="494"/>
    </row>
    <row r="838" spans="1:26" s="467" customFormat="1" x14ac:dyDescent="0.3">
      <c r="A838" s="547" t="str">
        <f>IF(ISBLANK($A$19),"",$A$19)</f>
        <v>Other Labor</v>
      </c>
      <c r="B838" s="479"/>
      <c r="C838" s="479"/>
      <c r="D838" s="485">
        <f t="shared" si="89"/>
        <v>0</v>
      </c>
      <c r="E838" s="485">
        <f t="shared" si="89"/>
        <v>0</v>
      </c>
      <c r="F838" s="536"/>
      <c r="G838" s="536"/>
      <c r="H838" s="479"/>
      <c r="I838" s="482"/>
    </row>
    <row r="839" spans="1:26" s="467" customFormat="1" x14ac:dyDescent="0.3">
      <c r="A839" s="549" t="str">
        <f>IF(ISBLANK($A$20),"",$A$20)</f>
        <v>Temp/ Agency Labor</v>
      </c>
      <c r="B839" s="491"/>
      <c r="C839" s="491"/>
      <c r="D839" s="492">
        <f t="shared" si="89"/>
        <v>0</v>
      </c>
      <c r="E839" s="492">
        <f t="shared" si="89"/>
        <v>0</v>
      </c>
      <c r="F839" s="537"/>
      <c r="G839" s="537"/>
      <c r="H839" s="491"/>
      <c r="I839" s="494"/>
    </row>
    <row r="840" spans="1:26" s="467" customFormat="1" x14ac:dyDescent="0.3">
      <c r="A840" s="547" t="str">
        <f>IF(ISBLANK($A$21),"",$A$21)</f>
        <v/>
      </c>
      <c r="B840" s="491"/>
      <c r="C840" s="491"/>
      <c r="D840" s="492">
        <f t="shared" si="89"/>
        <v>0</v>
      </c>
      <c r="E840" s="492">
        <f t="shared" si="89"/>
        <v>0</v>
      </c>
      <c r="F840" s="537"/>
      <c r="G840" s="537"/>
      <c r="H840" s="491"/>
      <c r="I840" s="494"/>
    </row>
    <row r="841" spans="1:26" s="467" customFormat="1" x14ac:dyDescent="0.3">
      <c r="A841" s="547" t="str">
        <f>IF(ISBLANK($A$22),"",$A$22)</f>
        <v/>
      </c>
      <c r="B841" s="491"/>
      <c r="C841" s="491"/>
      <c r="D841" s="492">
        <f t="shared" si="89"/>
        <v>0</v>
      </c>
      <c r="E841" s="492">
        <f t="shared" si="89"/>
        <v>0</v>
      </c>
      <c r="F841" s="537"/>
      <c r="G841" s="537"/>
      <c r="H841" s="491"/>
      <c r="I841" s="494"/>
    </row>
    <row r="842" spans="1:26" s="467" customFormat="1" x14ac:dyDescent="0.3">
      <c r="A842" s="547" t="str">
        <f>IF(ISBLANK($A$23),"",$A$23)</f>
        <v/>
      </c>
      <c r="B842" s="491"/>
      <c r="C842" s="491"/>
      <c r="D842" s="492">
        <f t="shared" si="89"/>
        <v>0</v>
      </c>
      <c r="E842" s="492">
        <f t="shared" si="89"/>
        <v>0</v>
      </c>
      <c r="F842" s="537"/>
      <c r="G842" s="537"/>
      <c r="H842" s="491"/>
      <c r="I842" s="494"/>
    </row>
    <row r="843" spans="1:26" s="467" customFormat="1" x14ac:dyDescent="0.3">
      <c r="A843" s="547" t="str">
        <f>IF(ISBLANK($A$24),"",$A$24)</f>
        <v/>
      </c>
      <c r="B843" s="491"/>
      <c r="C843" s="491"/>
      <c r="D843" s="492">
        <f t="shared" si="89"/>
        <v>0</v>
      </c>
      <c r="E843" s="492">
        <f t="shared" si="89"/>
        <v>0</v>
      </c>
      <c r="F843" s="537"/>
      <c r="G843" s="537"/>
      <c r="H843" s="491"/>
      <c r="I843" s="494"/>
    </row>
    <row r="844" spans="1:26" s="467" customFormat="1" x14ac:dyDescent="0.3">
      <c r="A844" s="547" t="str">
        <f>IF(ISBLANK($A$25),"",$A$25)</f>
        <v/>
      </c>
      <c r="B844" s="491"/>
      <c r="C844" s="491"/>
      <c r="D844" s="492">
        <f t="shared" si="89"/>
        <v>0</v>
      </c>
      <c r="E844" s="492">
        <f t="shared" si="89"/>
        <v>0</v>
      </c>
      <c r="F844" s="537"/>
      <c r="G844" s="537"/>
      <c r="H844" s="491"/>
      <c r="I844" s="494"/>
    </row>
    <row r="845" spans="1:26" s="467" customFormat="1" x14ac:dyDescent="0.3">
      <c r="A845" s="547" t="str">
        <f>IF(ISBLANK($A$26),"",$A$26)</f>
        <v/>
      </c>
      <c r="B845" s="491"/>
      <c r="C845" s="491"/>
      <c r="D845" s="492">
        <f t="shared" si="89"/>
        <v>0</v>
      </c>
      <c r="E845" s="492">
        <f t="shared" si="89"/>
        <v>0</v>
      </c>
      <c r="F845" s="537"/>
      <c r="G845" s="537"/>
      <c r="H845" s="491"/>
      <c r="I845" s="494"/>
      <c r="J845" s="464"/>
      <c r="K845" s="464"/>
      <c r="L845" s="464"/>
      <c r="M845" s="464"/>
      <c r="N845" s="464"/>
      <c r="O845" s="464"/>
      <c r="P845" s="464"/>
      <c r="Q845" s="464"/>
      <c r="R845" s="464"/>
      <c r="S845" s="464"/>
      <c r="T845" s="464"/>
      <c r="U845" s="464"/>
      <c r="V845" s="464"/>
      <c r="W845" s="464"/>
      <c r="X845" s="464"/>
      <c r="Y845" s="464"/>
      <c r="Z845" s="464"/>
    </row>
    <row r="846" spans="1:26" s="467" customFormat="1" x14ac:dyDescent="0.3">
      <c r="A846" s="547" t="str">
        <f>IF(ISBLANK($A$27),"",$A$27)</f>
        <v/>
      </c>
      <c r="B846" s="491"/>
      <c r="C846" s="491"/>
      <c r="D846" s="492">
        <f t="shared" si="89"/>
        <v>0</v>
      </c>
      <c r="E846" s="492">
        <f t="shared" si="89"/>
        <v>0</v>
      </c>
      <c r="F846" s="537"/>
      <c r="G846" s="537"/>
      <c r="H846" s="491"/>
      <c r="I846" s="494"/>
      <c r="J846" s="464"/>
      <c r="K846" s="464"/>
      <c r="L846" s="464"/>
      <c r="M846" s="464"/>
      <c r="N846" s="464"/>
      <c r="O846" s="464"/>
      <c r="P846" s="464"/>
      <c r="Q846" s="464"/>
      <c r="R846" s="464"/>
      <c r="S846" s="464"/>
      <c r="T846" s="464"/>
      <c r="U846" s="464"/>
      <c r="V846" s="464"/>
      <c r="W846" s="464"/>
      <c r="X846" s="464"/>
      <c r="Y846" s="464"/>
      <c r="Z846" s="464"/>
    </row>
    <row r="847" spans="1:26" s="467" customFormat="1" x14ac:dyDescent="0.3">
      <c r="A847" s="547" t="str">
        <f>IF(ISBLANK($A$28),"",$A$28)</f>
        <v/>
      </c>
      <c r="B847" s="491"/>
      <c r="C847" s="491"/>
      <c r="D847" s="492">
        <f t="shared" si="89"/>
        <v>0</v>
      </c>
      <c r="E847" s="492">
        <f t="shared" si="89"/>
        <v>0</v>
      </c>
      <c r="F847" s="537"/>
      <c r="G847" s="537"/>
      <c r="H847" s="491"/>
      <c r="I847" s="494"/>
      <c r="J847" s="464"/>
      <c r="K847" s="464"/>
      <c r="L847" s="464"/>
      <c r="M847" s="464"/>
      <c r="N847" s="464"/>
      <c r="O847" s="464"/>
      <c r="P847" s="464"/>
      <c r="Q847" s="464"/>
      <c r="R847" s="464"/>
      <c r="S847" s="464"/>
      <c r="T847" s="464"/>
      <c r="U847" s="464"/>
      <c r="V847" s="464"/>
      <c r="W847" s="464"/>
      <c r="X847" s="464"/>
      <c r="Y847" s="464"/>
      <c r="Z847" s="464"/>
    </row>
    <row r="848" spans="1:26" s="467" customFormat="1" x14ac:dyDescent="0.3">
      <c r="A848" s="547" t="str">
        <f>IF(ISBLANK($A$29),"",$A$29)</f>
        <v/>
      </c>
      <c r="B848" s="514"/>
      <c r="C848" s="514"/>
      <c r="D848" s="492">
        <f t="shared" si="89"/>
        <v>0</v>
      </c>
      <c r="E848" s="492">
        <f t="shared" si="89"/>
        <v>0</v>
      </c>
      <c r="F848" s="539"/>
      <c r="G848" s="539"/>
      <c r="H848" s="491"/>
      <c r="I848" s="494"/>
      <c r="J848" s="464"/>
      <c r="K848" s="464"/>
      <c r="L848" s="464"/>
      <c r="M848" s="464"/>
      <c r="N848" s="464"/>
      <c r="O848" s="464"/>
      <c r="P848" s="464"/>
      <c r="Q848" s="464"/>
      <c r="R848" s="464"/>
      <c r="S848" s="464"/>
      <c r="T848" s="464"/>
      <c r="U848" s="464"/>
      <c r="V848" s="464"/>
      <c r="W848" s="464"/>
      <c r="X848" s="464"/>
      <c r="Y848" s="464"/>
      <c r="Z848" s="464"/>
    </row>
    <row r="849" spans="1:26" s="467" customFormat="1" x14ac:dyDescent="0.3">
      <c r="A849" s="547" t="s">
        <v>2065</v>
      </c>
      <c r="B849" s="517">
        <f t="shared" ref="B849:G849" si="90">SUM(B826:B848)</f>
        <v>0</v>
      </c>
      <c r="C849" s="517">
        <f t="shared" si="90"/>
        <v>0</v>
      </c>
      <c r="D849" s="492">
        <f t="shared" si="90"/>
        <v>0</v>
      </c>
      <c r="E849" s="492">
        <f t="shared" si="90"/>
        <v>0</v>
      </c>
      <c r="F849" s="556">
        <f t="shared" si="90"/>
        <v>0</v>
      </c>
      <c r="G849" s="556">
        <f t="shared" si="90"/>
        <v>0</v>
      </c>
      <c r="H849" s="491"/>
      <c r="I849" s="519"/>
      <c r="J849" s="464"/>
      <c r="K849" s="464"/>
      <c r="L849" s="464"/>
      <c r="M849" s="464"/>
      <c r="N849" s="464"/>
      <c r="O849" s="464"/>
      <c r="P849" s="464"/>
      <c r="Q849" s="464"/>
      <c r="R849" s="464"/>
      <c r="S849" s="464"/>
      <c r="T849" s="464"/>
      <c r="U849" s="464"/>
      <c r="V849" s="464"/>
      <c r="W849" s="464"/>
      <c r="X849" s="464"/>
      <c r="Y849" s="464"/>
      <c r="Z849" s="464"/>
    </row>
    <row r="850" spans="1:26" s="467" customFormat="1" ht="18" x14ac:dyDescent="0.3">
      <c r="A850" s="557" t="s">
        <v>2066</v>
      </c>
      <c r="B850" s="558"/>
      <c r="C850" s="1124" t="s">
        <v>1655</v>
      </c>
      <c r="D850" s="1124"/>
      <c r="E850" s="1124"/>
      <c r="F850" s="1124"/>
      <c r="G850" s="1125"/>
      <c r="J850" s="464"/>
      <c r="K850" s="464"/>
      <c r="L850" s="464"/>
      <c r="M850" s="464"/>
      <c r="N850" s="464"/>
      <c r="O850" s="464"/>
      <c r="P850" s="464"/>
      <c r="Q850" s="464"/>
      <c r="R850" s="464"/>
      <c r="S850" s="464"/>
      <c r="T850" s="464"/>
      <c r="U850" s="464"/>
      <c r="V850" s="464"/>
      <c r="W850" s="464"/>
      <c r="X850" s="464"/>
      <c r="Y850" s="464"/>
      <c r="Z850" s="464"/>
    </row>
    <row r="851" spans="1:26" s="467" customFormat="1" ht="46.8" hidden="1" x14ac:dyDescent="0.3">
      <c r="A851" s="530" t="s">
        <v>2181</v>
      </c>
      <c r="B851" s="531"/>
      <c r="C851" s="1121"/>
      <c r="D851" s="1121"/>
      <c r="E851" s="1121"/>
      <c r="F851" s="1121"/>
      <c r="G851" s="1121"/>
      <c r="J851" s="464"/>
      <c r="K851" s="464"/>
      <c r="L851" s="464"/>
      <c r="M851" s="464"/>
      <c r="N851" s="464"/>
      <c r="O851" s="464"/>
      <c r="P851" s="464"/>
      <c r="Q851" s="464"/>
      <c r="R851" s="464"/>
      <c r="S851" s="464"/>
      <c r="T851" s="464"/>
      <c r="U851" s="464"/>
      <c r="V851" s="464"/>
      <c r="W851" s="464"/>
      <c r="X851" s="464"/>
      <c r="Y851" s="464"/>
      <c r="Z851" s="464"/>
    </row>
    <row r="852" spans="1:26" s="467" customFormat="1" ht="15.6" hidden="1" x14ac:dyDescent="0.3">
      <c r="A852" s="532" t="s">
        <v>2068</v>
      </c>
      <c r="B852" s="531"/>
      <c r="C852" s="1121"/>
      <c r="D852" s="1121"/>
      <c r="E852" s="1121"/>
      <c r="F852" s="1121"/>
      <c r="G852" s="1121"/>
      <c r="J852" s="464"/>
      <c r="K852" s="464"/>
      <c r="L852" s="464"/>
      <c r="M852" s="464"/>
      <c r="N852" s="464"/>
      <c r="O852" s="464"/>
      <c r="P852" s="464"/>
      <c r="Q852" s="464"/>
      <c r="R852" s="464"/>
      <c r="S852" s="464"/>
      <c r="T852" s="464"/>
      <c r="U852" s="464"/>
      <c r="V852" s="464"/>
      <c r="W852" s="464"/>
      <c r="X852" s="464"/>
      <c r="Y852" s="464"/>
      <c r="Z852" s="464"/>
    </row>
    <row r="853" spans="1:26" s="467" customFormat="1" ht="15.6" hidden="1" x14ac:dyDescent="0.3">
      <c r="A853" s="532" t="s">
        <v>2069</v>
      </c>
      <c r="B853" s="531"/>
      <c r="C853" s="1121"/>
      <c r="D853" s="1121"/>
      <c r="E853" s="1121"/>
      <c r="F853" s="1121"/>
      <c r="G853" s="1121"/>
      <c r="J853" s="464"/>
      <c r="K853" s="464"/>
      <c r="L853" s="464"/>
      <c r="M853" s="464"/>
      <c r="N853" s="464"/>
      <c r="O853" s="464"/>
      <c r="P853" s="464"/>
      <c r="Q853" s="464"/>
      <c r="R853" s="464"/>
      <c r="S853" s="464"/>
      <c r="T853" s="464"/>
      <c r="U853" s="464"/>
      <c r="V853" s="464"/>
      <c r="W853" s="464"/>
      <c r="X853" s="464"/>
      <c r="Y853" s="464"/>
      <c r="Z853" s="464"/>
    </row>
    <row r="854" spans="1:26" s="467" customFormat="1" ht="15.6" hidden="1" x14ac:dyDescent="0.3">
      <c r="A854" s="532" t="s">
        <v>2070</v>
      </c>
      <c r="B854" s="531"/>
      <c r="C854" s="1121"/>
      <c r="D854" s="1121"/>
      <c r="E854" s="1121"/>
      <c r="F854" s="1121"/>
      <c r="G854" s="1121"/>
      <c r="J854" s="464"/>
      <c r="K854" s="464"/>
      <c r="L854" s="464"/>
      <c r="M854" s="464"/>
      <c r="N854" s="464"/>
      <c r="O854" s="464"/>
      <c r="P854" s="464"/>
      <c r="Q854" s="464"/>
      <c r="R854" s="464"/>
      <c r="S854" s="464"/>
      <c r="T854" s="464"/>
      <c r="U854" s="464"/>
      <c r="V854" s="464"/>
      <c r="W854" s="464"/>
      <c r="X854" s="464"/>
      <c r="Y854" s="464"/>
      <c r="Z854" s="464"/>
    </row>
    <row r="855" spans="1:26" s="467" customFormat="1" ht="15.6" hidden="1" x14ac:dyDescent="0.3">
      <c r="A855" s="532" t="s">
        <v>2071</v>
      </c>
      <c r="B855" s="531"/>
      <c r="C855" s="1121"/>
      <c r="D855" s="1121"/>
      <c r="E855" s="1121"/>
      <c r="F855" s="1121"/>
      <c r="G855" s="1121"/>
      <c r="J855" s="464"/>
      <c r="K855" s="464"/>
      <c r="L855" s="464"/>
      <c r="M855" s="464"/>
      <c r="N855" s="464"/>
      <c r="O855" s="464"/>
      <c r="P855" s="464"/>
      <c r="Q855" s="464"/>
      <c r="R855" s="464"/>
      <c r="S855" s="464"/>
      <c r="T855" s="464"/>
      <c r="U855" s="464"/>
      <c r="V855" s="464"/>
      <c r="W855" s="464"/>
      <c r="X855" s="464"/>
      <c r="Y855" s="464"/>
      <c r="Z855" s="464"/>
    </row>
    <row r="856" spans="1:26" s="467" customFormat="1" ht="15.6" hidden="1" x14ac:dyDescent="0.3">
      <c r="A856" s="532" t="s">
        <v>2072</v>
      </c>
      <c r="B856" s="531"/>
      <c r="C856" s="1121"/>
      <c r="D856" s="1121"/>
      <c r="E856" s="1121"/>
      <c r="F856" s="1121"/>
      <c r="G856" s="1121"/>
      <c r="J856" s="464"/>
      <c r="K856" s="464"/>
      <c r="L856" s="464"/>
      <c r="M856" s="464"/>
      <c r="N856" s="464"/>
      <c r="O856" s="464"/>
      <c r="P856" s="464"/>
      <c r="Q856" s="464"/>
      <c r="R856" s="464"/>
      <c r="S856" s="464"/>
      <c r="T856" s="464"/>
      <c r="U856" s="464"/>
      <c r="V856" s="464"/>
      <c r="W856" s="464"/>
      <c r="X856" s="464"/>
      <c r="Y856" s="464"/>
      <c r="Z856" s="464"/>
    </row>
    <row r="857" spans="1:26" s="467" customFormat="1" ht="15.6" collapsed="1" x14ac:dyDescent="0.3">
      <c r="A857" s="533" t="s">
        <v>1496</v>
      </c>
      <c r="B857" s="534">
        <v>40</v>
      </c>
      <c r="C857" s="1122" t="s">
        <v>2073</v>
      </c>
      <c r="D857" s="1122"/>
      <c r="E857" s="1122"/>
      <c r="F857" s="1122"/>
      <c r="G857" s="1122"/>
      <c r="J857" s="464"/>
      <c r="K857" s="464"/>
      <c r="L857" s="464"/>
      <c r="M857" s="464"/>
      <c r="N857" s="464"/>
      <c r="O857" s="464"/>
      <c r="P857" s="464"/>
      <c r="Q857" s="464"/>
      <c r="R857" s="464"/>
      <c r="S857" s="464"/>
      <c r="T857" s="464"/>
      <c r="U857" s="464"/>
      <c r="V857" s="464"/>
      <c r="W857" s="464"/>
      <c r="X857" s="464"/>
      <c r="Y857" s="464"/>
      <c r="Z857" s="464"/>
    </row>
    <row r="858" spans="1:26" s="467" customFormat="1" x14ac:dyDescent="0.3"/>
    <row r="859" spans="1:26" ht="18" x14ac:dyDescent="0.35">
      <c r="A859" s="1134" t="s">
        <v>1887</v>
      </c>
      <c r="B859" s="1135"/>
      <c r="C859" s="1135"/>
      <c r="D859" s="1135"/>
      <c r="E859" s="1135"/>
      <c r="F859" s="1135"/>
      <c r="G859" s="1135"/>
      <c r="H859" s="1135"/>
      <c r="I859" s="1136"/>
    </row>
    <row r="860" spans="1:26" ht="43.2" x14ac:dyDescent="0.3">
      <c r="A860" s="471" t="s">
        <v>2040</v>
      </c>
      <c r="B860" s="471" t="s">
        <v>2041</v>
      </c>
      <c r="C860" s="472" t="s">
        <v>2042</v>
      </c>
      <c r="D860" s="546" t="str">
        <f>"Productive FTEs ("&amp;B892*52&amp;")"</f>
        <v>Productive FTEs (2080)</v>
      </c>
      <c r="E860" s="546" t="str">
        <f>"Non-productive FTEs ("&amp;B892*52&amp;")"</f>
        <v>Non-productive FTEs (2080)</v>
      </c>
      <c r="F860" s="472" t="s">
        <v>2043</v>
      </c>
      <c r="G860" s="472" t="s">
        <v>2044</v>
      </c>
      <c r="H860" s="473" t="s">
        <v>2045</v>
      </c>
      <c r="I860" s="472" t="s">
        <v>1655</v>
      </c>
    </row>
    <row r="861" spans="1:26" x14ac:dyDescent="0.3">
      <c r="A861" s="547" t="str">
        <f>IF(ISBLANK($A$7),"",$A$7)</f>
        <v>Hourly Staff</v>
      </c>
      <c r="B861" s="479"/>
      <c r="C861" s="479"/>
      <c r="D861" s="485">
        <f t="shared" ref="D861:E868" si="91">IF($B$254="","",B861/($B$254*52))</f>
        <v>0</v>
      </c>
      <c r="E861" s="485">
        <f t="shared" si="91"/>
        <v>0</v>
      </c>
      <c r="F861" s="536"/>
      <c r="G861" s="536"/>
      <c r="H861" s="479"/>
      <c r="I861" s="482"/>
    </row>
    <row r="862" spans="1:26" x14ac:dyDescent="0.3">
      <c r="A862" s="549" t="str">
        <f>IF(ISBLANK($A$8),"",$A$8)</f>
        <v>Hourly Staff</v>
      </c>
      <c r="B862" s="491"/>
      <c r="C862" s="491"/>
      <c r="D862" s="492">
        <f t="shared" si="91"/>
        <v>0</v>
      </c>
      <c r="E862" s="492">
        <f t="shared" si="91"/>
        <v>0</v>
      </c>
      <c r="F862" s="537"/>
      <c r="G862" s="537"/>
      <c r="H862" s="491"/>
      <c r="I862" s="494"/>
    </row>
    <row r="863" spans="1:26" x14ac:dyDescent="0.3">
      <c r="A863" s="549" t="str">
        <f>IF(ISBLANK($A$9),"",$A$9)</f>
        <v>Other Labor</v>
      </c>
      <c r="B863" s="491"/>
      <c r="C863" s="491"/>
      <c r="D863" s="492">
        <f t="shared" si="91"/>
        <v>0</v>
      </c>
      <c r="E863" s="492">
        <f t="shared" si="91"/>
        <v>0</v>
      </c>
      <c r="F863" s="537"/>
      <c r="G863" s="537"/>
      <c r="H863" s="491"/>
      <c r="I863" s="494"/>
    </row>
    <row r="864" spans="1:26" s="467" customFormat="1" x14ac:dyDescent="0.3">
      <c r="A864" s="549" t="str">
        <f>IF(ISBLANK($A$10),"",$A$10)</f>
        <v>Other Labor</v>
      </c>
      <c r="B864" s="491"/>
      <c r="C864" s="491"/>
      <c r="D864" s="492">
        <f t="shared" si="91"/>
        <v>0</v>
      </c>
      <c r="E864" s="492">
        <f t="shared" si="91"/>
        <v>0</v>
      </c>
      <c r="F864" s="537"/>
      <c r="G864" s="537"/>
      <c r="H864" s="491"/>
      <c r="I864" s="494"/>
    </row>
    <row r="865" spans="1:26" s="467" customFormat="1" x14ac:dyDescent="0.3">
      <c r="A865" s="549" t="str">
        <f>IF(ISBLANK($A$11),"",$A$11)</f>
        <v>Other Labor</v>
      </c>
      <c r="B865" s="491"/>
      <c r="C865" s="491"/>
      <c r="D865" s="492">
        <f t="shared" si="91"/>
        <v>0</v>
      </c>
      <c r="E865" s="492">
        <f t="shared" si="91"/>
        <v>0</v>
      </c>
      <c r="F865" s="537"/>
      <c r="G865" s="537"/>
      <c r="H865" s="491"/>
      <c r="I865" s="494"/>
    </row>
    <row r="866" spans="1:26" s="467" customFormat="1" x14ac:dyDescent="0.3">
      <c r="A866" s="549" t="str">
        <f>IF(ISBLANK($A$12),"",$A$12)</f>
        <v>Lead</v>
      </c>
      <c r="B866" s="491"/>
      <c r="C866" s="491"/>
      <c r="D866" s="492">
        <f t="shared" si="91"/>
        <v>0</v>
      </c>
      <c r="E866" s="492">
        <f t="shared" si="91"/>
        <v>0</v>
      </c>
      <c r="F866" s="537"/>
      <c r="G866" s="537"/>
      <c r="H866" s="491"/>
      <c r="I866" s="494"/>
    </row>
    <row r="867" spans="1:26" s="467" customFormat="1" x14ac:dyDescent="0.3">
      <c r="A867" s="549" t="str">
        <f>IF(ISBLANK($A$13),"",$A$13)</f>
        <v>Administrative Support</v>
      </c>
      <c r="B867" s="491"/>
      <c r="C867" s="491"/>
      <c r="D867" s="492">
        <f t="shared" si="91"/>
        <v>0</v>
      </c>
      <c r="E867" s="492">
        <f t="shared" si="91"/>
        <v>0</v>
      </c>
      <c r="F867" s="537"/>
      <c r="G867" s="537"/>
      <c r="H867" s="491"/>
      <c r="I867" s="494"/>
    </row>
    <row r="868" spans="1:26" s="467" customFormat="1" x14ac:dyDescent="0.3">
      <c r="A868" s="549" t="str">
        <f>IF(ISBLANK($A$14),"",$A$14)</f>
        <v>Hourly Supervision</v>
      </c>
      <c r="B868" s="491"/>
      <c r="C868" s="491"/>
      <c r="D868" s="492">
        <f t="shared" si="91"/>
        <v>0</v>
      </c>
      <c r="E868" s="492">
        <f t="shared" si="91"/>
        <v>0</v>
      </c>
      <c r="F868" s="537"/>
      <c r="G868" s="537"/>
      <c r="H868" s="491"/>
      <c r="I868" s="494"/>
    </row>
    <row r="869" spans="1:26" s="467" customFormat="1" x14ac:dyDescent="0.3">
      <c r="A869" s="547" t="str">
        <f>IF(ISBLANK($A$15),"",$A$15)</f>
        <v>Salaried Staff</v>
      </c>
      <c r="B869" s="479"/>
      <c r="C869" s="479"/>
      <c r="D869" s="485"/>
      <c r="E869" s="485"/>
      <c r="F869" s="536"/>
      <c r="G869" s="536"/>
      <c r="H869" s="479"/>
      <c r="I869" s="482"/>
    </row>
    <row r="870" spans="1:26" s="467" customFormat="1" x14ac:dyDescent="0.3">
      <c r="A870" s="549" t="str">
        <f>IF(ISBLANK($A$16),"",$A$16)</f>
        <v>Salaried Supervision</v>
      </c>
      <c r="B870" s="491"/>
      <c r="C870" s="491"/>
      <c r="D870" s="492">
        <f t="shared" ref="D870:E883" si="92">IF($B$254="","",B870/($B$254*52))</f>
        <v>0</v>
      </c>
      <c r="E870" s="492">
        <f t="shared" si="92"/>
        <v>0</v>
      </c>
      <c r="F870" s="537"/>
      <c r="G870" s="537"/>
      <c r="H870" s="491"/>
      <c r="I870" s="494"/>
    </row>
    <row r="871" spans="1:26" s="467" customFormat="1" x14ac:dyDescent="0.3">
      <c r="A871" s="549" t="str">
        <f>IF(ISBLANK($A$17),"",$A$17)</f>
        <v>Managers</v>
      </c>
      <c r="B871" s="491"/>
      <c r="C871" s="491"/>
      <c r="D871" s="492">
        <f t="shared" si="92"/>
        <v>0</v>
      </c>
      <c r="E871" s="492">
        <f t="shared" si="92"/>
        <v>0</v>
      </c>
      <c r="F871" s="537"/>
      <c r="G871" s="537"/>
      <c r="H871" s="491"/>
      <c r="I871" s="494"/>
    </row>
    <row r="872" spans="1:26" s="467" customFormat="1" x14ac:dyDescent="0.3">
      <c r="A872" s="549" t="str">
        <f>IF(ISBLANK($A$18),"",$A$18)</f>
        <v>Director</v>
      </c>
      <c r="B872" s="491"/>
      <c r="C872" s="491"/>
      <c r="D872" s="492">
        <f t="shared" si="92"/>
        <v>0</v>
      </c>
      <c r="E872" s="492">
        <f t="shared" si="92"/>
        <v>0</v>
      </c>
      <c r="F872" s="537"/>
      <c r="G872" s="537"/>
      <c r="H872" s="491"/>
      <c r="I872" s="494"/>
    </row>
    <row r="873" spans="1:26" s="467" customFormat="1" x14ac:dyDescent="0.3">
      <c r="A873" s="547" t="str">
        <f>IF(ISBLANK($A$19),"",$A$19)</f>
        <v>Other Labor</v>
      </c>
      <c r="B873" s="479"/>
      <c r="C873" s="479"/>
      <c r="D873" s="485">
        <f t="shared" si="92"/>
        <v>0</v>
      </c>
      <c r="E873" s="485">
        <f t="shared" si="92"/>
        <v>0</v>
      </c>
      <c r="F873" s="536"/>
      <c r="G873" s="536"/>
      <c r="H873" s="479"/>
      <c r="I873" s="482"/>
    </row>
    <row r="874" spans="1:26" s="467" customFormat="1" x14ac:dyDescent="0.3">
      <c r="A874" s="549" t="str">
        <f>IF(ISBLANK($A$20),"",$A$20)</f>
        <v>Temp/ Agency Labor</v>
      </c>
      <c r="B874" s="491"/>
      <c r="C874" s="491"/>
      <c r="D874" s="492">
        <f t="shared" si="92"/>
        <v>0</v>
      </c>
      <c r="E874" s="492">
        <f t="shared" si="92"/>
        <v>0</v>
      </c>
      <c r="F874" s="537"/>
      <c r="G874" s="537"/>
      <c r="H874" s="491"/>
      <c r="I874" s="494"/>
    </row>
    <row r="875" spans="1:26" s="467" customFormat="1" x14ac:dyDescent="0.3">
      <c r="A875" s="547" t="str">
        <f>IF(ISBLANK($A$21),"",$A$21)</f>
        <v/>
      </c>
      <c r="B875" s="491"/>
      <c r="C875" s="491"/>
      <c r="D875" s="492">
        <f t="shared" si="92"/>
        <v>0</v>
      </c>
      <c r="E875" s="492">
        <f t="shared" si="92"/>
        <v>0</v>
      </c>
      <c r="F875" s="537"/>
      <c r="G875" s="537"/>
      <c r="H875" s="491"/>
      <c r="I875" s="494"/>
    </row>
    <row r="876" spans="1:26" s="467" customFormat="1" x14ac:dyDescent="0.3">
      <c r="A876" s="547" t="str">
        <f>IF(ISBLANK($A$22),"",$A$22)</f>
        <v/>
      </c>
      <c r="B876" s="491"/>
      <c r="C876" s="491"/>
      <c r="D876" s="492">
        <f t="shared" si="92"/>
        <v>0</v>
      </c>
      <c r="E876" s="492">
        <f t="shared" si="92"/>
        <v>0</v>
      </c>
      <c r="F876" s="537"/>
      <c r="G876" s="537"/>
      <c r="H876" s="491"/>
      <c r="I876" s="494"/>
    </row>
    <row r="877" spans="1:26" s="467" customFormat="1" x14ac:dyDescent="0.3">
      <c r="A877" s="547" t="str">
        <f>IF(ISBLANK($A$23),"",$A$23)</f>
        <v/>
      </c>
      <c r="B877" s="491"/>
      <c r="C877" s="491"/>
      <c r="D877" s="492">
        <f t="shared" si="92"/>
        <v>0</v>
      </c>
      <c r="E877" s="492">
        <f t="shared" si="92"/>
        <v>0</v>
      </c>
      <c r="F877" s="537"/>
      <c r="G877" s="537"/>
      <c r="H877" s="491"/>
      <c r="I877" s="494"/>
    </row>
    <row r="878" spans="1:26" s="467" customFormat="1" x14ac:dyDescent="0.3">
      <c r="A878" s="547" t="str">
        <f>IF(ISBLANK($A$24),"",$A$24)</f>
        <v/>
      </c>
      <c r="B878" s="491"/>
      <c r="C878" s="491"/>
      <c r="D878" s="492">
        <f t="shared" si="92"/>
        <v>0</v>
      </c>
      <c r="E878" s="492">
        <f t="shared" si="92"/>
        <v>0</v>
      </c>
      <c r="F878" s="537"/>
      <c r="G878" s="537"/>
      <c r="H878" s="491"/>
      <c r="I878" s="494"/>
    </row>
    <row r="879" spans="1:26" s="467" customFormat="1" x14ac:dyDescent="0.3">
      <c r="A879" s="547" t="str">
        <f>IF(ISBLANK($A$25),"",$A$25)</f>
        <v/>
      </c>
      <c r="B879" s="491"/>
      <c r="C879" s="491"/>
      <c r="D879" s="492">
        <f t="shared" si="92"/>
        <v>0</v>
      </c>
      <c r="E879" s="492">
        <f t="shared" si="92"/>
        <v>0</v>
      </c>
      <c r="F879" s="537"/>
      <c r="G879" s="537"/>
      <c r="H879" s="491"/>
      <c r="I879" s="494"/>
    </row>
    <row r="880" spans="1:26" s="467" customFormat="1" x14ac:dyDescent="0.3">
      <c r="A880" s="547" t="str">
        <f>IF(ISBLANK($A$26),"",$A$26)</f>
        <v/>
      </c>
      <c r="B880" s="491"/>
      <c r="C880" s="491"/>
      <c r="D880" s="492">
        <f t="shared" si="92"/>
        <v>0</v>
      </c>
      <c r="E880" s="492">
        <f t="shared" si="92"/>
        <v>0</v>
      </c>
      <c r="F880" s="537"/>
      <c r="G880" s="537"/>
      <c r="H880" s="491"/>
      <c r="I880" s="494"/>
      <c r="J880" s="464"/>
      <c r="K880" s="464"/>
      <c r="L880" s="464"/>
      <c r="M880" s="464"/>
      <c r="N880" s="464"/>
      <c r="O880" s="464"/>
      <c r="P880" s="464"/>
      <c r="Q880" s="464"/>
      <c r="R880" s="464"/>
      <c r="S880" s="464"/>
      <c r="T880" s="464"/>
      <c r="U880" s="464"/>
      <c r="V880" s="464"/>
      <c r="W880" s="464"/>
      <c r="X880" s="464"/>
      <c r="Y880" s="464"/>
      <c r="Z880" s="464"/>
    </row>
    <row r="881" spans="1:26" s="467" customFormat="1" x14ac:dyDescent="0.3">
      <c r="A881" s="547" t="str">
        <f>IF(ISBLANK($A$27),"",$A$27)</f>
        <v/>
      </c>
      <c r="B881" s="491"/>
      <c r="C881" s="491"/>
      <c r="D881" s="492">
        <f t="shared" si="92"/>
        <v>0</v>
      </c>
      <c r="E881" s="492">
        <f t="shared" si="92"/>
        <v>0</v>
      </c>
      <c r="F881" s="537"/>
      <c r="G881" s="537"/>
      <c r="H881" s="491"/>
      <c r="I881" s="494"/>
      <c r="J881" s="464"/>
      <c r="K881" s="464"/>
      <c r="L881" s="464"/>
      <c r="M881" s="464"/>
      <c r="N881" s="464"/>
      <c r="O881" s="464"/>
      <c r="P881" s="464"/>
      <c r="Q881" s="464"/>
      <c r="R881" s="464"/>
      <c r="S881" s="464"/>
      <c r="T881" s="464"/>
      <c r="U881" s="464"/>
      <c r="V881" s="464"/>
      <c r="W881" s="464"/>
      <c r="X881" s="464"/>
      <c r="Y881" s="464"/>
      <c r="Z881" s="464"/>
    </row>
    <row r="882" spans="1:26" s="467" customFormat="1" x14ac:dyDescent="0.3">
      <c r="A882" s="547" t="str">
        <f>IF(ISBLANK($A$28),"",$A$28)</f>
        <v/>
      </c>
      <c r="B882" s="491"/>
      <c r="C882" s="491"/>
      <c r="D882" s="492">
        <f t="shared" si="92"/>
        <v>0</v>
      </c>
      <c r="E882" s="492">
        <f t="shared" si="92"/>
        <v>0</v>
      </c>
      <c r="F882" s="537"/>
      <c r="G882" s="537"/>
      <c r="H882" s="491"/>
      <c r="I882" s="494"/>
      <c r="J882" s="464"/>
      <c r="K882" s="464"/>
      <c r="L882" s="464"/>
      <c r="M882" s="464"/>
      <c r="N882" s="464"/>
      <c r="O882" s="464"/>
      <c r="P882" s="464"/>
      <c r="Q882" s="464"/>
      <c r="R882" s="464"/>
      <c r="S882" s="464"/>
      <c r="T882" s="464"/>
      <c r="U882" s="464"/>
      <c r="V882" s="464"/>
      <c r="W882" s="464"/>
      <c r="X882" s="464"/>
      <c r="Y882" s="464"/>
      <c r="Z882" s="464"/>
    </row>
    <row r="883" spans="1:26" s="467" customFormat="1" x14ac:dyDescent="0.3">
      <c r="A883" s="547" t="str">
        <f>IF(ISBLANK($A$29),"",$A$29)</f>
        <v/>
      </c>
      <c r="B883" s="514"/>
      <c r="C883" s="514"/>
      <c r="D883" s="492">
        <f t="shared" si="92"/>
        <v>0</v>
      </c>
      <c r="E883" s="492">
        <f t="shared" si="92"/>
        <v>0</v>
      </c>
      <c r="F883" s="539"/>
      <c r="G883" s="539"/>
      <c r="H883" s="491"/>
      <c r="I883" s="494"/>
      <c r="J883" s="464"/>
      <c r="K883" s="464"/>
      <c r="L883" s="464"/>
      <c r="M883" s="464"/>
      <c r="N883" s="464"/>
      <c r="O883" s="464"/>
      <c r="P883" s="464"/>
      <c r="Q883" s="464"/>
      <c r="R883" s="464"/>
      <c r="S883" s="464"/>
      <c r="T883" s="464"/>
      <c r="U883" s="464"/>
      <c r="V883" s="464"/>
      <c r="W883" s="464"/>
      <c r="X883" s="464"/>
      <c r="Y883" s="464"/>
      <c r="Z883" s="464"/>
    </row>
    <row r="884" spans="1:26" s="467" customFormat="1" x14ac:dyDescent="0.3">
      <c r="A884" s="547" t="s">
        <v>2065</v>
      </c>
      <c r="B884" s="517">
        <f t="shared" ref="B884:G884" si="93">SUM(B861:B883)</f>
        <v>0</v>
      </c>
      <c r="C884" s="517">
        <f t="shared" si="93"/>
        <v>0</v>
      </c>
      <c r="D884" s="492">
        <f t="shared" si="93"/>
        <v>0</v>
      </c>
      <c r="E884" s="492">
        <f t="shared" si="93"/>
        <v>0</v>
      </c>
      <c r="F884" s="556">
        <f t="shared" si="93"/>
        <v>0</v>
      </c>
      <c r="G884" s="556">
        <f t="shared" si="93"/>
        <v>0</v>
      </c>
      <c r="H884" s="491"/>
      <c r="I884" s="519"/>
      <c r="J884" s="464"/>
      <c r="K884" s="464"/>
      <c r="L884" s="464"/>
      <c r="M884" s="464"/>
      <c r="N884" s="464"/>
      <c r="O884" s="464"/>
      <c r="P884" s="464"/>
      <c r="Q884" s="464"/>
      <c r="R884" s="464"/>
      <c r="S884" s="464"/>
      <c r="T884" s="464"/>
      <c r="U884" s="464"/>
      <c r="V884" s="464"/>
      <c r="W884" s="464"/>
      <c r="X884" s="464"/>
      <c r="Y884" s="464"/>
      <c r="Z884" s="464"/>
    </row>
    <row r="885" spans="1:26" s="467" customFormat="1" ht="18" x14ac:dyDescent="0.3">
      <c r="A885" s="557" t="s">
        <v>2066</v>
      </c>
      <c r="B885" s="558"/>
      <c r="C885" s="1124" t="s">
        <v>1655</v>
      </c>
      <c r="D885" s="1124"/>
      <c r="E885" s="1124"/>
      <c r="F885" s="1124"/>
      <c r="G885" s="1125"/>
      <c r="J885" s="464"/>
      <c r="K885" s="464"/>
      <c r="L885" s="464"/>
      <c r="M885" s="464"/>
      <c r="N885" s="464"/>
      <c r="O885" s="464"/>
      <c r="P885" s="464"/>
      <c r="Q885" s="464"/>
      <c r="R885" s="464"/>
      <c r="S885" s="464"/>
      <c r="T885" s="464"/>
      <c r="U885" s="464"/>
      <c r="V885" s="464"/>
      <c r="W885" s="464"/>
      <c r="X885" s="464"/>
      <c r="Y885" s="464"/>
      <c r="Z885" s="464"/>
    </row>
    <row r="886" spans="1:26" s="467" customFormat="1" ht="46.8" hidden="1" x14ac:dyDescent="0.3">
      <c r="A886" s="530" t="s">
        <v>2181</v>
      </c>
      <c r="B886" s="531"/>
      <c r="C886" s="1121"/>
      <c r="D886" s="1121"/>
      <c r="E886" s="1121"/>
      <c r="F886" s="1121"/>
      <c r="G886" s="1121"/>
      <c r="J886" s="464"/>
      <c r="K886" s="464"/>
      <c r="L886" s="464"/>
      <c r="M886" s="464"/>
      <c r="N886" s="464"/>
      <c r="O886" s="464"/>
      <c r="P886" s="464"/>
      <c r="Q886" s="464"/>
      <c r="R886" s="464"/>
      <c r="S886" s="464"/>
      <c r="T886" s="464"/>
      <c r="U886" s="464"/>
      <c r="V886" s="464"/>
      <c r="W886" s="464"/>
      <c r="X886" s="464"/>
      <c r="Y886" s="464"/>
      <c r="Z886" s="464"/>
    </row>
    <row r="887" spans="1:26" s="467" customFormat="1" ht="15.6" hidden="1" x14ac:dyDescent="0.3">
      <c r="A887" s="532" t="s">
        <v>2068</v>
      </c>
      <c r="B887" s="531"/>
      <c r="C887" s="1121"/>
      <c r="D887" s="1121"/>
      <c r="E887" s="1121"/>
      <c r="F887" s="1121"/>
      <c r="G887" s="1121"/>
      <c r="J887" s="464"/>
      <c r="K887" s="464"/>
      <c r="L887" s="464"/>
      <c r="M887" s="464"/>
      <c r="N887" s="464"/>
      <c r="O887" s="464"/>
      <c r="P887" s="464"/>
      <c r="Q887" s="464"/>
      <c r="R887" s="464"/>
      <c r="S887" s="464"/>
      <c r="T887" s="464"/>
      <c r="U887" s="464"/>
      <c r="V887" s="464"/>
      <c r="W887" s="464"/>
      <c r="X887" s="464"/>
      <c r="Y887" s="464"/>
      <c r="Z887" s="464"/>
    </row>
    <row r="888" spans="1:26" s="467" customFormat="1" ht="15.6" hidden="1" x14ac:dyDescent="0.3">
      <c r="A888" s="532" t="s">
        <v>2069</v>
      </c>
      <c r="B888" s="531"/>
      <c r="C888" s="1121"/>
      <c r="D888" s="1121"/>
      <c r="E888" s="1121"/>
      <c r="F888" s="1121"/>
      <c r="G888" s="1121"/>
      <c r="J888" s="464"/>
      <c r="K888" s="464"/>
      <c r="L888" s="464"/>
      <c r="M888" s="464"/>
      <c r="N888" s="464"/>
      <c r="O888" s="464"/>
      <c r="P888" s="464"/>
      <c r="Q888" s="464"/>
      <c r="R888" s="464"/>
      <c r="S888" s="464"/>
      <c r="T888" s="464"/>
      <c r="U888" s="464"/>
      <c r="V888" s="464"/>
      <c r="W888" s="464"/>
      <c r="X888" s="464"/>
      <c r="Y888" s="464"/>
      <c r="Z888" s="464"/>
    </row>
    <row r="889" spans="1:26" s="467" customFormat="1" ht="15.6" hidden="1" x14ac:dyDescent="0.3">
      <c r="A889" s="532" t="s">
        <v>2070</v>
      </c>
      <c r="B889" s="531"/>
      <c r="C889" s="1121"/>
      <c r="D889" s="1121"/>
      <c r="E889" s="1121"/>
      <c r="F889" s="1121"/>
      <c r="G889" s="1121"/>
      <c r="J889" s="464"/>
      <c r="K889" s="464"/>
      <c r="L889" s="464"/>
      <c r="M889" s="464"/>
      <c r="N889" s="464"/>
      <c r="O889" s="464"/>
      <c r="P889" s="464"/>
      <c r="Q889" s="464"/>
      <c r="R889" s="464"/>
      <c r="S889" s="464"/>
      <c r="T889" s="464"/>
      <c r="U889" s="464"/>
      <c r="V889" s="464"/>
      <c r="W889" s="464"/>
      <c r="X889" s="464"/>
      <c r="Y889" s="464"/>
      <c r="Z889" s="464"/>
    </row>
    <row r="890" spans="1:26" s="467" customFormat="1" ht="15.6" hidden="1" x14ac:dyDescent="0.3">
      <c r="A890" s="532" t="s">
        <v>2071</v>
      </c>
      <c r="B890" s="531"/>
      <c r="C890" s="1121"/>
      <c r="D890" s="1121"/>
      <c r="E890" s="1121"/>
      <c r="F890" s="1121"/>
      <c r="G890" s="1121"/>
      <c r="J890" s="464"/>
      <c r="K890" s="464"/>
      <c r="L890" s="464"/>
      <c r="M890" s="464"/>
      <c r="N890" s="464"/>
      <c r="O890" s="464"/>
      <c r="P890" s="464"/>
      <c r="Q890" s="464"/>
      <c r="R890" s="464"/>
      <c r="S890" s="464"/>
      <c r="T890" s="464"/>
      <c r="U890" s="464"/>
      <c r="V890" s="464"/>
      <c r="W890" s="464"/>
      <c r="X890" s="464"/>
      <c r="Y890" s="464"/>
      <c r="Z890" s="464"/>
    </row>
    <row r="891" spans="1:26" s="467" customFormat="1" ht="15.6" hidden="1" x14ac:dyDescent="0.3">
      <c r="A891" s="532" t="s">
        <v>2072</v>
      </c>
      <c r="B891" s="531"/>
      <c r="C891" s="1121"/>
      <c r="D891" s="1121"/>
      <c r="E891" s="1121"/>
      <c r="F891" s="1121"/>
      <c r="G891" s="1121"/>
      <c r="J891" s="464"/>
      <c r="K891" s="464"/>
      <c r="L891" s="464"/>
      <c r="M891" s="464"/>
      <c r="N891" s="464"/>
      <c r="O891" s="464"/>
      <c r="P891" s="464"/>
      <c r="Q891" s="464"/>
      <c r="R891" s="464"/>
      <c r="S891" s="464"/>
      <c r="T891" s="464"/>
      <c r="U891" s="464"/>
      <c r="V891" s="464"/>
      <c r="W891" s="464"/>
      <c r="X891" s="464"/>
      <c r="Y891" s="464"/>
      <c r="Z891" s="464"/>
    </row>
    <row r="892" spans="1:26" s="467" customFormat="1" ht="15.6" collapsed="1" x14ac:dyDescent="0.3">
      <c r="A892" s="533" t="s">
        <v>1496</v>
      </c>
      <c r="B892" s="534">
        <v>40</v>
      </c>
      <c r="C892" s="1122" t="s">
        <v>2073</v>
      </c>
      <c r="D892" s="1122"/>
      <c r="E892" s="1122"/>
      <c r="F892" s="1122"/>
      <c r="G892" s="1122"/>
      <c r="J892" s="464"/>
      <c r="K892" s="464"/>
      <c r="L892" s="464"/>
      <c r="M892" s="464"/>
      <c r="N892" s="464"/>
      <c r="O892" s="464"/>
      <c r="P892" s="464"/>
      <c r="Q892" s="464"/>
      <c r="R892" s="464"/>
      <c r="S892" s="464"/>
      <c r="T892" s="464"/>
      <c r="U892" s="464"/>
      <c r="V892" s="464"/>
      <c r="W892" s="464"/>
      <c r="X892" s="464"/>
      <c r="Y892" s="464"/>
      <c r="Z892" s="464"/>
    </row>
    <row r="893" spans="1:26" s="467" customFormat="1" x14ac:dyDescent="0.3"/>
    <row r="894" spans="1:26" ht="18" x14ac:dyDescent="0.35">
      <c r="A894" s="1134" t="s">
        <v>1888</v>
      </c>
      <c r="B894" s="1135"/>
      <c r="C894" s="1135"/>
      <c r="D894" s="1135"/>
      <c r="E894" s="1135"/>
      <c r="F894" s="1135"/>
      <c r="G894" s="1135"/>
      <c r="H894" s="1135"/>
      <c r="I894" s="1136"/>
    </row>
    <row r="895" spans="1:26" ht="43.2" x14ac:dyDescent="0.3">
      <c r="A895" s="471" t="s">
        <v>2040</v>
      </c>
      <c r="B895" s="471" t="s">
        <v>2041</v>
      </c>
      <c r="C895" s="472" t="s">
        <v>2042</v>
      </c>
      <c r="D895" s="546" t="str">
        <f>"Productive FTEs ("&amp;B927*52&amp;")"</f>
        <v>Productive FTEs (2080)</v>
      </c>
      <c r="E895" s="546" t="str">
        <f>"Non-productive FTEs ("&amp;B927*52&amp;")"</f>
        <v>Non-productive FTEs (2080)</v>
      </c>
      <c r="F895" s="472" t="s">
        <v>2043</v>
      </c>
      <c r="G895" s="472" t="s">
        <v>2044</v>
      </c>
      <c r="H895" s="473" t="s">
        <v>2045</v>
      </c>
      <c r="I895" s="472" t="s">
        <v>1655</v>
      </c>
    </row>
    <row r="896" spans="1:26" x14ac:dyDescent="0.3">
      <c r="A896" s="547" t="str">
        <f>IF(ISBLANK($A$7),"",$A$7)</f>
        <v>Hourly Staff</v>
      </c>
      <c r="B896" s="479"/>
      <c r="C896" s="479"/>
      <c r="D896" s="485">
        <f t="shared" ref="D896:E903" si="94">IF($B$254="","",B896/($B$254*52))</f>
        <v>0</v>
      </c>
      <c r="E896" s="485">
        <f t="shared" si="94"/>
        <v>0</v>
      </c>
      <c r="F896" s="536"/>
      <c r="G896" s="536"/>
      <c r="H896" s="479"/>
      <c r="I896" s="482"/>
    </row>
    <row r="897" spans="1:9" x14ac:dyDescent="0.3">
      <c r="A897" s="549" t="str">
        <f>IF(ISBLANK($A$8),"",$A$8)</f>
        <v>Hourly Staff</v>
      </c>
      <c r="B897" s="491"/>
      <c r="C897" s="491"/>
      <c r="D897" s="492">
        <f t="shared" si="94"/>
        <v>0</v>
      </c>
      <c r="E897" s="492">
        <f t="shared" si="94"/>
        <v>0</v>
      </c>
      <c r="F897" s="537"/>
      <c r="G897" s="537"/>
      <c r="H897" s="491"/>
      <c r="I897" s="494"/>
    </row>
    <row r="898" spans="1:9" x14ac:dyDescent="0.3">
      <c r="A898" s="549" t="str">
        <f>IF(ISBLANK($A$9),"",$A$9)</f>
        <v>Other Labor</v>
      </c>
      <c r="B898" s="491"/>
      <c r="C898" s="491"/>
      <c r="D898" s="492">
        <f t="shared" si="94"/>
        <v>0</v>
      </c>
      <c r="E898" s="492">
        <f t="shared" si="94"/>
        <v>0</v>
      </c>
      <c r="F898" s="537"/>
      <c r="G898" s="537"/>
      <c r="H898" s="491"/>
      <c r="I898" s="494"/>
    </row>
    <row r="899" spans="1:9" s="467" customFormat="1" x14ac:dyDescent="0.3">
      <c r="A899" s="549" t="str">
        <f>IF(ISBLANK($A$10),"",$A$10)</f>
        <v>Other Labor</v>
      </c>
      <c r="B899" s="491"/>
      <c r="C899" s="491"/>
      <c r="D899" s="492">
        <f t="shared" si="94"/>
        <v>0</v>
      </c>
      <c r="E899" s="492">
        <f t="shared" si="94"/>
        <v>0</v>
      </c>
      <c r="F899" s="537"/>
      <c r="G899" s="537"/>
      <c r="H899" s="491"/>
      <c r="I899" s="494"/>
    </row>
    <row r="900" spans="1:9" s="467" customFormat="1" x14ac:dyDescent="0.3">
      <c r="A900" s="549" t="str">
        <f>IF(ISBLANK($A$11),"",$A$11)</f>
        <v>Other Labor</v>
      </c>
      <c r="B900" s="491"/>
      <c r="C900" s="491"/>
      <c r="D900" s="492">
        <f t="shared" si="94"/>
        <v>0</v>
      </c>
      <c r="E900" s="492">
        <f t="shared" si="94"/>
        <v>0</v>
      </c>
      <c r="F900" s="537"/>
      <c r="G900" s="537"/>
      <c r="H900" s="491"/>
      <c r="I900" s="494"/>
    </row>
    <row r="901" spans="1:9" s="467" customFormat="1" x14ac:dyDescent="0.3">
      <c r="A901" s="549" t="str">
        <f>IF(ISBLANK($A$12),"",$A$12)</f>
        <v>Lead</v>
      </c>
      <c r="B901" s="491"/>
      <c r="C901" s="491"/>
      <c r="D901" s="492">
        <f t="shared" si="94"/>
        <v>0</v>
      </c>
      <c r="E901" s="492">
        <f t="shared" si="94"/>
        <v>0</v>
      </c>
      <c r="F901" s="537"/>
      <c r="G901" s="537"/>
      <c r="H901" s="491"/>
      <c r="I901" s="494"/>
    </row>
    <row r="902" spans="1:9" s="467" customFormat="1" x14ac:dyDescent="0.3">
      <c r="A902" s="549" t="str">
        <f>IF(ISBLANK($A$13),"",$A$13)</f>
        <v>Administrative Support</v>
      </c>
      <c r="B902" s="491"/>
      <c r="C902" s="491"/>
      <c r="D902" s="492">
        <f t="shared" si="94"/>
        <v>0</v>
      </c>
      <c r="E902" s="492">
        <f t="shared" si="94"/>
        <v>0</v>
      </c>
      <c r="F902" s="537"/>
      <c r="G902" s="537"/>
      <c r="H902" s="491"/>
      <c r="I902" s="494"/>
    </row>
    <row r="903" spans="1:9" s="467" customFormat="1" x14ac:dyDescent="0.3">
      <c r="A903" s="549" t="str">
        <f>IF(ISBLANK($A$14),"",$A$14)</f>
        <v>Hourly Supervision</v>
      </c>
      <c r="B903" s="491"/>
      <c r="C903" s="491"/>
      <c r="D903" s="492">
        <f t="shared" si="94"/>
        <v>0</v>
      </c>
      <c r="E903" s="492">
        <f t="shared" si="94"/>
        <v>0</v>
      </c>
      <c r="F903" s="537"/>
      <c r="G903" s="537"/>
      <c r="H903" s="491"/>
      <c r="I903" s="494"/>
    </row>
    <row r="904" spans="1:9" s="467" customFormat="1" x14ac:dyDescent="0.3">
      <c r="A904" s="547" t="str">
        <f>IF(ISBLANK($A$15),"",$A$15)</f>
        <v>Salaried Staff</v>
      </c>
      <c r="B904" s="479"/>
      <c r="C904" s="479"/>
      <c r="D904" s="485"/>
      <c r="E904" s="485"/>
      <c r="F904" s="536"/>
      <c r="G904" s="536"/>
      <c r="H904" s="479"/>
      <c r="I904" s="482"/>
    </row>
    <row r="905" spans="1:9" s="467" customFormat="1" x14ac:dyDescent="0.3">
      <c r="A905" s="549" t="str">
        <f>IF(ISBLANK($A$16),"",$A$16)</f>
        <v>Salaried Supervision</v>
      </c>
      <c r="B905" s="491"/>
      <c r="C905" s="491"/>
      <c r="D905" s="492">
        <f t="shared" ref="D905:E918" si="95">IF($B$254="","",B905/($B$254*52))</f>
        <v>0</v>
      </c>
      <c r="E905" s="492">
        <f t="shared" si="95"/>
        <v>0</v>
      </c>
      <c r="F905" s="537"/>
      <c r="G905" s="537"/>
      <c r="H905" s="491"/>
      <c r="I905" s="494"/>
    </row>
    <row r="906" spans="1:9" s="467" customFormat="1" x14ac:dyDescent="0.3">
      <c r="A906" s="549" t="str">
        <f>IF(ISBLANK($A$17),"",$A$17)</f>
        <v>Managers</v>
      </c>
      <c r="B906" s="491"/>
      <c r="C906" s="491"/>
      <c r="D906" s="492">
        <f t="shared" si="95"/>
        <v>0</v>
      </c>
      <c r="E906" s="492">
        <f t="shared" si="95"/>
        <v>0</v>
      </c>
      <c r="F906" s="537"/>
      <c r="G906" s="537"/>
      <c r="H906" s="491"/>
      <c r="I906" s="494"/>
    </row>
    <row r="907" spans="1:9" s="467" customFormat="1" x14ac:dyDescent="0.3">
      <c r="A907" s="549" t="str">
        <f>IF(ISBLANK($A$18),"",$A$18)</f>
        <v>Director</v>
      </c>
      <c r="B907" s="491"/>
      <c r="C907" s="491"/>
      <c r="D907" s="492">
        <f t="shared" si="95"/>
        <v>0</v>
      </c>
      <c r="E907" s="492">
        <f t="shared" si="95"/>
        <v>0</v>
      </c>
      <c r="F907" s="537"/>
      <c r="G907" s="537"/>
      <c r="H907" s="491"/>
      <c r="I907" s="494"/>
    </row>
    <row r="908" spans="1:9" s="467" customFormat="1" x14ac:dyDescent="0.3">
      <c r="A908" s="547" t="str">
        <f>IF(ISBLANK($A$19),"",$A$19)</f>
        <v>Other Labor</v>
      </c>
      <c r="B908" s="479"/>
      <c r="C908" s="479"/>
      <c r="D908" s="485">
        <f t="shared" si="95"/>
        <v>0</v>
      </c>
      <c r="E908" s="485">
        <f t="shared" si="95"/>
        <v>0</v>
      </c>
      <c r="F908" s="536"/>
      <c r="G908" s="536"/>
      <c r="H908" s="479"/>
      <c r="I908" s="482"/>
    </row>
    <row r="909" spans="1:9" s="467" customFormat="1" x14ac:dyDescent="0.3">
      <c r="A909" s="549" t="str">
        <f>IF(ISBLANK($A$20),"",$A$20)</f>
        <v>Temp/ Agency Labor</v>
      </c>
      <c r="B909" s="491"/>
      <c r="C909" s="491"/>
      <c r="D909" s="492">
        <f t="shared" si="95"/>
        <v>0</v>
      </c>
      <c r="E909" s="492">
        <f t="shared" si="95"/>
        <v>0</v>
      </c>
      <c r="F909" s="537"/>
      <c r="G909" s="537"/>
      <c r="H909" s="491"/>
      <c r="I909" s="494"/>
    </row>
    <row r="910" spans="1:9" s="467" customFormat="1" x14ac:dyDescent="0.3">
      <c r="A910" s="547" t="str">
        <f>IF(ISBLANK($A$21),"",$A$21)</f>
        <v/>
      </c>
      <c r="B910" s="491"/>
      <c r="C910" s="491"/>
      <c r="D910" s="492">
        <f t="shared" si="95"/>
        <v>0</v>
      </c>
      <c r="E910" s="492">
        <f t="shared" si="95"/>
        <v>0</v>
      </c>
      <c r="F910" s="537"/>
      <c r="G910" s="537"/>
      <c r="H910" s="491"/>
      <c r="I910" s="494"/>
    </row>
    <row r="911" spans="1:9" s="467" customFormat="1" x14ac:dyDescent="0.3">
      <c r="A911" s="547" t="str">
        <f>IF(ISBLANK($A$22),"",$A$22)</f>
        <v/>
      </c>
      <c r="B911" s="491"/>
      <c r="C911" s="491"/>
      <c r="D911" s="492">
        <f t="shared" si="95"/>
        <v>0</v>
      </c>
      <c r="E911" s="492">
        <f t="shared" si="95"/>
        <v>0</v>
      </c>
      <c r="F911" s="537"/>
      <c r="G911" s="537"/>
      <c r="H911" s="491"/>
      <c r="I911" s="494"/>
    </row>
    <row r="912" spans="1:9" s="467" customFormat="1" x14ac:dyDescent="0.3">
      <c r="A912" s="547" t="str">
        <f>IF(ISBLANK($A$23),"",$A$23)</f>
        <v/>
      </c>
      <c r="B912" s="491"/>
      <c r="C912" s="491"/>
      <c r="D912" s="492">
        <f t="shared" si="95"/>
        <v>0</v>
      </c>
      <c r="E912" s="492">
        <f t="shared" si="95"/>
        <v>0</v>
      </c>
      <c r="F912" s="537"/>
      <c r="G912" s="537"/>
      <c r="H912" s="491"/>
      <c r="I912" s="494"/>
    </row>
    <row r="913" spans="1:26" s="467" customFormat="1" x14ac:dyDescent="0.3">
      <c r="A913" s="547" t="str">
        <f>IF(ISBLANK($A$24),"",$A$24)</f>
        <v/>
      </c>
      <c r="B913" s="491"/>
      <c r="C913" s="491"/>
      <c r="D913" s="492">
        <f t="shared" si="95"/>
        <v>0</v>
      </c>
      <c r="E913" s="492">
        <f t="shared" si="95"/>
        <v>0</v>
      </c>
      <c r="F913" s="537"/>
      <c r="G913" s="537"/>
      <c r="H913" s="491"/>
      <c r="I913" s="494"/>
    </row>
    <row r="914" spans="1:26" s="467" customFormat="1" x14ac:dyDescent="0.3">
      <c r="A914" s="547" t="str">
        <f>IF(ISBLANK($A$25),"",$A$25)</f>
        <v/>
      </c>
      <c r="B914" s="491"/>
      <c r="C914" s="491"/>
      <c r="D914" s="492">
        <f t="shared" si="95"/>
        <v>0</v>
      </c>
      <c r="E914" s="492">
        <f t="shared" si="95"/>
        <v>0</v>
      </c>
      <c r="F914" s="537"/>
      <c r="G914" s="537"/>
      <c r="H914" s="491"/>
      <c r="I914" s="494"/>
    </row>
    <row r="915" spans="1:26" s="467" customFormat="1" x14ac:dyDescent="0.3">
      <c r="A915" s="547" t="str">
        <f>IF(ISBLANK($A$26),"",$A$26)</f>
        <v/>
      </c>
      <c r="B915" s="491"/>
      <c r="C915" s="491"/>
      <c r="D915" s="492">
        <f t="shared" si="95"/>
        <v>0</v>
      </c>
      <c r="E915" s="492">
        <f t="shared" si="95"/>
        <v>0</v>
      </c>
      <c r="F915" s="537"/>
      <c r="G915" s="537"/>
      <c r="H915" s="491"/>
      <c r="I915" s="494"/>
      <c r="J915" s="464"/>
      <c r="K915" s="464"/>
      <c r="L915" s="464"/>
      <c r="M915" s="464"/>
      <c r="N915" s="464"/>
      <c r="O915" s="464"/>
      <c r="P915" s="464"/>
      <c r="Q915" s="464"/>
      <c r="R915" s="464"/>
      <c r="S915" s="464"/>
      <c r="T915" s="464"/>
      <c r="U915" s="464"/>
      <c r="V915" s="464"/>
      <c r="W915" s="464"/>
      <c r="X915" s="464"/>
      <c r="Y915" s="464"/>
      <c r="Z915" s="464"/>
    </row>
    <row r="916" spans="1:26" s="467" customFormat="1" x14ac:dyDescent="0.3">
      <c r="A916" s="547" t="str">
        <f>IF(ISBLANK($A$27),"",$A$27)</f>
        <v/>
      </c>
      <c r="B916" s="491"/>
      <c r="C916" s="491"/>
      <c r="D916" s="492">
        <f t="shared" si="95"/>
        <v>0</v>
      </c>
      <c r="E916" s="492">
        <f t="shared" si="95"/>
        <v>0</v>
      </c>
      <c r="F916" s="537"/>
      <c r="G916" s="537"/>
      <c r="H916" s="491"/>
      <c r="I916" s="494"/>
      <c r="J916" s="464"/>
      <c r="K916" s="464"/>
      <c r="L916" s="464"/>
      <c r="M916" s="464"/>
      <c r="N916" s="464"/>
      <c r="O916" s="464"/>
      <c r="P916" s="464"/>
      <c r="Q916" s="464"/>
      <c r="R916" s="464"/>
      <c r="S916" s="464"/>
      <c r="T916" s="464"/>
      <c r="U916" s="464"/>
      <c r="V916" s="464"/>
      <c r="W916" s="464"/>
      <c r="X916" s="464"/>
      <c r="Y916" s="464"/>
      <c r="Z916" s="464"/>
    </row>
    <row r="917" spans="1:26" s="467" customFormat="1" x14ac:dyDescent="0.3">
      <c r="A917" s="547" t="str">
        <f>IF(ISBLANK($A$28),"",$A$28)</f>
        <v/>
      </c>
      <c r="B917" s="491"/>
      <c r="C917" s="491"/>
      <c r="D917" s="492">
        <f t="shared" si="95"/>
        <v>0</v>
      </c>
      <c r="E917" s="492">
        <f t="shared" si="95"/>
        <v>0</v>
      </c>
      <c r="F917" s="537"/>
      <c r="G917" s="537"/>
      <c r="H917" s="491"/>
      <c r="I917" s="494"/>
      <c r="J917" s="464"/>
      <c r="K917" s="464"/>
      <c r="L917" s="464"/>
      <c r="M917" s="464"/>
      <c r="N917" s="464"/>
      <c r="O917" s="464"/>
      <c r="P917" s="464"/>
      <c r="Q917" s="464"/>
      <c r="R917" s="464"/>
      <c r="S917" s="464"/>
      <c r="T917" s="464"/>
      <c r="U917" s="464"/>
      <c r="V917" s="464"/>
      <c r="W917" s="464"/>
      <c r="X917" s="464"/>
      <c r="Y917" s="464"/>
      <c r="Z917" s="464"/>
    </row>
    <row r="918" spans="1:26" s="467" customFormat="1" x14ac:dyDescent="0.3">
      <c r="A918" s="547" t="str">
        <f>IF(ISBLANK($A$29),"",$A$29)</f>
        <v/>
      </c>
      <c r="B918" s="514"/>
      <c r="C918" s="514"/>
      <c r="D918" s="492">
        <f t="shared" si="95"/>
        <v>0</v>
      </c>
      <c r="E918" s="492">
        <f t="shared" si="95"/>
        <v>0</v>
      </c>
      <c r="F918" s="539"/>
      <c r="G918" s="539"/>
      <c r="H918" s="491"/>
      <c r="I918" s="494"/>
      <c r="J918" s="464"/>
      <c r="K918" s="464"/>
      <c r="L918" s="464"/>
      <c r="M918" s="464"/>
      <c r="N918" s="464"/>
      <c r="O918" s="464"/>
      <c r="P918" s="464"/>
      <c r="Q918" s="464"/>
      <c r="R918" s="464"/>
      <c r="S918" s="464"/>
      <c r="T918" s="464"/>
      <c r="U918" s="464"/>
      <c r="V918" s="464"/>
      <c r="W918" s="464"/>
      <c r="X918" s="464"/>
      <c r="Y918" s="464"/>
      <c r="Z918" s="464"/>
    </row>
    <row r="919" spans="1:26" s="467" customFormat="1" x14ac:dyDescent="0.3">
      <c r="A919" s="547" t="s">
        <v>2065</v>
      </c>
      <c r="B919" s="517">
        <f t="shared" ref="B919:G919" si="96">SUM(B896:B918)</f>
        <v>0</v>
      </c>
      <c r="C919" s="517">
        <f t="shared" si="96"/>
        <v>0</v>
      </c>
      <c r="D919" s="492">
        <f t="shared" si="96"/>
        <v>0</v>
      </c>
      <c r="E919" s="492">
        <f t="shared" si="96"/>
        <v>0</v>
      </c>
      <c r="F919" s="556">
        <f t="shared" si="96"/>
        <v>0</v>
      </c>
      <c r="G919" s="556">
        <f t="shared" si="96"/>
        <v>0</v>
      </c>
      <c r="H919" s="491"/>
      <c r="I919" s="519"/>
      <c r="J919" s="464"/>
      <c r="K919" s="464"/>
      <c r="L919" s="464"/>
      <c r="M919" s="464"/>
      <c r="N919" s="464"/>
      <c r="O919" s="464"/>
      <c r="P919" s="464"/>
      <c r="Q919" s="464"/>
      <c r="R919" s="464"/>
      <c r="S919" s="464"/>
      <c r="T919" s="464"/>
      <c r="U919" s="464"/>
      <c r="V919" s="464"/>
      <c r="W919" s="464"/>
      <c r="X919" s="464"/>
      <c r="Y919" s="464"/>
      <c r="Z919" s="464"/>
    </row>
    <row r="920" spans="1:26" s="467" customFormat="1" ht="18" x14ac:dyDescent="0.3">
      <c r="A920" s="557" t="s">
        <v>2066</v>
      </c>
      <c r="B920" s="558"/>
      <c r="C920" s="1124" t="s">
        <v>1655</v>
      </c>
      <c r="D920" s="1124"/>
      <c r="E920" s="1124"/>
      <c r="F920" s="1124"/>
      <c r="G920" s="1125"/>
      <c r="J920" s="464"/>
      <c r="K920" s="464"/>
      <c r="L920" s="464"/>
      <c r="M920" s="464"/>
      <c r="N920" s="464"/>
      <c r="O920" s="464"/>
      <c r="P920" s="464"/>
      <c r="Q920" s="464"/>
      <c r="R920" s="464"/>
      <c r="S920" s="464"/>
      <c r="T920" s="464"/>
      <c r="U920" s="464"/>
      <c r="V920" s="464"/>
      <c r="W920" s="464"/>
      <c r="X920" s="464"/>
      <c r="Y920" s="464"/>
      <c r="Z920" s="464"/>
    </row>
    <row r="921" spans="1:26" s="467" customFormat="1" ht="46.8" hidden="1" x14ac:dyDescent="0.3">
      <c r="A921" s="530" t="s">
        <v>2181</v>
      </c>
      <c r="B921" s="531"/>
      <c r="C921" s="1121"/>
      <c r="D921" s="1121"/>
      <c r="E921" s="1121"/>
      <c r="F921" s="1121"/>
      <c r="G921" s="1121"/>
      <c r="J921" s="464"/>
      <c r="K921" s="464"/>
      <c r="L921" s="464"/>
      <c r="M921" s="464"/>
      <c r="N921" s="464"/>
      <c r="O921" s="464"/>
      <c r="P921" s="464"/>
      <c r="Q921" s="464"/>
      <c r="R921" s="464"/>
      <c r="S921" s="464"/>
      <c r="T921" s="464"/>
      <c r="U921" s="464"/>
      <c r="V921" s="464"/>
      <c r="W921" s="464"/>
      <c r="X921" s="464"/>
      <c r="Y921" s="464"/>
      <c r="Z921" s="464"/>
    </row>
    <row r="922" spans="1:26" s="467" customFormat="1" ht="15.6" hidden="1" x14ac:dyDescent="0.3">
      <c r="A922" s="532" t="s">
        <v>2068</v>
      </c>
      <c r="B922" s="531"/>
      <c r="C922" s="1121"/>
      <c r="D922" s="1121"/>
      <c r="E922" s="1121"/>
      <c r="F922" s="1121"/>
      <c r="G922" s="1121"/>
      <c r="J922" s="464"/>
      <c r="K922" s="464"/>
      <c r="L922" s="464"/>
      <c r="M922" s="464"/>
      <c r="N922" s="464"/>
      <c r="O922" s="464"/>
      <c r="P922" s="464"/>
      <c r="Q922" s="464"/>
      <c r="R922" s="464"/>
      <c r="S922" s="464"/>
      <c r="T922" s="464"/>
      <c r="U922" s="464"/>
      <c r="V922" s="464"/>
      <c r="W922" s="464"/>
      <c r="X922" s="464"/>
      <c r="Y922" s="464"/>
      <c r="Z922" s="464"/>
    </row>
    <row r="923" spans="1:26" s="467" customFormat="1" ht="15.6" hidden="1" x14ac:dyDescent="0.3">
      <c r="A923" s="532" t="s">
        <v>2069</v>
      </c>
      <c r="B923" s="531"/>
      <c r="C923" s="1121"/>
      <c r="D923" s="1121"/>
      <c r="E923" s="1121"/>
      <c r="F923" s="1121"/>
      <c r="G923" s="1121"/>
      <c r="J923" s="464"/>
      <c r="K923" s="464"/>
      <c r="L923" s="464"/>
      <c r="M923" s="464"/>
      <c r="N923" s="464"/>
      <c r="O923" s="464"/>
      <c r="P923" s="464"/>
      <c r="Q923" s="464"/>
      <c r="R923" s="464"/>
      <c r="S923" s="464"/>
      <c r="T923" s="464"/>
      <c r="U923" s="464"/>
      <c r="V923" s="464"/>
      <c r="W923" s="464"/>
      <c r="X923" s="464"/>
      <c r="Y923" s="464"/>
      <c r="Z923" s="464"/>
    </row>
    <row r="924" spans="1:26" s="467" customFormat="1" ht="15.6" hidden="1" x14ac:dyDescent="0.3">
      <c r="A924" s="532" t="s">
        <v>2070</v>
      </c>
      <c r="B924" s="531"/>
      <c r="C924" s="1121"/>
      <c r="D924" s="1121"/>
      <c r="E924" s="1121"/>
      <c r="F924" s="1121"/>
      <c r="G924" s="1121"/>
      <c r="J924" s="464"/>
      <c r="K924" s="464"/>
      <c r="L924" s="464"/>
      <c r="M924" s="464"/>
      <c r="N924" s="464"/>
      <c r="O924" s="464"/>
      <c r="P924" s="464"/>
      <c r="Q924" s="464"/>
      <c r="R924" s="464"/>
      <c r="S924" s="464"/>
      <c r="T924" s="464"/>
      <c r="U924" s="464"/>
      <c r="V924" s="464"/>
      <c r="W924" s="464"/>
      <c r="X924" s="464"/>
      <c r="Y924" s="464"/>
      <c r="Z924" s="464"/>
    </row>
    <row r="925" spans="1:26" s="467" customFormat="1" ht="15.6" hidden="1" x14ac:dyDescent="0.3">
      <c r="A925" s="532" t="s">
        <v>2071</v>
      </c>
      <c r="B925" s="531"/>
      <c r="C925" s="1121"/>
      <c r="D925" s="1121"/>
      <c r="E925" s="1121"/>
      <c r="F925" s="1121"/>
      <c r="G925" s="1121"/>
      <c r="J925" s="464"/>
      <c r="K925" s="464"/>
      <c r="L925" s="464"/>
      <c r="M925" s="464"/>
      <c r="N925" s="464"/>
      <c r="O925" s="464"/>
      <c r="P925" s="464"/>
      <c r="Q925" s="464"/>
      <c r="R925" s="464"/>
      <c r="S925" s="464"/>
      <c r="T925" s="464"/>
      <c r="U925" s="464"/>
      <c r="V925" s="464"/>
      <c r="W925" s="464"/>
      <c r="X925" s="464"/>
      <c r="Y925" s="464"/>
      <c r="Z925" s="464"/>
    </row>
    <row r="926" spans="1:26" s="467" customFormat="1" ht="15.6" hidden="1" x14ac:dyDescent="0.3">
      <c r="A926" s="532" t="s">
        <v>2072</v>
      </c>
      <c r="B926" s="531"/>
      <c r="C926" s="1121"/>
      <c r="D926" s="1121"/>
      <c r="E926" s="1121"/>
      <c r="F926" s="1121"/>
      <c r="G926" s="1121"/>
      <c r="J926" s="464"/>
      <c r="K926" s="464"/>
      <c r="L926" s="464"/>
      <c r="M926" s="464"/>
      <c r="N926" s="464"/>
      <c r="O926" s="464"/>
      <c r="P926" s="464"/>
      <c r="Q926" s="464"/>
      <c r="R926" s="464"/>
      <c r="S926" s="464"/>
      <c r="T926" s="464"/>
      <c r="U926" s="464"/>
      <c r="V926" s="464"/>
      <c r="W926" s="464"/>
      <c r="X926" s="464"/>
      <c r="Y926" s="464"/>
      <c r="Z926" s="464"/>
    </row>
    <row r="927" spans="1:26" s="467" customFormat="1" ht="15.6" collapsed="1" x14ac:dyDescent="0.3">
      <c r="A927" s="533" t="s">
        <v>1496</v>
      </c>
      <c r="B927" s="534">
        <v>40</v>
      </c>
      <c r="C927" s="1122" t="s">
        <v>2073</v>
      </c>
      <c r="D927" s="1122"/>
      <c r="E927" s="1122"/>
      <c r="F927" s="1122"/>
      <c r="G927" s="1122"/>
      <c r="J927" s="464"/>
      <c r="K927" s="464"/>
      <c r="L927" s="464"/>
      <c r="M927" s="464"/>
      <c r="N927" s="464"/>
      <c r="O927" s="464"/>
      <c r="P927" s="464"/>
      <c r="Q927" s="464"/>
      <c r="R927" s="464"/>
      <c r="S927" s="464"/>
      <c r="T927" s="464"/>
      <c r="U927" s="464"/>
      <c r="V927" s="464"/>
      <c r="W927" s="464"/>
      <c r="X927" s="464"/>
      <c r="Y927" s="464"/>
      <c r="Z927" s="464"/>
    </row>
    <row r="928" spans="1:26" s="467" customFormat="1" x14ac:dyDescent="0.3"/>
    <row r="929" spans="1:9" ht="18" x14ac:dyDescent="0.35">
      <c r="A929" s="1134" t="s">
        <v>1889</v>
      </c>
      <c r="B929" s="1135"/>
      <c r="C929" s="1135"/>
      <c r="D929" s="1135"/>
      <c r="E929" s="1135"/>
      <c r="F929" s="1135"/>
      <c r="G929" s="1135"/>
      <c r="H929" s="1135"/>
      <c r="I929" s="1136"/>
    </row>
    <row r="930" spans="1:9" ht="43.2" x14ac:dyDescent="0.3">
      <c r="A930" s="471" t="s">
        <v>2040</v>
      </c>
      <c r="B930" s="471" t="s">
        <v>2041</v>
      </c>
      <c r="C930" s="472" t="s">
        <v>2042</v>
      </c>
      <c r="D930" s="546" t="str">
        <f>"Productive FTEs ("&amp;B962*52&amp;")"</f>
        <v>Productive FTEs (2080)</v>
      </c>
      <c r="E930" s="546" t="str">
        <f>"Non-productive FTEs ("&amp;B962*52&amp;")"</f>
        <v>Non-productive FTEs (2080)</v>
      </c>
      <c r="F930" s="472" t="s">
        <v>2043</v>
      </c>
      <c r="G930" s="472" t="s">
        <v>2044</v>
      </c>
      <c r="H930" s="473" t="s">
        <v>2045</v>
      </c>
      <c r="I930" s="472" t="s">
        <v>1655</v>
      </c>
    </row>
    <row r="931" spans="1:9" x14ac:dyDescent="0.3">
      <c r="A931" s="547" t="str">
        <f>IF(ISBLANK($A$7),"",$A$7)</f>
        <v>Hourly Staff</v>
      </c>
      <c r="B931" s="479"/>
      <c r="C931" s="479"/>
      <c r="D931" s="485">
        <f t="shared" ref="D931:E938" si="97">IF($B$254="","",B931/($B$254*52))</f>
        <v>0</v>
      </c>
      <c r="E931" s="485">
        <f t="shared" si="97"/>
        <v>0</v>
      </c>
      <c r="F931" s="536"/>
      <c r="G931" s="536"/>
      <c r="H931" s="479"/>
      <c r="I931" s="482"/>
    </row>
    <row r="932" spans="1:9" x14ac:dyDescent="0.3">
      <c r="A932" s="549" t="str">
        <f>IF(ISBLANK($A$8),"",$A$8)</f>
        <v>Hourly Staff</v>
      </c>
      <c r="B932" s="491"/>
      <c r="C932" s="491"/>
      <c r="D932" s="492">
        <f t="shared" si="97"/>
        <v>0</v>
      </c>
      <c r="E932" s="492">
        <f t="shared" si="97"/>
        <v>0</v>
      </c>
      <c r="F932" s="537"/>
      <c r="G932" s="537"/>
      <c r="H932" s="491"/>
      <c r="I932" s="494"/>
    </row>
    <row r="933" spans="1:9" x14ac:dyDescent="0.3">
      <c r="A933" s="549" t="str">
        <f>IF(ISBLANK($A$9),"",$A$9)</f>
        <v>Other Labor</v>
      </c>
      <c r="B933" s="491"/>
      <c r="C933" s="491"/>
      <c r="D933" s="492">
        <f t="shared" si="97"/>
        <v>0</v>
      </c>
      <c r="E933" s="492">
        <f t="shared" si="97"/>
        <v>0</v>
      </c>
      <c r="F933" s="537"/>
      <c r="G933" s="537"/>
      <c r="H933" s="491"/>
      <c r="I933" s="494"/>
    </row>
    <row r="934" spans="1:9" s="467" customFormat="1" x14ac:dyDescent="0.3">
      <c r="A934" s="549" t="str">
        <f>IF(ISBLANK($A$10),"",$A$10)</f>
        <v>Other Labor</v>
      </c>
      <c r="B934" s="491"/>
      <c r="C934" s="491"/>
      <c r="D934" s="492">
        <f t="shared" si="97"/>
        <v>0</v>
      </c>
      <c r="E934" s="492">
        <f t="shared" si="97"/>
        <v>0</v>
      </c>
      <c r="F934" s="537"/>
      <c r="G934" s="537"/>
      <c r="H934" s="491"/>
      <c r="I934" s="494"/>
    </row>
    <row r="935" spans="1:9" s="467" customFormat="1" x14ac:dyDescent="0.3">
      <c r="A935" s="549" t="str">
        <f>IF(ISBLANK($A$11),"",$A$11)</f>
        <v>Other Labor</v>
      </c>
      <c r="B935" s="491"/>
      <c r="C935" s="491"/>
      <c r="D935" s="492">
        <f t="shared" si="97"/>
        <v>0</v>
      </c>
      <c r="E935" s="492">
        <f t="shared" si="97"/>
        <v>0</v>
      </c>
      <c r="F935" s="537"/>
      <c r="G935" s="537"/>
      <c r="H935" s="491"/>
      <c r="I935" s="494"/>
    </row>
    <row r="936" spans="1:9" s="467" customFormat="1" x14ac:dyDescent="0.3">
      <c r="A936" s="549" t="str">
        <f>IF(ISBLANK($A$12),"",$A$12)</f>
        <v>Lead</v>
      </c>
      <c r="B936" s="491"/>
      <c r="C936" s="491"/>
      <c r="D936" s="492">
        <f t="shared" si="97"/>
        <v>0</v>
      </c>
      <c r="E936" s="492">
        <f t="shared" si="97"/>
        <v>0</v>
      </c>
      <c r="F936" s="537"/>
      <c r="G936" s="537"/>
      <c r="H936" s="491"/>
      <c r="I936" s="494"/>
    </row>
    <row r="937" spans="1:9" s="467" customFormat="1" x14ac:dyDescent="0.3">
      <c r="A937" s="549" t="str">
        <f>IF(ISBLANK($A$13),"",$A$13)</f>
        <v>Administrative Support</v>
      </c>
      <c r="B937" s="491"/>
      <c r="C937" s="491"/>
      <c r="D937" s="492">
        <f t="shared" si="97"/>
        <v>0</v>
      </c>
      <c r="E937" s="492">
        <f t="shared" si="97"/>
        <v>0</v>
      </c>
      <c r="F937" s="537"/>
      <c r="G937" s="537"/>
      <c r="H937" s="491"/>
      <c r="I937" s="494"/>
    </row>
    <row r="938" spans="1:9" s="467" customFormat="1" x14ac:dyDescent="0.3">
      <c r="A938" s="549" t="str">
        <f>IF(ISBLANK($A$14),"",$A$14)</f>
        <v>Hourly Supervision</v>
      </c>
      <c r="B938" s="491"/>
      <c r="C938" s="491"/>
      <c r="D938" s="492">
        <f t="shared" si="97"/>
        <v>0</v>
      </c>
      <c r="E938" s="492">
        <f t="shared" si="97"/>
        <v>0</v>
      </c>
      <c r="F938" s="537"/>
      <c r="G938" s="537"/>
      <c r="H938" s="491"/>
      <c r="I938" s="494"/>
    </row>
    <row r="939" spans="1:9" s="467" customFormat="1" x14ac:dyDescent="0.3">
      <c r="A939" s="547" t="str">
        <f>IF(ISBLANK($A$15),"",$A$15)</f>
        <v>Salaried Staff</v>
      </c>
      <c r="B939" s="479"/>
      <c r="C939" s="479"/>
      <c r="D939" s="485"/>
      <c r="E939" s="485"/>
      <c r="F939" s="536"/>
      <c r="G939" s="536"/>
      <c r="H939" s="479"/>
      <c r="I939" s="482"/>
    </row>
    <row r="940" spans="1:9" s="467" customFormat="1" x14ac:dyDescent="0.3">
      <c r="A940" s="549" t="str">
        <f>IF(ISBLANK($A$16),"",$A$16)</f>
        <v>Salaried Supervision</v>
      </c>
      <c r="B940" s="491"/>
      <c r="C940" s="491"/>
      <c r="D940" s="492">
        <f t="shared" ref="D940:E953" si="98">IF($B$254="","",B940/($B$254*52))</f>
        <v>0</v>
      </c>
      <c r="E940" s="492">
        <f t="shared" si="98"/>
        <v>0</v>
      </c>
      <c r="F940" s="537"/>
      <c r="G940" s="537"/>
      <c r="H940" s="491"/>
      <c r="I940" s="494"/>
    </row>
    <row r="941" spans="1:9" s="467" customFormat="1" x14ac:dyDescent="0.3">
      <c r="A941" s="549" t="str">
        <f>IF(ISBLANK($A$17),"",$A$17)</f>
        <v>Managers</v>
      </c>
      <c r="B941" s="491"/>
      <c r="C941" s="491"/>
      <c r="D941" s="492">
        <f t="shared" si="98"/>
        <v>0</v>
      </c>
      <c r="E941" s="492">
        <f t="shared" si="98"/>
        <v>0</v>
      </c>
      <c r="F941" s="537"/>
      <c r="G941" s="537"/>
      <c r="H941" s="491"/>
      <c r="I941" s="494"/>
    </row>
    <row r="942" spans="1:9" s="467" customFormat="1" x14ac:dyDescent="0.3">
      <c r="A942" s="549" t="str">
        <f>IF(ISBLANK($A$18),"",$A$18)</f>
        <v>Director</v>
      </c>
      <c r="B942" s="491"/>
      <c r="C942" s="491"/>
      <c r="D942" s="492">
        <f t="shared" si="98"/>
        <v>0</v>
      </c>
      <c r="E942" s="492">
        <f t="shared" si="98"/>
        <v>0</v>
      </c>
      <c r="F942" s="537"/>
      <c r="G942" s="537"/>
      <c r="H942" s="491"/>
      <c r="I942" s="494"/>
    </row>
    <row r="943" spans="1:9" s="467" customFormat="1" x14ac:dyDescent="0.3">
      <c r="A943" s="547" t="str">
        <f>IF(ISBLANK($A$19),"",$A$19)</f>
        <v>Other Labor</v>
      </c>
      <c r="B943" s="479"/>
      <c r="C943" s="479"/>
      <c r="D943" s="485">
        <f t="shared" si="98"/>
        <v>0</v>
      </c>
      <c r="E943" s="485">
        <f t="shared" si="98"/>
        <v>0</v>
      </c>
      <c r="F943" s="536"/>
      <c r="G943" s="536"/>
      <c r="H943" s="479"/>
      <c r="I943" s="482"/>
    </row>
    <row r="944" spans="1:9" s="467" customFormat="1" x14ac:dyDescent="0.3">
      <c r="A944" s="549" t="str">
        <f>IF(ISBLANK($A$20),"",$A$20)</f>
        <v>Temp/ Agency Labor</v>
      </c>
      <c r="B944" s="491"/>
      <c r="C944" s="491"/>
      <c r="D944" s="492">
        <f t="shared" si="98"/>
        <v>0</v>
      </c>
      <c r="E944" s="492">
        <f t="shared" si="98"/>
        <v>0</v>
      </c>
      <c r="F944" s="537"/>
      <c r="G944" s="537"/>
      <c r="H944" s="491"/>
      <c r="I944" s="494"/>
    </row>
    <row r="945" spans="1:26" s="467" customFormat="1" x14ac:dyDescent="0.3">
      <c r="A945" s="547" t="str">
        <f>IF(ISBLANK($A$21),"",$A$21)</f>
        <v/>
      </c>
      <c r="B945" s="491"/>
      <c r="C945" s="491"/>
      <c r="D945" s="492">
        <f t="shared" si="98"/>
        <v>0</v>
      </c>
      <c r="E945" s="492">
        <f t="shared" si="98"/>
        <v>0</v>
      </c>
      <c r="F945" s="537"/>
      <c r="G945" s="537"/>
      <c r="H945" s="491"/>
      <c r="I945" s="494"/>
    </row>
    <row r="946" spans="1:26" s="467" customFormat="1" x14ac:dyDescent="0.3">
      <c r="A946" s="547" t="str">
        <f>IF(ISBLANK($A$22),"",$A$22)</f>
        <v/>
      </c>
      <c r="B946" s="491"/>
      <c r="C946" s="491"/>
      <c r="D946" s="492">
        <f t="shared" si="98"/>
        <v>0</v>
      </c>
      <c r="E946" s="492">
        <f t="shared" si="98"/>
        <v>0</v>
      </c>
      <c r="F946" s="537"/>
      <c r="G946" s="537"/>
      <c r="H946" s="491"/>
      <c r="I946" s="494"/>
    </row>
    <row r="947" spans="1:26" s="467" customFormat="1" x14ac:dyDescent="0.3">
      <c r="A947" s="547" t="str">
        <f>IF(ISBLANK($A$23),"",$A$23)</f>
        <v/>
      </c>
      <c r="B947" s="491"/>
      <c r="C947" s="491"/>
      <c r="D947" s="492">
        <f t="shared" si="98"/>
        <v>0</v>
      </c>
      <c r="E947" s="492">
        <f t="shared" si="98"/>
        <v>0</v>
      </c>
      <c r="F947" s="537"/>
      <c r="G947" s="537"/>
      <c r="H947" s="491"/>
      <c r="I947" s="494"/>
    </row>
    <row r="948" spans="1:26" s="467" customFormat="1" x14ac:dyDescent="0.3">
      <c r="A948" s="547" t="str">
        <f>IF(ISBLANK($A$24),"",$A$24)</f>
        <v/>
      </c>
      <c r="B948" s="491"/>
      <c r="C948" s="491"/>
      <c r="D948" s="492">
        <f t="shared" si="98"/>
        <v>0</v>
      </c>
      <c r="E948" s="492">
        <f t="shared" si="98"/>
        <v>0</v>
      </c>
      <c r="F948" s="537"/>
      <c r="G948" s="537"/>
      <c r="H948" s="491"/>
      <c r="I948" s="494"/>
    </row>
    <row r="949" spans="1:26" s="467" customFormat="1" x14ac:dyDescent="0.3">
      <c r="A949" s="547" t="str">
        <f>IF(ISBLANK($A$25),"",$A$25)</f>
        <v/>
      </c>
      <c r="B949" s="491"/>
      <c r="C949" s="491"/>
      <c r="D949" s="492">
        <f t="shared" si="98"/>
        <v>0</v>
      </c>
      <c r="E949" s="492">
        <f t="shared" si="98"/>
        <v>0</v>
      </c>
      <c r="F949" s="537"/>
      <c r="G949" s="537"/>
      <c r="H949" s="491"/>
      <c r="I949" s="494"/>
    </row>
    <row r="950" spans="1:26" s="467" customFormat="1" x14ac:dyDescent="0.3">
      <c r="A950" s="547" t="str">
        <f>IF(ISBLANK($A$26),"",$A$26)</f>
        <v/>
      </c>
      <c r="B950" s="491"/>
      <c r="C950" s="491"/>
      <c r="D950" s="492">
        <f t="shared" si="98"/>
        <v>0</v>
      </c>
      <c r="E950" s="492">
        <f t="shared" si="98"/>
        <v>0</v>
      </c>
      <c r="F950" s="537"/>
      <c r="G950" s="537"/>
      <c r="H950" s="491"/>
      <c r="I950" s="494"/>
      <c r="J950" s="464"/>
      <c r="K950" s="464"/>
      <c r="L950" s="464"/>
      <c r="M950" s="464"/>
      <c r="N950" s="464"/>
      <c r="O950" s="464"/>
      <c r="P950" s="464"/>
      <c r="Q950" s="464"/>
      <c r="R950" s="464"/>
      <c r="S950" s="464"/>
      <c r="T950" s="464"/>
      <c r="U950" s="464"/>
      <c r="V950" s="464"/>
      <c r="W950" s="464"/>
      <c r="X950" s="464"/>
      <c r="Y950" s="464"/>
      <c r="Z950" s="464"/>
    </row>
    <row r="951" spans="1:26" s="467" customFormat="1" x14ac:dyDescent="0.3">
      <c r="A951" s="547" t="str">
        <f>IF(ISBLANK($A$27),"",$A$27)</f>
        <v/>
      </c>
      <c r="B951" s="491"/>
      <c r="C951" s="491"/>
      <c r="D951" s="492">
        <f t="shared" si="98"/>
        <v>0</v>
      </c>
      <c r="E951" s="492">
        <f t="shared" si="98"/>
        <v>0</v>
      </c>
      <c r="F951" s="537"/>
      <c r="G951" s="537"/>
      <c r="H951" s="491"/>
      <c r="I951" s="494"/>
      <c r="J951" s="464"/>
      <c r="K951" s="464"/>
      <c r="L951" s="464"/>
      <c r="M951" s="464"/>
      <c r="N951" s="464"/>
      <c r="O951" s="464"/>
      <c r="P951" s="464"/>
      <c r="Q951" s="464"/>
      <c r="R951" s="464"/>
      <c r="S951" s="464"/>
      <c r="T951" s="464"/>
      <c r="U951" s="464"/>
      <c r="V951" s="464"/>
      <c r="W951" s="464"/>
      <c r="X951" s="464"/>
      <c r="Y951" s="464"/>
      <c r="Z951" s="464"/>
    </row>
    <row r="952" spans="1:26" s="467" customFormat="1" x14ac:dyDescent="0.3">
      <c r="A952" s="547" t="str">
        <f>IF(ISBLANK($A$28),"",$A$28)</f>
        <v/>
      </c>
      <c r="B952" s="491"/>
      <c r="C952" s="491"/>
      <c r="D952" s="492">
        <f t="shared" si="98"/>
        <v>0</v>
      </c>
      <c r="E952" s="492">
        <f t="shared" si="98"/>
        <v>0</v>
      </c>
      <c r="F952" s="537"/>
      <c r="G952" s="537"/>
      <c r="H952" s="491"/>
      <c r="I952" s="494"/>
      <c r="J952" s="464"/>
      <c r="K952" s="464"/>
      <c r="L952" s="464"/>
      <c r="M952" s="464"/>
      <c r="N952" s="464"/>
      <c r="O952" s="464"/>
      <c r="P952" s="464"/>
      <c r="Q952" s="464"/>
      <c r="R952" s="464"/>
      <c r="S952" s="464"/>
      <c r="T952" s="464"/>
      <c r="U952" s="464"/>
      <c r="V952" s="464"/>
      <c r="W952" s="464"/>
      <c r="X952" s="464"/>
      <c r="Y952" s="464"/>
      <c r="Z952" s="464"/>
    </row>
    <row r="953" spans="1:26" s="467" customFormat="1" x14ac:dyDescent="0.3">
      <c r="A953" s="547" t="str">
        <f>IF(ISBLANK($A$29),"",$A$29)</f>
        <v/>
      </c>
      <c r="B953" s="514"/>
      <c r="C953" s="514"/>
      <c r="D953" s="492">
        <f t="shared" si="98"/>
        <v>0</v>
      </c>
      <c r="E953" s="492">
        <f t="shared" si="98"/>
        <v>0</v>
      </c>
      <c r="F953" s="539"/>
      <c r="G953" s="539"/>
      <c r="H953" s="491"/>
      <c r="I953" s="494"/>
      <c r="J953" s="464"/>
      <c r="K953" s="464"/>
      <c r="L953" s="464"/>
      <c r="M953" s="464"/>
      <c r="N953" s="464"/>
      <c r="O953" s="464"/>
      <c r="P953" s="464"/>
      <c r="Q953" s="464"/>
      <c r="R953" s="464"/>
      <c r="S953" s="464"/>
      <c r="T953" s="464"/>
      <c r="U953" s="464"/>
      <c r="V953" s="464"/>
      <c r="W953" s="464"/>
      <c r="X953" s="464"/>
      <c r="Y953" s="464"/>
      <c r="Z953" s="464"/>
    </row>
    <row r="954" spans="1:26" s="467" customFormat="1" x14ac:dyDescent="0.3">
      <c r="A954" s="547" t="s">
        <v>2065</v>
      </c>
      <c r="B954" s="517">
        <f t="shared" ref="B954:G954" si="99">SUM(B931:B953)</f>
        <v>0</v>
      </c>
      <c r="C954" s="517">
        <f t="shared" si="99"/>
        <v>0</v>
      </c>
      <c r="D954" s="492">
        <f t="shared" si="99"/>
        <v>0</v>
      </c>
      <c r="E954" s="492">
        <f t="shared" si="99"/>
        <v>0</v>
      </c>
      <c r="F954" s="556">
        <f t="shared" si="99"/>
        <v>0</v>
      </c>
      <c r="G954" s="556">
        <f t="shared" si="99"/>
        <v>0</v>
      </c>
      <c r="H954" s="491"/>
      <c r="I954" s="519"/>
      <c r="J954" s="464"/>
      <c r="K954" s="464"/>
      <c r="L954" s="464"/>
      <c r="M954" s="464"/>
      <c r="N954" s="464"/>
      <c r="O954" s="464"/>
      <c r="P954" s="464"/>
      <c r="Q954" s="464"/>
      <c r="R954" s="464"/>
      <c r="S954" s="464"/>
      <c r="T954" s="464"/>
      <c r="U954" s="464"/>
      <c r="V954" s="464"/>
      <c r="W954" s="464"/>
      <c r="X954" s="464"/>
      <c r="Y954" s="464"/>
      <c r="Z954" s="464"/>
    </row>
    <row r="955" spans="1:26" s="467" customFormat="1" ht="18" x14ac:dyDescent="0.3">
      <c r="A955" s="557" t="s">
        <v>2066</v>
      </c>
      <c r="B955" s="558"/>
      <c r="C955" s="1124" t="s">
        <v>1655</v>
      </c>
      <c r="D955" s="1124"/>
      <c r="E955" s="1124"/>
      <c r="F955" s="1124"/>
      <c r="G955" s="1125"/>
      <c r="J955" s="464"/>
      <c r="K955" s="464"/>
      <c r="L955" s="464"/>
      <c r="M955" s="464"/>
      <c r="N955" s="464"/>
      <c r="O955" s="464"/>
      <c r="P955" s="464"/>
      <c r="Q955" s="464"/>
      <c r="R955" s="464"/>
      <c r="S955" s="464"/>
      <c r="T955" s="464"/>
      <c r="U955" s="464"/>
      <c r="V955" s="464"/>
      <c r="W955" s="464"/>
      <c r="X955" s="464"/>
      <c r="Y955" s="464"/>
      <c r="Z955" s="464"/>
    </row>
    <row r="956" spans="1:26" s="467" customFormat="1" ht="46.8" hidden="1" x14ac:dyDescent="0.3">
      <c r="A956" s="530" t="s">
        <v>2181</v>
      </c>
      <c r="B956" s="531"/>
      <c r="C956" s="1121"/>
      <c r="D956" s="1121"/>
      <c r="E956" s="1121"/>
      <c r="F956" s="1121"/>
      <c r="G956" s="1121"/>
      <c r="J956" s="464"/>
      <c r="K956" s="464"/>
      <c r="L956" s="464"/>
      <c r="M956" s="464"/>
      <c r="N956" s="464"/>
      <c r="O956" s="464"/>
      <c r="P956" s="464"/>
      <c r="Q956" s="464"/>
      <c r="R956" s="464"/>
      <c r="S956" s="464"/>
      <c r="T956" s="464"/>
      <c r="U956" s="464"/>
      <c r="V956" s="464"/>
      <c r="W956" s="464"/>
      <c r="X956" s="464"/>
      <c r="Y956" s="464"/>
      <c r="Z956" s="464"/>
    </row>
    <row r="957" spans="1:26" s="467" customFormat="1" ht="15.6" hidden="1" x14ac:dyDescent="0.3">
      <c r="A957" s="532" t="s">
        <v>2068</v>
      </c>
      <c r="B957" s="531"/>
      <c r="C957" s="1121"/>
      <c r="D957" s="1121"/>
      <c r="E957" s="1121"/>
      <c r="F957" s="1121"/>
      <c r="G957" s="1121"/>
      <c r="J957" s="464"/>
      <c r="K957" s="464"/>
      <c r="L957" s="464"/>
      <c r="M957" s="464"/>
      <c r="N957" s="464"/>
      <c r="O957" s="464"/>
      <c r="P957" s="464"/>
      <c r="Q957" s="464"/>
      <c r="R957" s="464"/>
      <c r="S957" s="464"/>
      <c r="T957" s="464"/>
      <c r="U957" s="464"/>
      <c r="V957" s="464"/>
      <c r="W957" s="464"/>
      <c r="X957" s="464"/>
      <c r="Y957" s="464"/>
      <c r="Z957" s="464"/>
    </row>
    <row r="958" spans="1:26" s="467" customFormat="1" ht="15.6" hidden="1" x14ac:dyDescent="0.3">
      <c r="A958" s="532" t="s">
        <v>2069</v>
      </c>
      <c r="B958" s="531"/>
      <c r="C958" s="1121"/>
      <c r="D958" s="1121"/>
      <c r="E958" s="1121"/>
      <c r="F958" s="1121"/>
      <c r="G958" s="1121"/>
      <c r="J958" s="464"/>
      <c r="K958" s="464"/>
      <c r="L958" s="464"/>
      <c r="M958" s="464"/>
      <c r="N958" s="464"/>
      <c r="O958" s="464"/>
      <c r="P958" s="464"/>
      <c r="Q958" s="464"/>
      <c r="R958" s="464"/>
      <c r="S958" s="464"/>
      <c r="T958" s="464"/>
      <c r="U958" s="464"/>
      <c r="V958" s="464"/>
      <c r="W958" s="464"/>
      <c r="X958" s="464"/>
      <c r="Y958" s="464"/>
      <c r="Z958" s="464"/>
    </row>
    <row r="959" spans="1:26" s="467" customFormat="1" ht="15.6" hidden="1" x14ac:dyDescent="0.3">
      <c r="A959" s="532" t="s">
        <v>2070</v>
      </c>
      <c r="B959" s="531"/>
      <c r="C959" s="1121"/>
      <c r="D959" s="1121"/>
      <c r="E959" s="1121"/>
      <c r="F959" s="1121"/>
      <c r="G959" s="1121"/>
      <c r="J959" s="464"/>
      <c r="K959" s="464"/>
      <c r="L959" s="464"/>
      <c r="M959" s="464"/>
      <c r="N959" s="464"/>
      <c r="O959" s="464"/>
      <c r="P959" s="464"/>
      <c r="Q959" s="464"/>
      <c r="R959" s="464"/>
      <c r="S959" s="464"/>
      <c r="T959" s="464"/>
      <c r="U959" s="464"/>
      <c r="V959" s="464"/>
      <c r="W959" s="464"/>
      <c r="X959" s="464"/>
      <c r="Y959" s="464"/>
      <c r="Z959" s="464"/>
    </row>
    <row r="960" spans="1:26" s="467" customFormat="1" ht="15.6" hidden="1" x14ac:dyDescent="0.3">
      <c r="A960" s="532" t="s">
        <v>2071</v>
      </c>
      <c r="B960" s="531"/>
      <c r="C960" s="1121"/>
      <c r="D960" s="1121"/>
      <c r="E960" s="1121"/>
      <c r="F960" s="1121"/>
      <c r="G960" s="1121"/>
      <c r="J960" s="464"/>
      <c r="K960" s="464"/>
      <c r="L960" s="464"/>
      <c r="M960" s="464"/>
      <c r="N960" s="464"/>
      <c r="O960" s="464"/>
      <c r="P960" s="464"/>
      <c r="Q960" s="464"/>
      <c r="R960" s="464"/>
      <c r="S960" s="464"/>
      <c r="T960" s="464"/>
      <c r="U960" s="464"/>
      <c r="V960" s="464"/>
      <c r="W960" s="464"/>
      <c r="X960" s="464"/>
      <c r="Y960" s="464"/>
      <c r="Z960" s="464"/>
    </row>
    <row r="961" spans="1:26" s="467" customFormat="1" ht="15.6" hidden="1" x14ac:dyDescent="0.3">
      <c r="A961" s="532" t="s">
        <v>2072</v>
      </c>
      <c r="B961" s="531"/>
      <c r="C961" s="1121"/>
      <c r="D961" s="1121"/>
      <c r="E961" s="1121"/>
      <c r="F961" s="1121"/>
      <c r="G961" s="1121"/>
      <c r="J961" s="464"/>
      <c r="K961" s="464"/>
      <c r="L961" s="464"/>
      <c r="M961" s="464"/>
      <c r="N961" s="464"/>
      <c r="O961" s="464"/>
      <c r="P961" s="464"/>
      <c r="Q961" s="464"/>
      <c r="R961" s="464"/>
      <c r="S961" s="464"/>
      <c r="T961" s="464"/>
      <c r="U961" s="464"/>
      <c r="V961" s="464"/>
      <c r="W961" s="464"/>
      <c r="X961" s="464"/>
      <c r="Y961" s="464"/>
      <c r="Z961" s="464"/>
    </row>
    <row r="962" spans="1:26" s="467" customFormat="1" ht="15.6" collapsed="1" x14ac:dyDescent="0.3">
      <c r="A962" s="533" t="s">
        <v>1496</v>
      </c>
      <c r="B962" s="534">
        <v>40</v>
      </c>
      <c r="C962" s="1122" t="s">
        <v>2073</v>
      </c>
      <c r="D962" s="1122"/>
      <c r="E962" s="1122"/>
      <c r="F962" s="1122"/>
      <c r="G962" s="1122"/>
      <c r="J962" s="464"/>
      <c r="K962" s="464"/>
      <c r="L962" s="464"/>
      <c r="M962" s="464"/>
      <c r="N962" s="464"/>
      <c r="O962" s="464"/>
      <c r="P962" s="464"/>
      <c r="Q962" s="464"/>
      <c r="R962" s="464"/>
      <c r="S962" s="464"/>
      <c r="T962" s="464"/>
      <c r="U962" s="464"/>
      <c r="V962" s="464"/>
      <c r="W962" s="464"/>
      <c r="X962" s="464"/>
      <c r="Y962" s="464"/>
      <c r="Z962" s="464"/>
    </row>
    <row r="963" spans="1:26" s="467" customFormat="1" x14ac:dyDescent="0.3"/>
    <row r="964" spans="1:26" ht="18" x14ac:dyDescent="0.35">
      <c r="A964" s="1134" t="s">
        <v>1890</v>
      </c>
      <c r="B964" s="1135"/>
      <c r="C964" s="1135"/>
      <c r="D964" s="1135"/>
      <c r="E964" s="1135"/>
      <c r="F964" s="1135"/>
      <c r="G964" s="1135"/>
      <c r="H964" s="1135"/>
      <c r="I964" s="1136"/>
    </row>
    <row r="965" spans="1:26" ht="43.2" x14ac:dyDescent="0.3">
      <c r="A965" s="471" t="s">
        <v>2040</v>
      </c>
      <c r="B965" s="471" t="s">
        <v>2041</v>
      </c>
      <c r="C965" s="472" t="s">
        <v>2042</v>
      </c>
      <c r="D965" s="546" t="str">
        <f>"Productive FTEs ("&amp;B997*52&amp;")"</f>
        <v>Productive FTEs (2080)</v>
      </c>
      <c r="E965" s="546" t="str">
        <f>"Non-productive FTEs ("&amp;B997*52&amp;")"</f>
        <v>Non-productive FTEs (2080)</v>
      </c>
      <c r="F965" s="472" t="s">
        <v>2043</v>
      </c>
      <c r="G965" s="472" t="s">
        <v>2044</v>
      </c>
      <c r="H965" s="473" t="s">
        <v>2045</v>
      </c>
      <c r="I965" s="472" t="s">
        <v>1655</v>
      </c>
    </row>
    <row r="966" spans="1:26" x14ac:dyDescent="0.3">
      <c r="A966" s="547" t="str">
        <f>IF(ISBLANK($A$7),"",$A$7)</f>
        <v>Hourly Staff</v>
      </c>
      <c r="B966" s="479"/>
      <c r="C966" s="479"/>
      <c r="D966" s="485">
        <f t="shared" ref="D966:E973" si="100">IF($B$254="","",B966/($B$254*52))</f>
        <v>0</v>
      </c>
      <c r="E966" s="485">
        <f t="shared" si="100"/>
        <v>0</v>
      </c>
      <c r="F966" s="536"/>
      <c r="G966" s="536"/>
      <c r="H966" s="479"/>
      <c r="I966" s="482"/>
    </row>
    <row r="967" spans="1:26" x14ac:dyDescent="0.3">
      <c r="A967" s="549" t="str">
        <f>IF(ISBLANK($A$8),"",$A$8)</f>
        <v>Hourly Staff</v>
      </c>
      <c r="B967" s="491"/>
      <c r="C967" s="491"/>
      <c r="D967" s="492">
        <f t="shared" si="100"/>
        <v>0</v>
      </c>
      <c r="E967" s="492">
        <f t="shared" si="100"/>
        <v>0</v>
      </c>
      <c r="F967" s="537"/>
      <c r="G967" s="537"/>
      <c r="H967" s="491"/>
      <c r="I967" s="494"/>
    </row>
    <row r="968" spans="1:26" x14ac:dyDescent="0.3">
      <c r="A968" s="549" t="str">
        <f>IF(ISBLANK($A$9),"",$A$9)</f>
        <v>Other Labor</v>
      </c>
      <c r="B968" s="491"/>
      <c r="C968" s="491"/>
      <c r="D968" s="492">
        <f t="shared" si="100"/>
        <v>0</v>
      </c>
      <c r="E968" s="492">
        <f t="shared" si="100"/>
        <v>0</v>
      </c>
      <c r="F968" s="537"/>
      <c r="G968" s="537"/>
      <c r="H968" s="491"/>
      <c r="I968" s="494"/>
    </row>
    <row r="969" spans="1:26" s="467" customFormat="1" x14ac:dyDescent="0.3">
      <c r="A969" s="549" t="str">
        <f>IF(ISBLANK($A$10),"",$A$10)</f>
        <v>Other Labor</v>
      </c>
      <c r="B969" s="491"/>
      <c r="C969" s="491"/>
      <c r="D969" s="492">
        <f t="shared" si="100"/>
        <v>0</v>
      </c>
      <c r="E969" s="492">
        <f t="shared" si="100"/>
        <v>0</v>
      </c>
      <c r="F969" s="537"/>
      <c r="G969" s="537"/>
      <c r="H969" s="491"/>
      <c r="I969" s="494"/>
    </row>
    <row r="970" spans="1:26" s="467" customFormat="1" x14ac:dyDescent="0.3">
      <c r="A970" s="549" t="str">
        <f>IF(ISBLANK($A$11),"",$A$11)</f>
        <v>Other Labor</v>
      </c>
      <c r="B970" s="491"/>
      <c r="C970" s="491"/>
      <c r="D970" s="492">
        <f t="shared" si="100"/>
        <v>0</v>
      </c>
      <c r="E970" s="492">
        <f t="shared" si="100"/>
        <v>0</v>
      </c>
      <c r="F970" s="537"/>
      <c r="G970" s="537"/>
      <c r="H970" s="491"/>
      <c r="I970" s="494"/>
    </row>
    <row r="971" spans="1:26" s="467" customFormat="1" x14ac:dyDescent="0.3">
      <c r="A971" s="549" t="str">
        <f>IF(ISBLANK($A$12),"",$A$12)</f>
        <v>Lead</v>
      </c>
      <c r="B971" s="491"/>
      <c r="C971" s="491"/>
      <c r="D971" s="492">
        <f t="shared" si="100"/>
        <v>0</v>
      </c>
      <c r="E971" s="492">
        <f t="shared" si="100"/>
        <v>0</v>
      </c>
      <c r="F971" s="537"/>
      <c r="G971" s="537"/>
      <c r="H971" s="491"/>
      <c r="I971" s="494"/>
    </row>
    <row r="972" spans="1:26" s="467" customFormat="1" x14ac:dyDescent="0.3">
      <c r="A972" s="549" t="str">
        <f>IF(ISBLANK($A$13),"",$A$13)</f>
        <v>Administrative Support</v>
      </c>
      <c r="B972" s="491"/>
      <c r="C972" s="491"/>
      <c r="D972" s="492">
        <f t="shared" si="100"/>
        <v>0</v>
      </c>
      <c r="E972" s="492">
        <f t="shared" si="100"/>
        <v>0</v>
      </c>
      <c r="F972" s="537"/>
      <c r="G972" s="537"/>
      <c r="H972" s="491"/>
      <c r="I972" s="494"/>
    </row>
    <row r="973" spans="1:26" s="467" customFormat="1" x14ac:dyDescent="0.3">
      <c r="A973" s="549" t="str">
        <f>IF(ISBLANK($A$14),"",$A$14)</f>
        <v>Hourly Supervision</v>
      </c>
      <c r="B973" s="491"/>
      <c r="C973" s="491"/>
      <c r="D973" s="492">
        <f t="shared" si="100"/>
        <v>0</v>
      </c>
      <c r="E973" s="492">
        <f t="shared" si="100"/>
        <v>0</v>
      </c>
      <c r="F973" s="537"/>
      <c r="G973" s="537"/>
      <c r="H973" s="491"/>
      <c r="I973" s="494"/>
    </row>
    <row r="974" spans="1:26" s="467" customFormat="1" x14ac:dyDescent="0.3">
      <c r="A974" s="547" t="str">
        <f>IF(ISBLANK($A$15),"",$A$15)</f>
        <v>Salaried Staff</v>
      </c>
      <c r="B974" s="479"/>
      <c r="C974" s="479"/>
      <c r="D974" s="485"/>
      <c r="E974" s="485"/>
      <c r="F974" s="536"/>
      <c r="G974" s="536"/>
      <c r="H974" s="479"/>
      <c r="I974" s="482"/>
    </row>
    <row r="975" spans="1:26" s="467" customFormat="1" x14ac:dyDescent="0.3">
      <c r="A975" s="549" t="str">
        <f>IF(ISBLANK($A$16),"",$A$16)</f>
        <v>Salaried Supervision</v>
      </c>
      <c r="B975" s="491"/>
      <c r="C975" s="491"/>
      <c r="D975" s="492">
        <f t="shared" ref="D975:E988" si="101">IF($B$254="","",B975/($B$254*52))</f>
        <v>0</v>
      </c>
      <c r="E975" s="492">
        <f t="shared" si="101"/>
        <v>0</v>
      </c>
      <c r="F975" s="537"/>
      <c r="G975" s="537"/>
      <c r="H975" s="491"/>
      <c r="I975" s="494"/>
    </row>
    <row r="976" spans="1:26" s="467" customFormat="1" x14ac:dyDescent="0.3">
      <c r="A976" s="549" t="str">
        <f>IF(ISBLANK($A$17),"",$A$17)</f>
        <v>Managers</v>
      </c>
      <c r="B976" s="491"/>
      <c r="C976" s="491"/>
      <c r="D976" s="492">
        <f t="shared" si="101"/>
        <v>0</v>
      </c>
      <c r="E976" s="492">
        <f t="shared" si="101"/>
        <v>0</v>
      </c>
      <c r="F976" s="537"/>
      <c r="G976" s="537"/>
      <c r="H976" s="491"/>
      <c r="I976" s="494"/>
    </row>
    <row r="977" spans="1:26" s="467" customFormat="1" x14ac:dyDescent="0.3">
      <c r="A977" s="549" t="str">
        <f>IF(ISBLANK($A$18),"",$A$18)</f>
        <v>Director</v>
      </c>
      <c r="B977" s="491"/>
      <c r="C977" s="491"/>
      <c r="D977" s="492">
        <f t="shared" si="101"/>
        <v>0</v>
      </c>
      <c r="E977" s="492">
        <f t="shared" si="101"/>
        <v>0</v>
      </c>
      <c r="F977" s="537"/>
      <c r="G977" s="537"/>
      <c r="H977" s="491"/>
      <c r="I977" s="494"/>
    </row>
    <row r="978" spans="1:26" s="467" customFormat="1" x14ac:dyDescent="0.3">
      <c r="A978" s="547" t="str">
        <f>IF(ISBLANK($A$19),"",$A$19)</f>
        <v>Other Labor</v>
      </c>
      <c r="B978" s="479"/>
      <c r="C978" s="479"/>
      <c r="D978" s="485">
        <f t="shared" si="101"/>
        <v>0</v>
      </c>
      <c r="E978" s="485">
        <f t="shared" si="101"/>
        <v>0</v>
      </c>
      <c r="F978" s="536"/>
      <c r="G978" s="536"/>
      <c r="H978" s="479"/>
      <c r="I978" s="482"/>
    </row>
    <row r="979" spans="1:26" s="467" customFormat="1" x14ac:dyDescent="0.3">
      <c r="A979" s="549" t="str">
        <f>IF(ISBLANK($A$20),"",$A$20)</f>
        <v>Temp/ Agency Labor</v>
      </c>
      <c r="B979" s="491"/>
      <c r="C979" s="491"/>
      <c r="D979" s="492">
        <f t="shared" si="101"/>
        <v>0</v>
      </c>
      <c r="E979" s="492">
        <f t="shared" si="101"/>
        <v>0</v>
      </c>
      <c r="F979" s="537"/>
      <c r="G979" s="537"/>
      <c r="H979" s="491"/>
      <c r="I979" s="494"/>
    </row>
    <row r="980" spans="1:26" s="467" customFormat="1" x14ac:dyDescent="0.3">
      <c r="A980" s="547" t="str">
        <f>IF(ISBLANK($A$21),"",$A$21)</f>
        <v/>
      </c>
      <c r="B980" s="491"/>
      <c r="C980" s="491"/>
      <c r="D980" s="492">
        <f t="shared" si="101"/>
        <v>0</v>
      </c>
      <c r="E980" s="492">
        <f t="shared" si="101"/>
        <v>0</v>
      </c>
      <c r="F980" s="537"/>
      <c r="G980" s="537"/>
      <c r="H980" s="491"/>
      <c r="I980" s="494"/>
    </row>
    <row r="981" spans="1:26" s="467" customFormat="1" x14ac:dyDescent="0.3">
      <c r="A981" s="547" t="str">
        <f>IF(ISBLANK($A$22),"",$A$22)</f>
        <v/>
      </c>
      <c r="B981" s="491"/>
      <c r="C981" s="491"/>
      <c r="D981" s="492">
        <f t="shared" si="101"/>
        <v>0</v>
      </c>
      <c r="E981" s="492">
        <f t="shared" si="101"/>
        <v>0</v>
      </c>
      <c r="F981" s="537"/>
      <c r="G981" s="537"/>
      <c r="H981" s="491"/>
      <c r="I981" s="494"/>
    </row>
    <row r="982" spans="1:26" s="467" customFormat="1" x14ac:dyDescent="0.3">
      <c r="A982" s="547" t="str">
        <f>IF(ISBLANK($A$23),"",$A$23)</f>
        <v/>
      </c>
      <c r="B982" s="491"/>
      <c r="C982" s="491"/>
      <c r="D982" s="492">
        <f t="shared" si="101"/>
        <v>0</v>
      </c>
      <c r="E982" s="492">
        <f t="shared" si="101"/>
        <v>0</v>
      </c>
      <c r="F982" s="537"/>
      <c r="G982" s="537"/>
      <c r="H982" s="491"/>
      <c r="I982" s="494"/>
    </row>
    <row r="983" spans="1:26" s="467" customFormat="1" x14ac:dyDescent="0.3">
      <c r="A983" s="547" t="str">
        <f>IF(ISBLANK($A$24),"",$A$24)</f>
        <v/>
      </c>
      <c r="B983" s="491"/>
      <c r="C983" s="491"/>
      <c r="D983" s="492">
        <f t="shared" si="101"/>
        <v>0</v>
      </c>
      <c r="E983" s="492">
        <f t="shared" si="101"/>
        <v>0</v>
      </c>
      <c r="F983" s="537"/>
      <c r="G983" s="537"/>
      <c r="H983" s="491"/>
      <c r="I983" s="494"/>
    </row>
    <row r="984" spans="1:26" s="467" customFormat="1" x14ac:dyDescent="0.3">
      <c r="A984" s="547" t="str">
        <f>IF(ISBLANK($A$25),"",$A$25)</f>
        <v/>
      </c>
      <c r="B984" s="491"/>
      <c r="C984" s="491"/>
      <c r="D984" s="492">
        <f t="shared" si="101"/>
        <v>0</v>
      </c>
      <c r="E984" s="492">
        <f t="shared" si="101"/>
        <v>0</v>
      </c>
      <c r="F984" s="537"/>
      <c r="G984" s="537"/>
      <c r="H984" s="491"/>
      <c r="I984" s="494"/>
    </row>
    <row r="985" spans="1:26" s="467" customFormat="1" x14ac:dyDescent="0.3">
      <c r="A985" s="547" t="str">
        <f>IF(ISBLANK($A$26),"",$A$26)</f>
        <v/>
      </c>
      <c r="B985" s="491"/>
      <c r="C985" s="491"/>
      <c r="D985" s="492">
        <f t="shared" si="101"/>
        <v>0</v>
      </c>
      <c r="E985" s="492">
        <f t="shared" si="101"/>
        <v>0</v>
      </c>
      <c r="F985" s="537"/>
      <c r="G985" s="537"/>
      <c r="H985" s="491"/>
      <c r="I985" s="494"/>
      <c r="J985" s="464"/>
      <c r="K985" s="464"/>
      <c r="L985" s="464"/>
      <c r="M985" s="464"/>
      <c r="N985" s="464"/>
      <c r="O985" s="464"/>
      <c r="P985" s="464"/>
      <c r="Q985" s="464"/>
      <c r="R985" s="464"/>
      <c r="S985" s="464"/>
      <c r="T985" s="464"/>
      <c r="U985" s="464"/>
      <c r="V985" s="464"/>
      <c r="W985" s="464"/>
      <c r="X985" s="464"/>
      <c r="Y985" s="464"/>
      <c r="Z985" s="464"/>
    </row>
    <row r="986" spans="1:26" s="467" customFormat="1" x14ac:dyDescent="0.3">
      <c r="A986" s="547" t="str">
        <f>IF(ISBLANK($A$27),"",$A$27)</f>
        <v/>
      </c>
      <c r="B986" s="491"/>
      <c r="C986" s="491"/>
      <c r="D986" s="492">
        <f t="shared" si="101"/>
        <v>0</v>
      </c>
      <c r="E986" s="492">
        <f t="shared" si="101"/>
        <v>0</v>
      </c>
      <c r="F986" s="537"/>
      <c r="G986" s="537"/>
      <c r="H986" s="491"/>
      <c r="I986" s="494"/>
      <c r="J986" s="464"/>
      <c r="K986" s="464"/>
      <c r="L986" s="464"/>
      <c r="M986" s="464"/>
      <c r="N986" s="464"/>
      <c r="O986" s="464"/>
      <c r="P986" s="464"/>
      <c r="Q986" s="464"/>
      <c r="R986" s="464"/>
      <c r="S986" s="464"/>
      <c r="T986" s="464"/>
      <c r="U986" s="464"/>
      <c r="V986" s="464"/>
      <c r="W986" s="464"/>
      <c r="X986" s="464"/>
      <c r="Y986" s="464"/>
      <c r="Z986" s="464"/>
    </row>
    <row r="987" spans="1:26" s="467" customFormat="1" x14ac:dyDescent="0.3">
      <c r="A987" s="547" t="str">
        <f>IF(ISBLANK($A$28),"",$A$28)</f>
        <v/>
      </c>
      <c r="B987" s="491"/>
      <c r="C987" s="491"/>
      <c r="D987" s="492">
        <f t="shared" si="101"/>
        <v>0</v>
      </c>
      <c r="E987" s="492">
        <f t="shared" si="101"/>
        <v>0</v>
      </c>
      <c r="F987" s="537"/>
      <c r="G987" s="537"/>
      <c r="H987" s="491"/>
      <c r="I987" s="494"/>
      <c r="J987" s="464"/>
      <c r="K987" s="464"/>
      <c r="L987" s="464"/>
      <c r="M987" s="464"/>
      <c r="N987" s="464"/>
      <c r="O987" s="464"/>
      <c r="P987" s="464"/>
      <c r="Q987" s="464"/>
      <c r="R987" s="464"/>
      <c r="S987" s="464"/>
      <c r="T987" s="464"/>
      <c r="U987" s="464"/>
      <c r="V987" s="464"/>
      <c r="W987" s="464"/>
      <c r="X987" s="464"/>
      <c r="Y987" s="464"/>
      <c r="Z987" s="464"/>
    </row>
    <row r="988" spans="1:26" s="467" customFormat="1" x14ac:dyDescent="0.3">
      <c r="A988" s="547" t="str">
        <f>IF(ISBLANK($A$29),"",$A$29)</f>
        <v/>
      </c>
      <c r="B988" s="514"/>
      <c r="C988" s="514"/>
      <c r="D988" s="492">
        <f t="shared" si="101"/>
        <v>0</v>
      </c>
      <c r="E988" s="492">
        <f t="shared" si="101"/>
        <v>0</v>
      </c>
      <c r="F988" s="539"/>
      <c r="G988" s="539"/>
      <c r="H988" s="491"/>
      <c r="I988" s="494"/>
      <c r="J988" s="464"/>
      <c r="K988" s="464"/>
      <c r="L988" s="464"/>
      <c r="M988" s="464"/>
      <c r="N988" s="464"/>
      <c r="O988" s="464"/>
      <c r="P988" s="464"/>
      <c r="Q988" s="464"/>
      <c r="R988" s="464"/>
      <c r="S988" s="464"/>
      <c r="T988" s="464"/>
      <c r="U988" s="464"/>
      <c r="V988" s="464"/>
      <c r="W988" s="464"/>
      <c r="X988" s="464"/>
      <c r="Y988" s="464"/>
      <c r="Z988" s="464"/>
    </row>
    <row r="989" spans="1:26" s="467" customFormat="1" x14ac:dyDescent="0.3">
      <c r="A989" s="547" t="s">
        <v>2065</v>
      </c>
      <c r="B989" s="517">
        <f t="shared" ref="B989:G989" si="102">SUM(B966:B988)</f>
        <v>0</v>
      </c>
      <c r="C989" s="517">
        <f t="shared" si="102"/>
        <v>0</v>
      </c>
      <c r="D989" s="492">
        <f t="shared" si="102"/>
        <v>0</v>
      </c>
      <c r="E989" s="492">
        <f t="shared" si="102"/>
        <v>0</v>
      </c>
      <c r="F989" s="556">
        <f t="shared" si="102"/>
        <v>0</v>
      </c>
      <c r="G989" s="556">
        <f t="shared" si="102"/>
        <v>0</v>
      </c>
      <c r="H989" s="491"/>
      <c r="I989" s="519"/>
      <c r="J989" s="464"/>
      <c r="K989" s="464"/>
      <c r="L989" s="464"/>
      <c r="M989" s="464"/>
      <c r="N989" s="464"/>
      <c r="O989" s="464"/>
      <c r="P989" s="464"/>
      <c r="Q989" s="464"/>
      <c r="R989" s="464"/>
      <c r="S989" s="464"/>
      <c r="T989" s="464"/>
      <c r="U989" s="464"/>
      <c r="V989" s="464"/>
      <c r="W989" s="464"/>
      <c r="X989" s="464"/>
      <c r="Y989" s="464"/>
      <c r="Z989" s="464"/>
    </row>
    <row r="990" spans="1:26" s="467" customFormat="1" ht="18" x14ac:dyDescent="0.3">
      <c r="A990" s="557" t="s">
        <v>2066</v>
      </c>
      <c r="B990" s="558"/>
      <c r="C990" s="1124" t="s">
        <v>1655</v>
      </c>
      <c r="D990" s="1124"/>
      <c r="E990" s="1124"/>
      <c r="F990" s="1124"/>
      <c r="G990" s="1125"/>
      <c r="J990" s="464"/>
      <c r="K990" s="464"/>
      <c r="L990" s="464"/>
      <c r="M990" s="464"/>
      <c r="N990" s="464"/>
      <c r="O990" s="464"/>
      <c r="P990" s="464"/>
      <c r="Q990" s="464"/>
      <c r="R990" s="464"/>
      <c r="S990" s="464"/>
      <c r="T990" s="464"/>
      <c r="U990" s="464"/>
      <c r="V990" s="464"/>
      <c r="W990" s="464"/>
      <c r="X990" s="464"/>
      <c r="Y990" s="464"/>
      <c r="Z990" s="464"/>
    </row>
    <row r="991" spans="1:26" s="467" customFormat="1" ht="46.8" hidden="1" x14ac:dyDescent="0.3">
      <c r="A991" s="530" t="s">
        <v>2181</v>
      </c>
      <c r="B991" s="531"/>
      <c r="C991" s="1121"/>
      <c r="D991" s="1121"/>
      <c r="E991" s="1121"/>
      <c r="F991" s="1121"/>
      <c r="G991" s="1121"/>
      <c r="J991" s="464"/>
      <c r="K991" s="464"/>
      <c r="L991" s="464"/>
      <c r="M991" s="464"/>
      <c r="N991" s="464"/>
      <c r="O991" s="464"/>
      <c r="P991" s="464"/>
      <c r="Q991" s="464"/>
      <c r="R991" s="464"/>
      <c r="S991" s="464"/>
      <c r="T991" s="464"/>
      <c r="U991" s="464"/>
      <c r="V991" s="464"/>
      <c r="W991" s="464"/>
      <c r="X991" s="464"/>
      <c r="Y991" s="464"/>
      <c r="Z991" s="464"/>
    </row>
    <row r="992" spans="1:26" s="467" customFormat="1" ht="15.6" hidden="1" x14ac:dyDescent="0.3">
      <c r="A992" s="532" t="s">
        <v>2068</v>
      </c>
      <c r="B992" s="531"/>
      <c r="C992" s="1121"/>
      <c r="D992" s="1121"/>
      <c r="E992" s="1121"/>
      <c r="F992" s="1121"/>
      <c r="G992" s="1121"/>
      <c r="J992" s="464"/>
      <c r="K992" s="464"/>
      <c r="L992" s="464"/>
      <c r="M992" s="464"/>
      <c r="N992" s="464"/>
      <c r="O992" s="464"/>
      <c r="P992" s="464"/>
      <c r="Q992" s="464"/>
      <c r="R992" s="464"/>
      <c r="S992" s="464"/>
      <c r="T992" s="464"/>
      <c r="U992" s="464"/>
      <c r="V992" s="464"/>
      <c r="W992" s="464"/>
      <c r="X992" s="464"/>
      <c r="Y992" s="464"/>
      <c r="Z992" s="464"/>
    </row>
    <row r="993" spans="1:26" s="467" customFormat="1" ht="15.6" hidden="1" x14ac:dyDescent="0.3">
      <c r="A993" s="532" t="s">
        <v>2069</v>
      </c>
      <c r="B993" s="531"/>
      <c r="C993" s="1121"/>
      <c r="D993" s="1121"/>
      <c r="E993" s="1121"/>
      <c r="F993" s="1121"/>
      <c r="G993" s="1121"/>
      <c r="J993" s="464"/>
      <c r="K993" s="464"/>
      <c r="L993" s="464"/>
      <c r="M993" s="464"/>
      <c r="N993" s="464"/>
      <c r="O993" s="464"/>
      <c r="P993" s="464"/>
      <c r="Q993" s="464"/>
      <c r="R993" s="464"/>
      <c r="S993" s="464"/>
      <c r="T993" s="464"/>
      <c r="U993" s="464"/>
      <c r="V993" s="464"/>
      <c r="W993" s="464"/>
      <c r="X993" s="464"/>
      <c r="Y993" s="464"/>
      <c r="Z993" s="464"/>
    </row>
    <row r="994" spans="1:26" s="467" customFormat="1" ht="15.6" hidden="1" x14ac:dyDescent="0.3">
      <c r="A994" s="532" t="s">
        <v>2070</v>
      </c>
      <c r="B994" s="531"/>
      <c r="C994" s="1121"/>
      <c r="D994" s="1121"/>
      <c r="E994" s="1121"/>
      <c r="F994" s="1121"/>
      <c r="G994" s="1121"/>
      <c r="J994" s="464"/>
      <c r="K994" s="464"/>
      <c r="L994" s="464"/>
      <c r="M994" s="464"/>
      <c r="N994" s="464"/>
      <c r="O994" s="464"/>
      <c r="P994" s="464"/>
      <c r="Q994" s="464"/>
      <c r="R994" s="464"/>
      <c r="S994" s="464"/>
      <c r="T994" s="464"/>
      <c r="U994" s="464"/>
      <c r="V994" s="464"/>
      <c r="W994" s="464"/>
      <c r="X994" s="464"/>
      <c r="Y994" s="464"/>
      <c r="Z994" s="464"/>
    </row>
    <row r="995" spans="1:26" s="467" customFormat="1" ht="15.6" hidden="1" x14ac:dyDescent="0.3">
      <c r="A995" s="532" t="s">
        <v>2071</v>
      </c>
      <c r="B995" s="531"/>
      <c r="C995" s="1121"/>
      <c r="D995" s="1121"/>
      <c r="E995" s="1121"/>
      <c r="F995" s="1121"/>
      <c r="G995" s="1121"/>
      <c r="J995" s="464"/>
      <c r="K995" s="464"/>
      <c r="L995" s="464"/>
      <c r="M995" s="464"/>
      <c r="N995" s="464"/>
      <c r="O995" s="464"/>
      <c r="P995" s="464"/>
      <c r="Q995" s="464"/>
      <c r="R995" s="464"/>
      <c r="S995" s="464"/>
      <c r="T995" s="464"/>
      <c r="U995" s="464"/>
      <c r="V995" s="464"/>
      <c r="W995" s="464"/>
      <c r="X995" s="464"/>
      <c r="Y995" s="464"/>
      <c r="Z995" s="464"/>
    </row>
    <row r="996" spans="1:26" s="467" customFormat="1" ht="15.6" hidden="1" x14ac:dyDescent="0.3">
      <c r="A996" s="532" t="s">
        <v>2072</v>
      </c>
      <c r="B996" s="531"/>
      <c r="C996" s="1121"/>
      <c r="D996" s="1121"/>
      <c r="E996" s="1121"/>
      <c r="F996" s="1121"/>
      <c r="G996" s="1121"/>
      <c r="J996" s="464"/>
      <c r="K996" s="464"/>
      <c r="L996" s="464"/>
      <c r="M996" s="464"/>
      <c r="N996" s="464"/>
      <c r="O996" s="464"/>
      <c r="P996" s="464"/>
      <c r="Q996" s="464"/>
      <c r="R996" s="464"/>
      <c r="S996" s="464"/>
      <c r="T996" s="464"/>
      <c r="U996" s="464"/>
      <c r="V996" s="464"/>
      <c r="W996" s="464"/>
      <c r="X996" s="464"/>
      <c r="Y996" s="464"/>
      <c r="Z996" s="464"/>
    </row>
    <row r="997" spans="1:26" s="467" customFormat="1" ht="15.6" collapsed="1" x14ac:dyDescent="0.3">
      <c r="A997" s="533" t="s">
        <v>1496</v>
      </c>
      <c r="B997" s="534">
        <v>40</v>
      </c>
      <c r="C997" s="1122" t="s">
        <v>2073</v>
      </c>
      <c r="D997" s="1122"/>
      <c r="E997" s="1122"/>
      <c r="F997" s="1122"/>
      <c r="G997" s="1122"/>
      <c r="J997" s="464"/>
      <c r="K997" s="464"/>
      <c r="L997" s="464"/>
      <c r="M997" s="464"/>
      <c r="N997" s="464"/>
      <c r="O997" s="464"/>
      <c r="P997" s="464"/>
      <c r="Q997" s="464"/>
      <c r="R997" s="464"/>
      <c r="S997" s="464"/>
      <c r="T997" s="464"/>
      <c r="U997" s="464"/>
      <c r="V997" s="464"/>
      <c r="W997" s="464"/>
      <c r="X997" s="464"/>
      <c r="Y997" s="464"/>
      <c r="Z997" s="464"/>
    </row>
    <row r="998" spans="1:26" s="467" customFormat="1" x14ac:dyDescent="0.3">
      <c r="J998" s="464"/>
      <c r="K998" s="464"/>
      <c r="L998" s="464"/>
      <c r="M998" s="464"/>
      <c r="N998" s="464"/>
      <c r="O998" s="464"/>
      <c r="P998" s="464"/>
      <c r="Q998" s="464"/>
      <c r="R998" s="464"/>
      <c r="S998" s="464"/>
      <c r="T998" s="464"/>
      <c r="U998" s="464"/>
      <c r="V998" s="464"/>
      <c r="W998" s="464"/>
      <c r="X998" s="464"/>
      <c r="Y998" s="464"/>
      <c r="Z998" s="464"/>
    </row>
    <row r="999" spans="1:26" ht="18" x14ac:dyDescent="0.35">
      <c r="A999" s="1134" t="s">
        <v>1891</v>
      </c>
      <c r="B999" s="1135"/>
      <c r="C999" s="1135"/>
      <c r="D999" s="1135"/>
      <c r="E999" s="1135"/>
      <c r="F999" s="1135"/>
      <c r="G999" s="1135"/>
      <c r="H999" s="1135"/>
      <c r="I999" s="1136"/>
    </row>
    <row r="1000" spans="1:26" ht="43.2" x14ac:dyDescent="0.3">
      <c r="A1000" s="471" t="s">
        <v>2040</v>
      </c>
      <c r="B1000" s="471" t="s">
        <v>2041</v>
      </c>
      <c r="C1000" s="472" t="s">
        <v>2042</v>
      </c>
      <c r="D1000" s="546" t="str">
        <f>"Productive FTEs ("&amp;B1032*52&amp;")"</f>
        <v>Productive FTEs (2080)</v>
      </c>
      <c r="E1000" s="546" t="str">
        <f>"Non-productive FTEs ("&amp;B1032*52&amp;")"</f>
        <v>Non-productive FTEs (2080)</v>
      </c>
      <c r="F1000" s="472" t="s">
        <v>2043</v>
      </c>
      <c r="G1000" s="472" t="s">
        <v>2044</v>
      </c>
      <c r="H1000" s="473" t="s">
        <v>2045</v>
      </c>
      <c r="I1000" s="472" t="s">
        <v>1655</v>
      </c>
    </row>
    <row r="1001" spans="1:26" x14ac:dyDescent="0.3">
      <c r="A1001" s="547" t="str">
        <f>IF(ISBLANK($A$7),"",$A$7)</f>
        <v>Hourly Staff</v>
      </c>
      <c r="B1001" s="479"/>
      <c r="C1001" s="479"/>
      <c r="D1001" s="485">
        <f t="shared" ref="D1001:E1008" si="103">IF($B$254="","",B1001/($B$254*52))</f>
        <v>0</v>
      </c>
      <c r="E1001" s="485">
        <f t="shared" si="103"/>
        <v>0</v>
      </c>
      <c r="F1001" s="536"/>
      <c r="G1001" s="536"/>
      <c r="H1001" s="479"/>
      <c r="I1001" s="482"/>
    </row>
    <row r="1002" spans="1:26" x14ac:dyDescent="0.3">
      <c r="A1002" s="549" t="str">
        <f>IF(ISBLANK($A$8),"",$A$8)</f>
        <v>Hourly Staff</v>
      </c>
      <c r="B1002" s="491"/>
      <c r="C1002" s="491"/>
      <c r="D1002" s="492">
        <f t="shared" si="103"/>
        <v>0</v>
      </c>
      <c r="E1002" s="492">
        <f t="shared" si="103"/>
        <v>0</v>
      </c>
      <c r="F1002" s="537"/>
      <c r="G1002" s="537"/>
      <c r="H1002" s="491"/>
      <c r="I1002" s="494"/>
    </row>
    <row r="1003" spans="1:26" x14ac:dyDescent="0.3">
      <c r="A1003" s="549" t="str">
        <f>IF(ISBLANK($A$9),"",$A$9)</f>
        <v>Other Labor</v>
      </c>
      <c r="B1003" s="491"/>
      <c r="C1003" s="491"/>
      <c r="D1003" s="492">
        <f t="shared" si="103"/>
        <v>0</v>
      </c>
      <c r="E1003" s="492">
        <f t="shared" si="103"/>
        <v>0</v>
      </c>
      <c r="F1003" s="537"/>
      <c r="G1003" s="537"/>
      <c r="H1003" s="491"/>
      <c r="I1003" s="494"/>
    </row>
    <row r="1004" spans="1:26" s="467" customFormat="1" x14ac:dyDescent="0.3">
      <c r="A1004" s="549" t="str">
        <f>IF(ISBLANK($A$10),"",$A$10)</f>
        <v>Other Labor</v>
      </c>
      <c r="B1004" s="491"/>
      <c r="C1004" s="491"/>
      <c r="D1004" s="492">
        <f t="shared" si="103"/>
        <v>0</v>
      </c>
      <c r="E1004" s="492">
        <f t="shared" si="103"/>
        <v>0</v>
      </c>
      <c r="F1004" s="537"/>
      <c r="G1004" s="537"/>
      <c r="H1004" s="491"/>
      <c r="I1004" s="494"/>
    </row>
    <row r="1005" spans="1:26" s="467" customFormat="1" x14ac:dyDescent="0.3">
      <c r="A1005" s="549" t="str">
        <f>IF(ISBLANK($A$11),"",$A$11)</f>
        <v>Other Labor</v>
      </c>
      <c r="B1005" s="491"/>
      <c r="C1005" s="491"/>
      <c r="D1005" s="492">
        <f t="shared" si="103"/>
        <v>0</v>
      </c>
      <c r="E1005" s="492">
        <f t="shared" si="103"/>
        <v>0</v>
      </c>
      <c r="F1005" s="537"/>
      <c r="G1005" s="537"/>
      <c r="H1005" s="491"/>
      <c r="I1005" s="494"/>
    </row>
    <row r="1006" spans="1:26" s="467" customFormat="1" x14ac:dyDescent="0.3">
      <c r="A1006" s="549" t="str">
        <f>IF(ISBLANK($A$12),"",$A$12)</f>
        <v>Lead</v>
      </c>
      <c r="B1006" s="491"/>
      <c r="C1006" s="491"/>
      <c r="D1006" s="492">
        <f t="shared" si="103"/>
        <v>0</v>
      </c>
      <c r="E1006" s="492">
        <f t="shared" si="103"/>
        <v>0</v>
      </c>
      <c r="F1006" s="537"/>
      <c r="G1006" s="537"/>
      <c r="H1006" s="491"/>
      <c r="I1006" s="494"/>
    </row>
    <row r="1007" spans="1:26" s="467" customFormat="1" x14ac:dyDescent="0.3">
      <c r="A1007" s="549" t="str">
        <f>IF(ISBLANK($A$13),"",$A$13)</f>
        <v>Administrative Support</v>
      </c>
      <c r="B1007" s="491"/>
      <c r="C1007" s="491"/>
      <c r="D1007" s="492">
        <f t="shared" si="103"/>
        <v>0</v>
      </c>
      <c r="E1007" s="492">
        <f t="shared" si="103"/>
        <v>0</v>
      </c>
      <c r="F1007" s="537"/>
      <c r="G1007" s="537"/>
      <c r="H1007" s="491"/>
      <c r="I1007" s="494"/>
    </row>
    <row r="1008" spans="1:26" s="467" customFormat="1" x14ac:dyDescent="0.3">
      <c r="A1008" s="549" t="str">
        <f>IF(ISBLANK($A$14),"",$A$14)</f>
        <v>Hourly Supervision</v>
      </c>
      <c r="B1008" s="491"/>
      <c r="C1008" s="491"/>
      <c r="D1008" s="492">
        <f t="shared" si="103"/>
        <v>0</v>
      </c>
      <c r="E1008" s="492">
        <f t="shared" si="103"/>
        <v>0</v>
      </c>
      <c r="F1008" s="537"/>
      <c r="G1008" s="537"/>
      <c r="H1008" s="491"/>
      <c r="I1008" s="494"/>
    </row>
    <row r="1009" spans="1:26" s="467" customFormat="1" x14ac:dyDescent="0.3">
      <c r="A1009" s="547" t="str">
        <f>IF(ISBLANK($A$15),"",$A$15)</f>
        <v>Salaried Staff</v>
      </c>
      <c r="B1009" s="479"/>
      <c r="C1009" s="479"/>
      <c r="D1009" s="485"/>
      <c r="E1009" s="485"/>
      <c r="F1009" s="536"/>
      <c r="G1009" s="536"/>
      <c r="H1009" s="479"/>
      <c r="I1009" s="482"/>
    </row>
    <row r="1010" spans="1:26" s="467" customFormat="1" x14ac:dyDescent="0.3">
      <c r="A1010" s="549" t="str">
        <f>IF(ISBLANK($A$16),"",$A$16)</f>
        <v>Salaried Supervision</v>
      </c>
      <c r="B1010" s="491"/>
      <c r="C1010" s="491"/>
      <c r="D1010" s="492">
        <f t="shared" ref="D1010:E1023" si="104">IF($B$254="","",B1010/($B$254*52))</f>
        <v>0</v>
      </c>
      <c r="E1010" s="492">
        <f t="shared" si="104"/>
        <v>0</v>
      </c>
      <c r="F1010" s="537"/>
      <c r="G1010" s="537"/>
      <c r="H1010" s="491"/>
      <c r="I1010" s="494"/>
    </row>
    <row r="1011" spans="1:26" s="467" customFormat="1" x14ac:dyDescent="0.3">
      <c r="A1011" s="549" t="str">
        <f>IF(ISBLANK($A$17),"",$A$17)</f>
        <v>Managers</v>
      </c>
      <c r="B1011" s="491"/>
      <c r="C1011" s="491"/>
      <c r="D1011" s="492">
        <f t="shared" si="104"/>
        <v>0</v>
      </c>
      <c r="E1011" s="492">
        <f t="shared" si="104"/>
        <v>0</v>
      </c>
      <c r="F1011" s="537"/>
      <c r="G1011" s="537"/>
      <c r="H1011" s="491"/>
      <c r="I1011" s="494"/>
    </row>
    <row r="1012" spans="1:26" s="467" customFormat="1" x14ac:dyDescent="0.3">
      <c r="A1012" s="549" t="str">
        <f>IF(ISBLANK($A$18),"",$A$18)</f>
        <v>Director</v>
      </c>
      <c r="B1012" s="491"/>
      <c r="C1012" s="491"/>
      <c r="D1012" s="492">
        <f t="shared" si="104"/>
        <v>0</v>
      </c>
      <c r="E1012" s="492">
        <f t="shared" si="104"/>
        <v>0</v>
      </c>
      <c r="F1012" s="537"/>
      <c r="G1012" s="537"/>
      <c r="H1012" s="491"/>
      <c r="I1012" s="494"/>
    </row>
    <row r="1013" spans="1:26" s="467" customFormat="1" x14ac:dyDescent="0.3">
      <c r="A1013" s="547" t="str">
        <f>IF(ISBLANK($A$19),"",$A$19)</f>
        <v>Other Labor</v>
      </c>
      <c r="B1013" s="479"/>
      <c r="C1013" s="479"/>
      <c r="D1013" s="485">
        <f t="shared" si="104"/>
        <v>0</v>
      </c>
      <c r="E1013" s="485">
        <f t="shared" si="104"/>
        <v>0</v>
      </c>
      <c r="F1013" s="536"/>
      <c r="G1013" s="536"/>
      <c r="H1013" s="479"/>
      <c r="I1013" s="482"/>
    </row>
    <row r="1014" spans="1:26" s="467" customFormat="1" x14ac:dyDescent="0.3">
      <c r="A1014" s="549" t="str">
        <f>IF(ISBLANK($A$20),"",$A$20)</f>
        <v>Temp/ Agency Labor</v>
      </c>
      <c r="B1014" s="491"/>
      <c r="C1014" s="491"/>
      <c r="D1014" s="492">
        <f t="shared" si="104"/>
        <v>0</v>
      </c>
      <c r="E1014" s="492">
        <f t="shared" si="104"/>
        <v>0</v>
      </c>
      <c r="F1014" s="537"/>
      <c r="G1014" s="537"/>
      <c r="H1014" s="491"/>
      <c r="I1014" s="494"/>
    </row>
    <row r="1015" spans="1:26" s="467" customFormat="1" x14ac:dyDescent="0.3">
      <c r="A1015" s="547" t="str">
        <f>IF(ISBLANK($A$21),"",$A$21)</f>
        <v/>
      </c>
      <c r="B1015" s="491"/>
      <c r="C1015" s="491"/>
      <c r="D1015" s="492">
        <f t="shared" si="104"/>
        <v>0</v>
      </c>
      <c r="E1015" s="492">
        <f t="shared" si="104"/>
        <v>0</v>
      </c>
      <c r="F1015" s="537"/>
      <c r="G1015" s="537"/>
      <c r="H1015" s="491"/>
      <c r="I1015" s="494"/>
    </row>
    <row r="1016" spans="1:26" s="467" customFormat="1" x14ac:dyDescent="0.3">
      <c r="A1016" s="547" t="str">
        <f>IF(ISBLANK($A$22),"",$A$22)</f>
        <v/>
      </c>
      <c r="B1016" s="491"/>
      <c r="C1016" s="491"/>
      <c r="D1016" s="492">
        <f t="shared" si="104"/>
        <v>0</v>
      </c>
      <c r="E1016" s="492">
        <f t="shared" si="104"/>
        <v>0</v>
      </c>
      <c r="F1016" s="537"/>
      <c r="G1016" s="537"/>
      <c r="H1016" s="491"/>
      <c r="I1016" s="494"/>
    </row>
    <row r="1017" spans="1:26" s="467" customFormat="1" x14ac:dyDescent="0.3">
      <c r="A1017" s="547" t="str">
        <f>IF(ISBLANK($A$23),"",$A$23)</f>
        <v/>
      </c>
      <c r="B1017" s="491"/>
      <c r="C1017" s="491"/>
      <c r="D1017" s="492">
        <f t="shared" si="104"/>
        <v>0</v>
      </c>
      <c r="E1017" s="492">
        <f t="shared" si="104"/>
        <v>0</v>
      </c>
      <c r="F1017" s="537"/>
      <c r="G1017" s="537"/>
      <c r="H1017" s="491"/>
      <c r="I1017" s="494"/>
    </row>
    <row r="1018" spans="1:26" s="467" customFormat="1" x14ac:dyDescent="0.3">
      <c r="A1018" s="547" t="str">
        <f>IF(ISBLANK($A$24),"",$A$24)</f>
        <v/>
      </c>
      <c r="B1018" s="491"/>
      <c r="C1018" s="491"/>
      <c r="D1018" s="492">
        <f t="shared" si="104"/>
        <v>0</v>
      </c>
      <c r="E1018" s="492">
        <f t="shared" si="104"/>
        <v>0</v>
      </c>
      <c r="F1018" s="537"/>
      <c r="G1018" s="537"/>
      <c r="H1018" s="491"/>
      <c r="I1018" s="494"/>
    </row>
    <row r="1019" spans="1:26" s="467" customFormat="1" x14ac:dyDescent="0.3">
      <c r="A1019" s="547" t="str">
        <f>IF(ISBLANK($A$25),"",$A$25)</f>
        <v/>
      </c>
      <c r="B1019" s="491"/>
      <c r="C1019" s="491"/>
      <c r="D1019" s="492">
        <f t="shared" si="104"/>
        <v>0</v>
      </c>
      <c r="E1019" s="492">
        <f t="shared" si="104"/>
        <v>0</v>
      </c>
      <c r="F1019" s="537"/>
      <c r="G1019" s="537"/>
      <c r="H1019" s="491"/>
      <c r="I1019" s="494"/>
    </row>
    <row r="1020" spans="1:26" s="467" customFormat="1" x14ac:dyDescent="0.3">
      <c r="A1020" s="547" t="str">
        <f>IF(ISBLANK($A$26),"",$A$26)</f>
        <v/>
      </c>
      <c r="B1020" s="491"/>
      <c r="C1020" s="491"/>
      <c r="D1020" s="492">
        <f t="shared" si="104"/>
        <v>0</v>
      </c>
      <c r="E1020" s="492">
        <f t="shared" si="104"/>
        <v>0</v>
      </c>
      <c r="F1020" s="537"/>
      <c r="G1020" s="537"/>
      <c r="H1020" s="491"/>
      <c r="I1020" s="494"/>
      <c r="J1020" s="464"/>
      <c r="K1020" s="464"/>
      <c r="L1020" s="464"/>
      <c r="M1020" s="464"/>
      <c r="N1020" s="464"/>
      <c r="O1020" s="464"/>
      <c r="P1020" s="464"/>
      <c r="Q1020" s="464"/>
      <c r="R1020" s="464"/>
      <c r="S1020" s="464"/>
      <c r="T1020" s="464"/>
      <c r="U1020" s="464"/>
      <c r="V1020" s="464"/>
      <c r="W1020" s="464"/>
      <c r="X1020" s="464"/>
      <c r="Y1020" s="464"/>
      <c r="Z1020" s="464"/>
    </row>
    <row r="1021" spans="1:26" s="467" customFormat="1" x14ac:dyDescent="0.3">
      <c r="A1021" s="547" t="str">
        <f>IF(ISBLANK($A$27),"",$A$27)</f>
        <v/>
      </c>
      <c r="B1021" s="491"/>
      <c r="C1021" s="491"/>
      <c r="D1021" s="492">
        <f t="shared" si="104"/>
        <v>0</v>
      </c>
      <c r="E1021" s="492">
        <f t="shared" si="104"/>
        <v>0</v>
      </c>
      <c r="F1021" s="537"/>
      <c r="G1021" s="537"/>
      <c r="H1021" s="491"/>
      <c r="I1021" s="494"/>
      <c r="J1021" s="464"/>
      <c r="K1021" s="464"/>
      <c r="L1021" s="464"/>
      <c r="M1021" s="464"/>
      <c r="N1021" s="464"/>
      <c r="O1021" s="464"/>
      <c r="P1021" s="464"/>
      <c r="Q1021" s="464"/>
      <c r="R1021" s="464"/>
      <c r="S1021" s="464"/>
      <c r="T1021" s="464"/>
      <c r="U1021" s="464"/>
      <c r="V1021" s="464"/>
      <c r="W1021" s="464"/>
      <c r="X1021" s="464"/>
      <c r="Y1021" s="464"/>
      <c r="Z1021" s="464"/>
    </row>
    <row r="1022" spans="1:26" s="467" customFormat="1" x14ac:dyDescent="0.3">
      <c r="A1022" s="547" t="str">
        <f>IF(ISBLANK($A$28),"",$A$28)</f>
        <v/>
      </c>
      <c r="B1022" s="491"/>
      <c r="C1022" s="491"/>
      <c r="D1022" s="492">
        <f t="shared" si="104"/>
        <v>0</v>
      </c>
      <c r="E1022" s="492">
        <f t="shared" si="104"/>
        <v>0</v>
      </c>
      <c r="F1022" s="537"/>
      <c r="G1022" s="537"/>
      <c r="H1022" s="491"/>
      <c r="I1022" s="494"/>
      <c r="J1022" s="464"/>
      <c r="K1022" s="464"/>
      <c r="L1022" s="464"/>
      <c r="M1022" s="464"/>
      <c r="N1022" s="464"/>
      <c r="O1022" s="464"/>
      <c r="P1022" s="464"/>
      <c r="Q1022" s="464"/>
      <c r="R1022" s="464"/>
      <c r="S1022" s="464"/>
      <c r="T1022" s="464"/>
      <c r="U1022" s="464"/>
      <c r="V1022" s="464"/>
      <c r="W1022" s="464"/>
      <c r="X1022" s="464"/>
      <c r="Y1022" s="464"/>
      <c r="Z1022" s="464"/>
    </row>
    <row r="1023" spans="1:26" s="467" customFormat="1" x14ac:dyDescent="0.3">
      <c r="A1023" s="547" t="str">
        <f>IF(ISBLANK($A$29),"",$A$29)</f>
        <v/>
      </c>
      <c r="B1023" s="514"/>
      <c r="C1023" s="514"/>
      <c r="D1023" s="492">
        <f t="shared" si="104"/>
        <v>0</v>
      </c>
      <c r="E1023" s="492">
        <f t="shared" si="104"/>
        <v>0</v>
      </c>
      <c r="F1023" s="539"/>
      <c r="G1023" s="539"/>
      <c r="H1023" s="491"/>
      <c r="I1023" s="494"/>
      <c r="J1023" s="464"/>
      <c r="K1023" s="464"/>
      <c r="L1023" s="464"/>
      <c r="M1023" s="464"/>
      <c r="N1023" s="464"/>
      <c r="O1023" s="464"/>
      <c r="P1023" s="464"/>
      <c r="Q1023" s="464"/>
      <c r="R1023" s="464"/>
      <c r="S1023" s="464"/>
      <c r="T1023" s="464"/>
      <c r="U1023" s="464"/>
      <c r="V1023" s="464"/>
      <c r="W1023" s="464"/>
      <c r="X1023" s="464"/>
      <c r="Y1023" s="464"/>
      <c r="Z1023" s="464"/>
    </row>
    <row r="1024" spans="1:26" s="467" customFormat="1" x14ac:dyDescent="0.3">
      <c r="A1024" s="547" t="s">
        <v>2065</v>
      </c>
      <c r="B1024" s="517">
        <f t="shared" ref="B1024:G1024" si="105">SUM(B1001:B1023)</f>
        <v>0</v>
      </c>
      <c r="C1024" s="517">
        <f t="shared" si="105"/>
        <v>0</v>
      </c>
      <c r="D1024" s="492">
        <f t="shared" si="105"/>
        <v>0</v>
      </c>
      <c r="E1024" s="492">
        <f t="shared" si="105"/>
        <v>0</v>
      </c>
      <c r="F1024" s="556">
        <f t="shared" si="105"/>
        <v>0</v>
      </c>
      <c r="G1024" s="556">
        <f t="shared" si="105"/>
        <v>0</v>
      </c>
      <c r="H1024" s="491"/>
      <c r="I1024" s="519"/>
      <c r="J1024" s="464"/>
      <c r="K1024" s="464"/>
      <c r="L1024" s="464"/>
      <c r="M1024" s="464"/>
      <c r="N1024" s="464"/>
      <c r="O1024" s="464"/>
      <c r="P1024" s="464"/>
      <c r="Q1024" s="464"/>
      <c r="R1024" s="464"/>
      <c r="S1024" s="464"/>
      <c r="T1024" s="464"/>
      <c r="U1024" s="464"/>
      <c r="V1024" s="464"/>
      <c r="W1024" s="464"/>
      <c r="X1024" s="464"/>
      <c r="Y1024" s="464"/>
      <c r="Z1024" s="464"/>
    </row>
    <row r="1025" spans="1:26" s="467" customFormat="1" ht="18" x14ac:dyDescent="0.3">
      <c r="A1025" s="557" t="s">
        <v>2066</v>
      </c>
      <c r="B1025" s="558"/>
      <c r="C1025" s="1124" t="s">
        <v>1655</v>
      </c>
      <c r="D1025" s="1124"/>
      <c r="E1025" s="1124"/>
      <c r="F1025" s="1124"/>
      <c r="G1025" s="1125"/>
      <c r="J1025" s="464"/>
      <c r="K1025" s="464"/>
      <c r="L1025" s="464"/>
      <c r="M1025" s="464"/>
      <c r="N1025" s="464"/>
      <c r="O1025" s="464"/>
      <c r="P1025" s="464"/>
      <c r="Q1025" s="464"/>
      <c r="R1025" s="464"/>
      <c r="S1025" s="464"/>
      <c r="T1025" s="464"/>
      <c r="U1025" s="464"/>
      <c r="V1025" s="464"/>
      <c r="W1025" s="464"/>
      <c r="X1025" s="464"/>
      <c r="Y1025" s="464"/>
      <c r="Z1025" s="464"/>
    </row>
    <row r="1026" spans="1:26" s="467" customFormat="1" ht="46.8" hidden="1" x14ac:dyDescent="0.3">
      <c r="A1026" s="530" t="s">
        <v>2181</v>
      </c>
      <c r="B1026" s="531"/>
      <c r="C1026" s="1121"/>
      <c r="D1026" s="1121"/>
      <c r="E1026" s="1121"/>
      <c r="F1026" s="1121"/>
      <c r="G1026" s="1121"/>
      <c r="J1026" s="464"/>
      <c r="K1026" s="464"/>
      <c r="L1026" s="464"/>
      <c r="M1026" s="464"/>
      <c r="N1026" s="464"/>
      <c r="O1026" s="464"/>
      <c r="P1026" s="464"/>
      <c r="Q1026" s="464"/>
      <c r="R1026" s="464"/>
      <c r="S1026" s="464"/>
      <c r="T1026" s="464"/>
      <c r="U1026" s="464"/>
      <c r="V1026" s="464"/>
      <c r="W1026" s="464"/>
      <c r="X1026" s="464"/>
      <c r="Y1026" s="464"/>
      <c r="Z1026" s="464"/>
    </row>
    <row r="1027" spans="1:26" s="467" customFormat="1" ht="15.6" hidden="1" x14ac:dyDescent="0.3">
      <c r="A1027" s="532" t="s">
        <v>2068</v>
      </c>
      <c r="B1027" s="531"/>
      <c r="C1027" s="1121"/>
      <c r="D1027" s="1121"/>
      <c r="E1027" s="1121"/>
      <c r="F1027" s="1121"/>
      <c r="G1027" s="1121"/>
      <c r="J1027" s="464"/>
      <c r="K1027" s="464"/>
      <c r="L1027" s="464"/>
      <c r="M1027" s="464"/>
      <c r="N1027" s="464"/>
      <c r="O1027" s="464"/>
      <c r="P1027" s="464"/>
      <c r="Q1027" s="464"/>
      <c r="R1027" s="464"/>
      <c r="S1027" s="464"/>
      <c r="T1027" s="464"/>
      <c r="U1027" s="464"/>
      <c r="V1027" s="464"/>
      <c r="W1027" s="464"/>
      <c r="X1027" s="464"/>
      <c r="Y1027" s="464"/>
      <c r="Z1027" s="464"/>
    </row>
    <row r="1028" spans="1:26" s="467" customFormat="1" ht="15.6" hidden="1" x14ac:dyDescent="0.3">
      <c r="A1028" s="532" t="s">
        <v>2069</v>
      </c>
      <c r="B1028" s="531"/>
      <c r="C1028" s="1121"/>
      <c r="D1028" s="1121"/>
      <c r="E1028" s="1121"/>
      <c r="F1028" s="1121"/>
      <c r="G1028" s="1121"/>
      <c r="J1028" s="464"/>
      <c r="K1028" s="464"/>
      <c r="L1028" s="464"/>
      <c r="M1028" s="464"/>
      <c r="N1028" s="464"/>
      <c r="O1028" s="464"/>
      <c r="P1028" s="464"/>
      <c r="Q1028" s="464"/>
      <c r="R1028" s="464"/>
      <c r="S1028" s="464"/>
      <c r="T1028" s="464"/>
      <c r="U1028" s="464"/>
      <c r="V1028" s="464"/>
      <c r="W1028" s="464"/>
      <c r="X1028" s="464"/>
      <c r="Y1028" s="464"/>
      <c r="Z1028" s="464"/>
    </row>
    <row r="1029" spans="1:26" s="467" customFormat="1" ht="15.6" hidden="1" x14ac:dyDescent="0.3">
      <c r="A1029" s="532" t="s">
        <v>2070</v>
      </c>
      <c r="B1029" s="531"/>
      <c r="C1029" s="1121"/>
      <c r="D1029" s="1121"/>
      <c r="E1029" s="1121"/>
      <c r="F1029" s="1121"/>
      <c r="G1029" s="1121"/>
      <c r="J1029" s="464"/>
      <c r="K1029" s="464"/>
      <c r="L1029" s="464"/>
      <c r="M1029" s="464"/>
      <c r="N1029" s="464"/>
      <c r="O1029" s="464"/>
      <c r="P1029" s="464"/>
      <c r="Q1029" s="464"/>
      <c r="R1029" s="464"/>
      <c r="S1029" s="464"/>
      <c r="T1029" s="464"/>
      <c r="U1029" s="464"/>
      <c r="V1029" s="464"/>
      <c r="W1029" s="464"/>
      <c r="X1029" s="464"/>
      <c r="Y1029" s="464"/>
      <c r="Z1029" s="464"/>
    </row>
    <row r="1030" spans="1:26" s="467" customFormat="1" ht="15.6" hidden="1" x14ac:dyDescent="0.3">
      <c r="A1030" s="532" t="s">
        <v>2071</v>
      </c>
      <c r="B1030" s="531"/>
      <c r="C1030" s="1121"/>
      <c r="D1030" s="1121"/>
      <c r="E1030" s="1121"/>
      <c r="F1030" s="1121"/>
      <c r="G1030" s="1121"/>
      <c r="J1030" s="464"/>
      <c r="K1030" s="464"/>
      <c r="L1030" s="464"/>
      <c r="M1030" s="464"/>
      <c r="N1030" s="464"/>
      <c r="O1030" s="464"/>
      <c r="P1030" s="464"/>
      <c r="Q1030" s="464"/>
      <c r="R1030" s="464"/>
      <c r="S1030" s="464"/>
      <c r="T1030" s="464"/>
      <c r="U1030" s="464"/>
      <c r="V1030" s="464"/>
      <c r="W1030" s="464"/>
      <c r="X1030" s="464"/>
      <c r="Y1030" s="464"/>
      <c r="Z1030" s="464"/>
    </row>
    <row r="1031" spans="1:26" s="467" customFormat="1" ht="15.6" hidden="1" x14ac:dyDescent="0.3">
      <c r="A1031" s="532" t="s">
        <v>2072</v>
      </c>
      <c r="B1031" s="531"/>
      <c r="C1031" s="1121"/>
      <c r="D1031" s="1121"/>
      <c r="E1031" s="1121"/>
      <c r="F1031" s="1121"/>
      <c r="G1031" s="1121"/>
      <c r="J1031" s="464"/>
      <c r="K1031" s="464"/>
      <c r="L1031" s="464"/>
      <c r="M1031" s="464"/>
      <c r="N1031" s="464"/>
      <c r="O1031" s="464"/>
      <c r="P1031" s="464"/>
      <c r="Q1031" s="464"/>
      <c r="R1031" s="464"/>
      <c r="S1031" s="464"/>
      <c r="T1031" s="464"/>
      <c r="U1031" s="464"/>
      <c r="V1031" s="464"/>
      <c r="W1031" s="464"/>
      <c r="X1031" s="464"/>
      <c r="Y1031" s="464"/>
      <c r="Z1031" s="464"/>
    </row>
    <row r="1032" spans="1:26" s="467" customFormat="1" ht="15.6" collapsed="1" x14ac:dyDescent="0.3">
      <c r="A1032" s="533" t="s">
        <v>1496</v>
      </c>
      <c r="B1032" s="534">
        <v>40</v>
      </c>
      <c r="C1032" s="1122" t="s">
        <v>2073</v>
      </c>
      <c r="D1032" s="1122"/>
      <c r="E1032" s="1122"/>
      <c r="F1032" s="1122"/>
      <c r="G1032" s="1122"/>
      <c r="J1032" s="464"/>
      <c r="K1032" s="464"/>
      <c r="L1032" s="464"/>
      <c r="M1032" s="464"/>
      <c r="N1032" s="464"/>
      <c r="O1032" s="464"/>
      <c r="P1032" s="464"/>
      <c r="Q1032" s="464"/>
      <c r="R1032" s="464"/>
      <c r="S1032" s="464"/>
      <c r="T1032" s="464"/>
      <c r="U1032" s="464"/>
      <c r="V1032" s="464"/>
      <c r="W1032" s="464"/>
      <c r="X1032" s="464"/>
      <c r="Y1032" s="464"/>
      <c r="Z1032" s="464"/>
    </row>
    <row r="1034" spans="1:26" ht="18" x14ac:dyDescent="0.35">
      <c r="A1034" s="1134" t="s">
        <v>1892</v>
      </c>
      <c r="B1034" s="1135"/>
      <c r="C1034" s="1135"/>
      <c r="D1034" s="1135"/>
      <c r="E1034" s="1135"/>
      <c r="F1034" s="1135"/>
      <c r="G1034" s="1135"/>
      <c r="H1034" s="1135"/>
      <c r="I1034" s="1136"/>
    </row>
    <row r="1035" spans="1:26" ht="43.2" x14ac:dyDescent="0.3">
      <c r="A1035" s="471" t="s">
        <v>2040</v>
      </c>
      <c r="B1035" s="471" t="s">
        <v>2041</v>
      </c>
      <c r="C1035" s="472" t="s">
        <v>2042</v>
      </c>
      <c r="D1035" s="546" t="str">
        <f>"Productive FTEs ("&amp;B1067*52&amp;")"</f>
        <v>Productive FTEs (2080)</v>
      </c>
      <c r="E1035" s="546" t="str">
        <f>"Non-productive FTEs ("&amp;B1067*52&amp;")"</f>
        <v>Non-productive FTEs (2080)</v>
      </c>
      <c r="F1035" s="472" t="s">
        <v>2043</v>
      </c>
      <c r="G1035" s="472" t="s">
        <v>2044</v>
      </c>
      <c r="H1035" s="473" t="s">
        <v>2045</v>
      </c>
      <c r="I1035" s="472" t="s">
        <v>1655</v>
      </c>
    </row>
    <row r="1036" spans="1:26" x14ac:dyDescent="0.3">
      <c r="A1036" s="547" t="str">
        <f>IF(ISBLANK($A$7),"",$A$7)</f>
        <v>Hourly Staff</v>
      </c>
      <c r="B1036" s="479"/>
      <c r="C1036" s="479"/>
      <c r="D1036" s="485">
        <f t="shared" ref="D1036:E1043" si="106">IF($B$254="","",B1036/($B$254*52))</f>
        <v>0</v>
      </c>
      <c r="E1036" s="485">
        <f t="shared" si="106"/>
        <v>0</v>
      </c>
      <c r="F1036" s="536"/>
      <c r="G1036" s="536"/>
      <c r="H1036" s="479"/>
      <c r="I1036" s="482"/>
    </row>
    <row r="1037" spans="1:26" x14ac:dyDescent="0.3">
      <c r="A1037" s="549" t="str">
        <f>IF(ISBLANK($A$8),"",$A$8)</f>
        <v>Hourly Staff</v>
      </c>
      <c r="B1037" s="491"/>
      <c r="C1037" s="491"/>
      <c r="D1037" s="492">
        <f t="shared" si="106"/>
        <v>0</v>
      </c>
      <c r="E1037" s="492">
        <f t="shared" si="106"/>
        <v>0</v>
      </c>
      <c r="F1037" s="537"/>
      <c r="G1037" s="537"/>
      <c r="H1037" s="491"/>
      <c r="I1037" s="494"/>
    </row>
    <row r="1038" spans="1:26" x14ac:dyDescent="0.3">
      <c r="A1038" s="549" t="str">
        <f>IF(ISBLANK($A$9),"",$A$9)</f>
        <v>Other Labor</v>
      </c>
      <c r="B1038" s="491"/>
      <c r="C1038" s="491"/>
      <c r="D1038" s="492">
        <f t="shared" si="106"/>
        <v>0</v>
      </c>
      <c r="E1038" s="492">
        <f t="shared" si="106"/>
        <v>0</v>
      </c>
      <c r="F1038" s="537"/>
      <c r="G1038" s="537"/>
      <c r="H1038" s="491"/>
      <c r="I1038" s="494"/>
    </row>
    <row r="1039" spans="1:26" s="467" customFormat="1" x14ac:dyDescent="0.3">
      <c r="A1039" s="549" t="str">
        <f>IF(ISBLANK($A$10),"",$A$10)</f>
        <v>Other Labor</v>
      </c>
      <c r="B1039" s="491"/>
      <c r="C1039" s="491"/>
      <c r="D1039" s="492">
        <f t="shared" si="106"/>
        <v>0</v>
      </c>
      <c r="E1039" s="492">
        <f t="shared" si="106"/>
        <v>0</v>
      </c>
      <c r="F1039" s="537"/>
      <c r="G1039" s="537"/>
      <c r="H1039" s="491"/>
      <c r="I1039" s="494"/>
    </row>
    <row r="1040" spans="1:26" s="467" customFormat="1" x14ac:dyDescent="0.3">
      <c r="A1040" s="549" t="str">
        <f>IF(ISBLANK($A$11),"",$A$11)</f>
        <v>Other Labor</v>
      </c>
      <c r="B1040" s="491"/>
      <c r="C1040" s="491"/>
      <c r="D1040" s="492">
        <f t="shared" si="106"/>
        <v>0</v>
      </c>
      <c r="E1040" s="492">
        <f t="shared" si="106"/>
        <v>0</v>
      </c>
      <c r="F1040" s="537"/>
      <c r="G1040" s="537"/>
      <c r="H1040" s="491"/>
      <c r="I1040" s="494"/>
    </row>
    <row r="1041" spans="1:26" s="467" customFormat="1" x14ac:dyDescent="0.3">
      <c r="A1041" s="549" t="str">
        <f>IF(ISBLANK($A$12),"",$A$12)</f>
        <v>Lead</v>
      </c>
      <c r="B1041" s="491"/>
      <c r="C1041" s="491"/>
      <c r="D1041" s="492">
        <f t="shared" si="106"/>
        <v>0</v>
      </c>
      <c r="E1041" s="492">
        <f t="shared" si="106"/>
        <v>0</v>
      </c>
      <c r="F1041" s="537"/>
      <c r="G1041" s="537"/>
      <c r="H1041" s="491"/>
      <c r="I1041" s="494"/>
    </row>
    <row r="1042" spans="1:26" s="467" customFormat="1" x14ac:dyDescent="0.3">
      <c r="A1042" s="549" t="str">
        <f>IF(ISBLANK($A$13),"",$A$13)</f>
        <v>Administrative Support</v>
      </c>
      <c r="B1042" s="491"/>
      <c r="C1042" s="491"/>
      <c r="D1042" s="492">
        <f t="shared" si="106"/>
        <v>0</v>
      </c>
      <c r="E1042" s="492">
        <f t="shared" si="106"/>
        <v>0</v>
      </c>
      <c r="F1042" s="537"/>
      <c r="G1042" s="537"/>
      <c r="H1042" s="491"/>
      <c r="I1042" s="494"/>
    </row>
    <row r="1043" spans="1:26" s="467" customFormat="1" x14ac:dyDescent="0.3">
      <c r="A1043" s="549" t="str">
        <f>IF(ISBLANK($A$14),"",$A$14)</f>
        <v>Hourly Supervision</v>
      </c>
      <c r="B1043" s="491"/>
      <c r="C1043" s="491"/>
      <c r="D1043" s="492">
        <f t="shared" si="106"/>
        <v>0</v>
      </c>
      <c r="E1043" s="492">
        <f t="shared" si="106"/>
        <v>0</v>
      </c>
      <c r="F1043" s="537"/>
      <c r="G1043" s="537"/>
      <c r="H1043" s="491"/>
      <c r="I1043" s="494"/>
    </row>
    <row r="1044" spans="1:26" s="467" customFormat="1" x14ac:dyDescent="0.3">
      <c r="A1044" s="547" t="str">
        <f>IF(ISBLANK($A$15),"",$A$15)</f>
        <v>Salaried Staff</v>
      </c>
      <c r="B1044" s="479"/>
      <c r="C1044" s="479"/>
      <c r="D1044" s="485"/>
      <c r="E1044" s="485"/>
      <c r="F1044" s="536"/>
      <c r="G1044" s="536"/>
      <c r="H1044" s="479"/>
      <c r="I1044" s="482"/>
    </row>
    <row r="1045" spans="1:26" s="467" customFormat="1" x14ac:dyDescent="0.3">
      <c r="A1045" s="549" t="str">
        <f>IF(ISBLANK($A$16),"",$A$16)</f>
        <v>Salaried Supervision</v>
      </c>
      <c r="B1045" s="491"/>
      <c r="C1045" s="491"/>
      <c r="D1045" s="492">
        <f t="shared" ref="D1045:E1058" si="107">IF($B$254="","",B1045/($B$254*52))</f>
        <v>0</v>
      </c>
      <c r="E1045" s="492">
        <f t="shared" si="107"/>
        <v>0</v>
      </c>
      <c r="F1045" s="537"/>
      <c r="G1045" s="537"/>
      <c r="H1045" s="491"/>
      <c r="I1045" s="494"/>
    </row>
    <row r="1046" spans="1:26" s="467" customFormat="1" x14ac:dyDescent="0.3">
      <c r="A1046" s="549" t="str">
        <f>IF(ISBLANK($A$17),"",$A$17)</f>
        <v>Managers</v>
      </c>
      <c r="B1046" s="491"/>
      <c r="C1046" s="491"/>
      <c r="D1046" s="492">
        <f t="shared" si="107"/>
        <v>0</v>
      </c>
      <c r="E1046" s="492">
        <f t="shared" si="107"/>
        <v>0</v>
      </c>
      <c r="F1046" s="537"/>
      <c r="G1046" s="537"/>
      <c r="H1046" s="491"/>
      <c r="I1046" s="494"/>
    </row>
    <row r="1047" spans="1:26" s="467" customFormat="1" x14ac:dyDescent="0.3">
      <c r="A1047" s="549" t="str">
        <f>IF(ISBLANK($A$18),"",$A$18)</f>
        <v>Director</v>
      </c>
      <c r="B1047" s="491"/>
      <c r="C1047" s="491"/>
      <c r="D1047" s="492">
        <f t="shared" si="107"/>
        <v>0</v>
      </c>
      <c r="E1047" s="492">
        <f t="shared" si="107"/>
        <v>0</v>
      </c>
      <c r="F1047" s="537"/>
      <c r="G1047" s="537"/>
      <c r="H1047" s="491"/>
      <c r="I1047" s="494"/>
    </row>
    <row r="1048" spans="1:26" s="467" customFormat="1" x14ac:dyDescent="0.3">
      <c r="A1048" s="547" t="str">
        <f>IF(ISBLANK($A$19),"",$A$19)</f>
        <v>Other Labor</v>
      </c>
      <c r="B1048" s="479"/>
      <c r="C1048" s="479"/>
      <c r="D1048" s="485">
        <f t="shared" si="107"/>
        <v>0</v>
      </c>
      <c r="E1048" s="485">
        <f t="shared" si="107"/>
        <v>0</v>
      </c>
      <c r="F1048" s="536"/>
      <c r="G1048" s="536"/>
      <c r="H1048" s="479"/>
      <c r="I1048" s="482"/>
    </row>
    <row r="1049" spans="1:26" s="467" customFormat="1" x14ac:dyDescent="0.3">
      <c r="A1049" s="549" t="str">
        <f>IF(ISBLANK($A$20),"",$A$20)</f>
        <v>Temp/ Agency Labor</v>
      </c>
      <c r="B1049" s="491"/>
      <c r="C1049" s="491"/>
      <c r="D1049" s="492">
        <f t="shared" si="107"/>
        <v>0</v>
      </c>
      <c r="E1049" s="492">
        <f t="shared" si="107"/>
        <v>0</v>
      </c>
      <c r="F1049" s="537"/>
      <c r="G1049" s="537"/>
      <c r="H1049" s="491"/>
      <c r="I1049" s="494"/>
    </row>
    <row r="1050" spans="1:26" s="467" customFormat="1" x14ac:dyDescent="0.3">
      <c r="A1050" s="547" t="str">
        <f>IF(ISBLANK($A$21),"",$A$21)</f>
        <v/>
      </c>
      <c r="B1050" s="491"/>
      <c r="C1050" s="491"/>
      <c r="D1050" s="492">
        <f t="shared" si="107"/>
        <v>0</v>
      </c>
      <c r="E1050" s="492">
        <f t="shared" si="107"/>
        <v>0</v>
      </c>
      <c r="F1050" s="537"/>
      <c r="G1050" s="537"/>
      <c r="H1050" s="491"/>
      <c r="I1050" s="494"/>
    </row>
    <row r="1051" spans="1:26" s="467" customFormat="1" x14ac:dyDescent="0.3">
      <c r="A1051" s="547" t="str">
        <f>IF(ISBLANK($A$22),"",$A$22)</f>
        <v/>
      </c>
      <c r="B1051" s="491"/>
      <c r="C1051" s="491"/>
      <c r="D1051" s="492">
        <f t="shared" si="107"/>
        <v>0</v>
      </c>
      <c r="E1051" s="492">
        <f t="shared" si="107"/>
        <v>0</v>
      </c>
      <c r="F1051" s="537"/>
      <c r="G1051" s="537"/>
      <c r="H1051" s="491"/>
      <c r="I1051" s="494"/>
    </row>
    <row r="1052" spans="1:26" s="467" customFormat="1" x14ac:dyDescent="0.3">
      <c r="A1052" s="547" t="str">
        <f>IF(ISBLANK($A$23),"",$A$23)</f>
        <v/>
      </c>
      <c r="B1052" s="491"/>
      <c r="C1052" s="491"/>
      <c r="D1052" s="492">
        <f t="shared" si="107"/>
        <v>0</v>
      </c>
      <c r="E1052" s="492">
        <f t="shared" si="107"/>
        <v>0</v>
      </c>
      <c r="F1052" s="537"/>
      <c r="G1052" s="537"/>
      <c r="H1052" s="491"/>
      <c r="I1052" s="494"/>
    </row>
    <row r="1053" spans="1:26" s="467" customFormat="1" x14ac:dyDescent="0.3">
      <c r="A1053" s="547" t="str">
        <f>IF(ISBLANK($A$24),"",$A$24)</f>
        <v/>
      </c>
      <c r="B1053" s="491"/>
      <c r="C1053" s="491"/>
      <c r="D1053" s="492">
        <f t="shared" si="107"/>
        <v>0</v>
      </c>
      <c r="E1053" s="492">
        <f t="shared" si="107"/>
        <v>0</v>
      </c>
      <c r="F1053" s="537"/>
      <c r="G1053" s="537"/>
      <c r="H1053" s="491"/>
      <c r="I1053" s="494"/>
    </row>
    <row r="1054" spans="1:26" s="467" customFormat="1" x14ac:dyDescent="0.3">
      <c r="A1054" s="547" t="str">
        <f>IF(ISBLANK($A$25),"",$A$25)</f>
        <v/>
      </c>
      <c r="B1054" s="491"/>
      <c r="C1054" s="491"/>
      <c r="D1054" s="492">
        <f t="shared" si="107"/>
        <v>0</v>
      </c>
      <c r="E1054" s="492">
        <f t="shared" si="107"/>
        <v>0</v>
      </c>
      <c r="F1054" s="537"/>
      <c r="G1054" s="537"/>
      <c r="H1054" s="491"/>
      <c r="I1054" s="494"/>
    </row>
    <row r="1055" spans="1:26" s="467" customFormat="1" x14ac:dyDescent="0.3">
      <c r="A1055" s="547" t="str">
        <f>IF(ISBLANK($A$26),"",$A$26)</f>
        <v/>
      </c>
      <c r="B1055" s="491"/>
      <c r="C1055" s="491"/>
      <c r="D1055" s="492">
        <f t="shared" si="107"/>
        <v>0</v>
      </c>
      <c r="E1055" s="492">
        <f t="shared" si="107"/>
        <v>0</v>
      </c>
      <c r="F1055" s="537"/>
      <c r="G1055" s="537"/>
      <c r="H1055" s="491"/>
      <c r="I1055" s="494"/>
      <c r="J1055" s="464"/>
      <c r="K1055" s="464"/>
      <c r="L1055" s="464"/>
      <c r="M1055" s="464"/>
      <c r="N1055" s="464"/>
      <c r="O1055" s="464"/>
      <c r="P1055" s="464"/>
      <c r="Q1055" s="464"/>
      <c r="R1055" s="464"/>
      <c r="S1055" s="464"/>
      <c r="T1055" s="464"/>
      <c r="U1055" s="464"/>
      <c r="V1055" s="464"/>
      <c r="W1055" s="464"/>
      <c r="X1055" s="464"/>
      <c r="Y1055" s="464"/>
      <c r="Z1055" s="464"/>
    </row>
    <row r="1056" spans="1:26" s="467" customFormat="1" x14ac:dyDescent="0.3">
      <c r="A1056" s="547" t="str">
        <f>IF(ISBLANK($A$27),"",$A$27)</f>
        <v/>
      </c>
      <c r="B1056" s="491"/>
      <c r="C1056" s="491"/>
      <c r="D1056" s="492">
        <f t="shared" si="107"/>
        <v>0</v>
      </c>
      <c r="E1056" s="492">
        <f t="shared" si="107"/>
        <v>0</v>
      </c>
      <c r="F1056" s="537"/>
      <c r="G1056" s="537"/>
      <c r="H1056" s="491"/>
      <c r="I1056" s="494"/>
      <c r="J1056" s="464"/>
      <c r="K1056" s="464"/>
      <c r="L1056" s="464"/>
      <c r="M1056" s="464"/>
      <c r="N1056" s="464"/>
      <c r="O1056" s="464"/>
      <c r="P1056" s="464"/>
      <c r="Q1056" s="464"/>
      <c r="R1056" s="464"/>
      <c r="S1056" s="464"/>
      <c r="T1056" s="464"/>
      <c r="U1056" s="464"/>
      <c r="V1056" s="464"/>
      <c r="W1056" s="464"/>
      <c r="X1056" s="464"/>
      <c r="Y1056" s="464"/>
      <c r="Z1056" s="464"/>
    </row>
    <row r="1057" spans="1:26" s="467" customFormat="1" x14ac:dyDescent="0.3">
      <c r="A1057" s="547" t="str">
        <f>IF(ISBLANK($A$28),"",$A$28)</f>
        <v/>
      </c>
      <c r="B1057" s="491"/>
      <c r="C1057" s="491"/>
      <c r="D1057" s="492">
        <f t="shared" si="107"/>
        <v>0</v>
      </c>
      <c r="E1057" s="492">
        <f t="shared" si="107"/>
        <v>0</v>
      </c>
      <c r="F1057" s="537"/>
      <c r="G1057" s="537"/>
      <c r="H1057" s="491"/>
      <c r="I1057" s="494"/>
      <c r="J1057" s="464"/>
      <c r="K1057" s="464"/>
      <c r="L1057" s="464"/>
      <c r="M1057" s="464"/>
      <c r="N1057" s="464"/>
      <c r="O1057" s="464"/>
      <c r="P1057" s="464"/>
      <c r="Q1057" s="464"/>
      <c r="R1057" s="464"/>
      <c r="S1057" s="464"/>
      <c r="T1057" s="464"/>
      <c r="U1057" s="464"/>
      <c r="V1057" s="464"/>
      <c r="W1057" s="464"/>
      <c r="X1057" s="464"/>
      <c r="Y1057" s="464"/>
      <c r="Z1057" s="464"/>
    </row>
    <row r="1058" spans="1:26" s="467" customFormat="1" x14ac:dyDescent="0.3">
      <c r="A1058" s="547" t="str">
        <f>IF(ISBLANK($A$29),"",$A$29)</f>
        <v/>
      </c>
      <c r="B1058" s="514"/>
      <c r="C1058" s="514"/>
      <c r="D1058" s="492">
        <f t="shared" si="107"/>
        <v>0</v>
      </c>
      <c r="E1058" s="492">
        <f t="shared" si="107"/>
        <v>0</v>
      </c>
      <c r="F1058" s="539"/>
      <c r="G1058" s="539"/>
      <c r="H1058" s="491"/>
      <c r="I1058" s="494"/>
      <c r="J1058" s="464"/>
      <c r="K1058" s="464"/>
      <c r="L1058" s="464"/>
      <c r="M1058" s="464"/>
      <c r="N1058" s="464"/>
      <c r="O1058" s="464"/>
      <c r="P1058" s="464"/>
      <c r="Q1058" s="464"/>
      <c r="R1058" s="464"/>
      <c r="S1058" s="464"/>
      <c r="T1058" s="464"/>
      <c r="U1058" s="464"/>
      <c r="V1058" s="464"/>
      <c r="W1058" s="464"/>
      <c r="X1058" s="464"/>
      <c r="Y1058" s="464"/>
      <c r="Z1058" s="464"/>
    </row>
    <row r="1059" spans="1:26" s="467" customFormat="1" x14ac:dyDescent="0.3">
      <c r="A1059" s="547" t="s">
        <v>2065</v>
      </c>
      <c r="B1059" s="517">
        <f t="shared" ref="B1059:G1059" si="108">SUM(B1036:B1058)</f>
        <v>0</v>
      </c>
      <c r="C1059" s="517">
        <f t="shared" si="108"/>
        <v>0</v>
      </c>
      <c r="D1059" s="492">
        <f t="shared" si="108"/>
        <v>0</v>
      </c>
      <c r="E1059" s="492">
        <f t="shared" si="108"/>
        <v>0</v>
      </c>
      <c r="F1059" s="556">
        <f t="shared" si="108"/>
        <v>0</v>
      </c>
      <c r="G1059" s="556">
        <f t="shared" si="108"/>
        <v>0</v>
      </c>
      <c r="H1059" s="491"/>
      <c r="I1059" s="519"/>
      <c r="J1059" s="464"/>
      <c r="K1059" s="464"/>
      <c r="L1059" s="464"/>
      <c r="M1059" s="464"/>
      <c r="N1059" s="464"/>
      <c r="O1059" s="464"/>
      <c r="P1059" s="464"/>
      <c r="Q1059" s="464"/>
      <c r="R1059" s="464"/>
      <c r="S1059" s="464"/>
      <c r="T1059" s="464"/>
      <c r="U1059" s="464"/>
      <c r="V1059" s="464"/>
      <c r="W1059" s="464"/>
      <c r="X1059" s="464"/>
      <c r="Y1059" s="464"/>
      <c r="Z1059" s="464"/>
    </row>
    <row r="1060" spans="1:26" s="467" customFormat="1" ht="18" x14ac:dyDescent="0.3">
      <c r="A1060" s="557" t="s">
        <v>2066</v>
      </c>
      <c r="B1060" s="558"/>
      <c r="C1060" s="1124" t="s">
        <v>1655</v>
      </c>
      <c r="D1060" s="1124"/>
      <c r="E1060" s="1124"/>
      <c r="F1060" s="1124"/>
      <c r="G1060" s="1125"/>
      <c r="J1060" s="464"/>
      <c r="K1060" s="464"/>
      <c r="L1060" s="464"/>
      <c r="M1060" s="464"/>
      <c r="N1060" s="464"/>
      <c r="O1060" s="464"/>
      <c r="P1060" s="464"/>
      <c r="Q1060" s="464"/>
      <c r="R1060" s="464"/>
      <c r="S1060" s="464"/>
      <c r="T1060" s="464"/>
      <c r="U1060" s="464"/>
      <c r="V1060" s="464"/>
      <c r="W1060" s="464"/>
      <c r="X1060" s="464"/>
      <c r="Y1060" s="464"/>
      <c r="Z1060" s="464"/>
    </row>
    <row r="1061" spans="1:26" s="467" customFormat="1" ht="46.8" hidden="1" x14ac:dyDescent="0.3">
      <c r="A1061" s="530" t="s">
        <v>2181</v>
      </c>
      <c r="B1061" s="531"/>
      <c r="C1061" s="1121"/>
      <c r="D1061" s="1121"/>
      <c r="E1061" s="1121"/>
      <c r="F1061" s="1121"/>
      <c r="G1061" s="1121"/>
      <c r="J1061" s="464"/>
      <c r="K1061" s="464"/>
      <c r="L1061" s="464"/>
      <c r="M1061" s="464"/>
      <c r="N1061" s="464"/>
      <c r="O1061" s="464"/>
      <c r="P1061" s="464"/>
      <c r="Q1061" s="464"/>
      <c r="R1061" s="464"/>
      <c r="S1061" s="464"/>
      <c r="T1061" s="464"/>
      <c r="U1061" s="464"/>
      <c r="V1061" s="464"/>
      <c r="W1061" s="464"/>
      <c r="X1061" s="464"/>
      <c r="Y1061" s="464"/>
      <c r="Z1061" s="464"/>
    </row>
    <row r="1062" spans="1:26" s="467" customFormat="1" ht="15.6" hidden="1" x14ac:dyDescent="0.3">
      <c r="A1062" s="532" t="s">
        <v>2068</v>
      </c>
      <c r="B1062" s="531"/>
      <c r="C1062" s="1121"/>
      <c r="D1062" s="1121"/>
      <c r="E1062" s="1121"/>
      <c r="F1062" s="1121"/>
      <c r="G1062" s="1121"/>
      <c r="J1062" s="464"/>
      <c r="K1062" s="464"/>
      <c r="L1062" s="464"/>
      <c r="M1062" s="464"/>
      <c r="N1062" s="464"/>
      <c r="O1062" s="464"/>
      <c r="P1062" s="464"/>
      <c r="Q1062" s="464"/>
      <c r="R1062" s="464"/>
      <c r="S1062" s="464"/>
      <c r="T1062" s="464"/>
      <c r="U1062" s="464"/>
      <c r="V1062" s="464"/>
      <c r="W1062" s="464"/>
      <c r="X1062" s="464"/>
      <c r="Y1062" s="464"/>
      <c r="Z1062" s="464"/>
    </row>
    <row r="1063" spans="1:26" s="467" customFormat="1" ht="15.6" hidden="1" x14ac:dyDescent="0.3">
      <c r="A1063" s="532" t="s">
        <v>2069</v>
      </c>
      <c r="B1063" s="531"/>
      <c r="C1063" s="1121"/>
      <c r="D1063" s="1121"/>
      <c r="E1063" s="1121"/>
      <c r="F1063" s="1121"/>
      <c r="G1063" s="1121"/>
      <c r="J1063" s="464"/>
      <c r="K1063" s="464"/>
      <c r="L1063" s="464"/>
      <c r="M1063" s="464"/>
      <c r="N1063" s="464"/>
      <c r="O1063" s="464"/>
      <c r="P1063" s="464"/>
      <c r="Q1063" s="464"/>
      <c r="R1063" s="464"/>
      <c r="S1063" s="464"/>
      <c r="T1063" s="464"/>
      <c r="U1063" s="464"/>
      <c r="V1063" s="464"/>
      <c r="W1063" s="464"/>
      <c r="X1063" s="464"/>
      <c r="Y1063" s="464"/>
      <c r="Z1063" s="464"/>
    </row>
    <row r="1064" spans="1:26" s="467" customFormat="1" ht="15.6" hidden="1" x14ac:dyDescent="0.3">
      <c r="A1064" s="532" t="s">
        <v>2070</v>
      </c>
      <c r="B1064" s="531"/>
      <c r="C1064" s="1121"/>
      <c r="D1064" s="1121"/>
      <c r="E1064" s="1121"/>
      <c r="F1064" s="1121"/>
      <c r="G1064" s="1121"/>
      <c r="J1064" s="464"/>
      <c r="K1064" s="464"/>
      <c r="L1064" s="464"/>
      <c r="M1064" s="464"/>
      <c r="N1064" s="464"/>
      <c r="O1064" s="464"/>
      <c r="P1064" s="464"/>
      <c r="Q1064" s="464"/>
      <c r="R1064" s="464"/>
      <c r="S1064" s="464"/>
      <c r="T1064" s="464"/>
      <c r="U1064" s="464"/>
      <c r="V1064" s="464"/>
      <c r="W1064" s="464"/>
      <c r="X1064" s="464"/>
      <c r="Y1064" s="464"/>
      <c r="Z1064" s="464"/>
    </row>
    <row r="1065" spans="1:26" s="467" customFormat="1" ht="15.6" hidden="1" x14ac:dyDescent="0.3">
      <c r="A1065" s="532" t="s">
        <v>2071</v>
      </c>
      <c r="B1065" s="531"/>
      <c r="C1065" s="1121"/>
      <c r="D1065" s="1121"/>
      <c r="E1065" s="1121"/>
      <c r="F1065" s="1121"/>
      <c r="G1065" s="1121"/>
      <c r="J1065" s="464"/>
      <c r="K1065" s="464"/>
      <c r="L1065" s="464"/>
      <c r="M1065" s="464"/>
      <c r="N1065" s="464"/>
      <c r="O1065" s="464"/>
      <c r="P1065" s="464"/>
      <c r="Q1065" s="464"/>
      <c r="R1065" s="464"/>
      <c r="S1065" s="464"/>
      <c r="T1065" s="464"/>
      <c r="U1065" s="464"/>
      <c r="V1065" s="464"/>
      <c r="W1065" s="464"/>
      <c r="X1065" s="464"/>
      <c r="Y1065" s="464"/>
      <c r="Z1065" s="464"/>
    </row>
    <row r="1066" spans="1:26" s="467" customFormat="1" ht="15.6" hidden="1" x14ac:dyDescent="0.3">
      <c r="A1066" s="532" t="s">
        <v>2072</v>
      </c>
      <c r="B1066" s="531"/>
      <c r="C1066" s="1121"/>
      <c r="D1066" s="1121"/>
      <c r="E1066" s="1121"/>
      <c r="F1066" s="1121"/>
      <c r="G1066" s="1121"/>
      <c r="J1066" s="464"/>
      <c r="K1066" s="464"/>
      <c r="L1066" s="464"/>
      <c r="M1066" s="464"/>
      <c r="N1066" s="464"/>
      <c r="O1066" s="464"/>
      <c r="P1066" s="464"/>
      <c r="Q1066" s="464"/>
      <c r="R1066" s="464"/>
      <c r="S1066" s="464"/>
      <c r="T1066" s="464"/>
      <c r="U1066" s="464"/>
      <c r="V1066" s="464"/>
      <c r="W1066" s="464"/>
      <c r="X1066" s="464"/>
      <c r="Y1066" s="464"/>
      <c r="Z1066" s="464"/>
    </row>
    <row r="1067" spans="1:26" s="467" customFormat="1" ht="15.6" collapsed="1" x14ac:dyDescent="0.3">
      <c r="A1067" s="533" t="s">
        <v>1496</v>
      </c>
      <c r="B1067" s="534">
        <v>40</v>
      </c>
      <c r="C1067" s="1122" t="s">
        <v>2073</v>
      </c>
      <c r="D1067" s="1122"/>
      <c r="E1067" s="1122"/>
      <c r="F1067" s="1122"/>
      <c r="G1067" s="1122"/>
      <c r="J1067" s="464"/>
      <c r="K1067" s="464"/>
      <c r="L1067" s="464"/>
      <c r="M1067" s="464"/>
      <c r="N1067" s="464"/>
      <c r="O1067" s="464"/>
      <c r="P1067" s="464"/>
      <c r="Q1067" s="464"/>
      <c r="R1067" s="464"/>
      <c r="S1067" s="464"/>
      <c r="T1067" s="464"/>
      <c r="U1067" s="464"/>
      <c r="V1067" s="464"/>
      <c r="W1067" s="464"/>
      <c r="X1067" s="464"/>
      <c r="Y1067" s="464"/>
      <c r="Z1067" s="464"/>
    </row>
    <row r="1069" spans="1:26" ht="18" x14ac:dyDescent="0.35">
      <c r="A1069" s="1134" t="s">
        <v>1893</v>
      </c>
      <c r="B1069" s="1135"/>
      <c r="C1069" s="1135"/>
      <c r="D1069" s="1135"/>
      <c r="E1069" s="1135"/>
      <c r="F1069" s="1135"/>
      <c r="G1069" s="1135"/>
      <c r="H1069" s="1135"/>
      <c r="I1069" s="1136"/>
    </row>
    <row r="1070" spans="1:26" ht="43.2" x14ac:dyDescent="0.3">
      <c r="A1070" s="471" t="s">
        <v>2040</v>
      </c>
      <c r="B1070" s="471" t="s">
        <v>2041</v>
      </c>
      <c r="C1070" s="472" t="s">
        <v>2042</v>
      </c>
      <c r="D1070" s="546" t="str">
        <f>"Productive FTEs ("&amp;B1102*52&amp;")"</f>
        <v>Productive FTEs (2080)</v>
      </c>
      <c r="E1070" s="546" t="str">
        <f>"Non-productive FTEs ("&amp;B1102*52&amp;")"</f>
        <v>Non-productive FTEs (2080)</v>
      </c>
      <c r="F1070" s="472" t="s">
        <v>2043</v>
      </c>
      <c r="G1070" s="472" t="s">
        <v>2044</v>
      </c>
      <c r="H1070" s="473" t="s">
        <v>2045</v>
      </c>
      <c r="I1070" s="472" t="s">
        <v>1655</v>
      </c>
    </row>
    <row r="1071" spans="1:26" x14ac:dyDescent="0.3">
      <c r="A1071" s="547" t="str">
        <f>IF(ISBLANK($A$7),"",$A$7)</f>
        <v>Hourly Staff</v>
      </c>
      <c r="B1071" s="479"/>
      <c r="C1071" s="479"/>
      <c r="D1071" s="485">
        <f t="shared" ref="D1071:E1078" si="109">IF($B$254="","",B1071/($B$254*52))</f>
        <v>0</v>
      </c>
      <c r="E1071" s="485">
        <f t="shared" si="109"/>
        <v>0</v>
      </c>
      <c r="F1071" s="536"/>
      <c r="G1071" s="536"/>
      <c r="H1071" s="479"/>
      <c r="I1071" s="482"/>
    </row>
    <row r="1072" spans="1:26" x14ac:dyDescent="0.3">
      <c r="A1072" s="549" t="str">
        <f>IF(ISBLANK($A$8),"",$A$8)</f>
        <v>Hourly Staff</v>
      </c>
      <c r="B1072" s="491"/>
      <c r="C1072" s="491"/>
      <c r="D1072" s="492">
        <f t="shared" si="109"/>
        <v>0</v>
      </c>
      <c r="E1072" s="492">
        <f t="shared" si="109"/>
        <v>0</v>
      </c>
      <c r="F1072" s="537"/>
      <c r="G1072" s="537"/>
      <c r="H1072" s="491"/>
      <c r="I1072" s="494"/>
    </row>
    <row r="1073" spans="1:9" x14ac:dyDescent="0.3">
      <c r="A1073" s="549" t="str">
        <f>IF(ISBLANK($A$9),"",$A$9)</f>
        <v>Other Labor</v>
      </c>
      <c r="B1073" s="491"/>
      <c r="C1073" s="491"/>
      <c r="D1073" s="492">
        <f t="shared" si="109"/>
        <v>0</v>
      </c>
      <c r="E1073" s="492">
        <f t="shared" si="109"/>
        <v>0</v>
      </c>
      <c r="F1073" s="537"/>
      <c r="G1073" s="537"/>
      <c r="H1073" s="491"/>
      <c r="I1073" s="494"/>
    </row>
    <row r="1074" spans="1:9" s="467" customFormat="1" x14ac:dyDescent="0.3">
      <c r="A1074" s="549" t="str">
        <f>IF(ISBLANK($A$10),"",$A$10)</f>
        <v>Other Labor</v>
      </c>
      <c r="B1074" s="491"/>
      <c r="C1074" s="491"/>
      <c r="D1074" s="492">
        <f t="shared" si="109"/>
        <v>0</v>
      </c>
      <c r="E1074" s="492">
        <f t="shared" si="109"/>
        <v>0</v>
      </c>
      <c r="F1074" s="537"/>
      <c r="G1074" s="537"/>
      <c r="H1074" s="491"/>
      <c r="I1074" s="494"/>
    </row>
    <row r="1075" spans="1:9" s="467" customFormat="1" x14ac:dyDescent="0.3">
      <c r="A1075" s="549" t="str">
        <f>IF(ISBLANK($A$11),"",$A$11)</f>
        <v>Other Labor</v>
      </c>
      <c r="B1075" s="491"/>
      <c r="C1075" s="491"/>
      <c r="D1075" s="492">
        <f t="shared" si="109"/>
        <v>0</v>
      </c>
      <c r="E1075" s="492">
        <f t="shared" si="109"/>
        <v>0</v>
      </c>
      <c r="F1075" s="537"/>
      <c r="G1075" s="537"/>
      <c r="H1075" s="491"/>
      <c r="I1075" s="494"/>
    </row>
    <row r="1076" spans="1:9" s="467" customFormat="1" x14ac:dyDescent="0.3">
      <c r="A1076" s="549" t="str">
        <f>IF(ISBLANK($A$12),"",$A$12)</f>
        <v>Lead</v>
      </c>
      <c r="B1076" s="491"/>
      <c r="C1076" s="491"/>
      <c r="D1076" s="492">
        <f t="shared" si="109"/>
        <v>0</v>
      </c>
      <c r="E1076" s="492">
        <f t="shared" si="109"/>
        <v>0</v>
      </c>
      <c r="F1076" s="537"/>
      <c r="G1076" s="537"/>
      <c r="H1076" s="491"/>
      <c r="I1076" s="494"/>
    </row>
    <row r="1077" spans="1:9" s="467" customFormat="1" x14ac:dyDescent="0.3">
      <c r="A1077" s="549" t="str">
        <f>IF(ISBLANK($A$13),"",$A$13)</f>
        <v>Administrative Support</v>
      </c>
      <c r="B1077" s="491"/>
      <c r="C1077" s="491"/>
      <c r="D1077" s="492">
        <f t="shared" si="109"/>
        <v>0</v>
      </c>
      <c r="E1077" s="492">
        <f t="shared" si="109"/>
        <v>0</v>
      </c>
      <c r="F1077" s="537"/>
      <c r="G1077" s="537"/>
      <c r="H1077" s="491"/>
      <c r="I1077" s="494"/>
    </row>
    <row r="1078" spans="1:9" s="467" customFormat="1" x14ac:dyDescent="0.3">
      <c r="A1078" s="549" t="str">
        <f>IF(ISBLANK($A$14),"",$A$14)</f>
        <v>Hourly Supervision</v>
      </c>
      <c r="B1078" s="491"/>
      <c r="C1078" s="491"/>
      <c r="D1078" s="492">
        <f t="shared" si="109"/>
        <v>0</v>
      </c>
      <c r="E1078" s="492">
        <f t="shared" si="109"/>
        <v>0</v>
      </c>
      <c r="F1078" s="537"/>
      <c r="G1078" s="537"/>
      <c r="H1078" s="491"/>
      <c r="I1078" s="494"/>
    </row>
    <row r="1079" spans="1:9" s="467" customFormat="1" x14ac:dyDescent="0.3">
      <c r="A1079" s="547" t="str">
        <f>IF(ISBLANK($A$15),"",$A$15)</f>
        <v>Salaried Staff</v>
      </c>
      <c r="B1079" s="479"/>
      <c r="C1079" s="479"/>
      <c r="D1079" s="485"/>
      <c r="E1079" s="485"/>
      <c r="F1079" s="536"/>
      <c r="G1079" s="536"/>
      <c r="H1079" s="479"/>
      <c r="I1079" s="482"/>
    </row>
    <row r="1080" spans="1:9" s="467" customFormat="1" x14ac:dyDescent="0.3">
      <c r="A1080" s="549" t="str">
        <f>IF(ISBLANK($A$16),"",$A$16)</f>
        <v>Salaried Supervision</v>
      </c>
      <c r="B1080" s="491"/>
      <c r="C1080" s="491"/>
      <c r="D1080" s="492">
        <f t="shared" ref="D1080:E1093" si="110">IF($B$254="","",B1080/($B$254*52))</f>
        <v>0</v>
      </c>
      <c r="E1080" s="492">
        <f t="shared" si="110"/>
        <v>0</v>
      </c>
      <c r="F1080" s="537"/>
      <c r="G1080" s="537"/>
      <c r="H1080" s="491"/>
      <c r="I1080" s="494"/>
    </row>
    <row r="1081" spans="1:9" s="467" customFormat="1" x14ac:dyDescent="0.3">
      <c r="A1081" s="549" t="str">
        <f>IF(ISBLANK($A$17),"",$A$17)</f>
        <v>Managers</v>
      </c>
      <c r="B1081" s="491"/>
      <c r="C1081" s="491"/>
      <c r="D1081" s="492">
        <f t="shared" si="110"/>
        <v>0</v>
      </c>
      <c r="E1081" s="492">
        <f t="shared" si="110"/>
        <v>0</v>
      </c>
      <c r="F1081" s="537"/>
      <c r="G1081" s="537"/>
      <c r="H1081" s="491"/>
      <c r="I1081" s="494"/>
    </row>
    <row r="1082" spans="1:9" s="467" customFormat="1" x14ac:dyDescent="0.3">
      <c r="A1082" s="549" t="str">
        <f>IF(ISBLANK($A$18),"",$A$18)</f>
        <v>Director</v>
      </c>
      <c r="B1082" s="491"/>
      <c r="C1082" s="491"/>
      <c r="D1082" s="492">
        <f t="shared" si="110"/>
        <v>0</v>
      </c>
      <c r="E1082" s="492">
        <f t="shared" si="110"/>
        <v>0</v>
      </c>
      <c r="F1082" s="537"/>
      <c r="G1082" s="537"/>
      <c r="H1082" s="491"/>
      <c r="I1082" s="494"/>
    </row>
    <row r="1083" spans="1:9" s="467" customFormat="1" x14ac:dyDescent="0.3">
      <c r="A1083" s="547" t="str">
        <f>IF(ISBLANK($A$19),"",$A$19)</f>
        <v>Other Labor</v>
      </c>
      <c r="B1083" s="479"/>
      <c r="C1083" s="479"/>
      <c r="D1083" s="485">
        <f t="shared" si="110"/>
        <v>0</v>
      </c>
      <c r="E1083" s="485">
        <f t="shared" si="110"/>
        <v>0</v>
      </c>
      <c r="F1083" s="536"/>
      <c r="G1083" s="536"/>
      <c r="H1083" s="479"/>
      <c r="I1083" s="482"/>
    </row>
    <row r="1084" spans="1:9" s="467" customFormat="1" x14ac:dyDescent="0.3">
      <c r="A1084" s="549" t="str">
        <f>IF(ISBLANK($A$20),"",$A$20)</f>
        <v>Temp/ Agency Labor</v>
      </c>
      <c r="B1084" s="491"/>
      <c r="C1084" s="491"/>
      <c r="D1084" s="492">
        <f t="shared" si="110"/>
        <v>0</v>
      </c>
      <c r="E1084" s="492">
        <f t="shared" si="110"/>
        <v>0</v>
      </c>
      <c r="F1084" s="537"/>
      <c r="G1084" s="537"/>
      <c r="H1084" s="491"/>
      <c r="I1084" s="494"/>
    </row>
    <row r="1085" spans="1:9" s="467" customFormat="1" x14ac:dyDescent="0.3">
      <c r="A1085" s="547" t="str">
        <f>IF(ISBLANK($A$21),"",$A$21)</f>
        <v/>
      </c>
      <c r="B1085" s="491"/>
      <c r="C1085" s="491"/>
      <c r="D1085" s="492">
        <f t="shared" si="110"/>
        <v>0</v>
      </c>
      <c r="E1085" s="492">
        <f t="shared" si="110"/>
        <v>0</v>
      </c>
      <c r="F1085" s="537"/>
      <c r="G1085" s="537"/>
      <c r="H1085" s="491"/>
      <c r="I1085" s="494"/>
    </row>
    <row r="1086" spans="1:9" s="467" customFormat="1" x14ac:dyDescent="0.3">
      <c r="A1086" s="547" t="str">
        <f>IF(ISBLANK($A$22),"",$A$22)</f>
        <v/>
      </c>
      <c r="B1086" s="491"/>
      <c r="C1086" s="491"/>
      <c r="D1086" s="492">
        <f t="shared" si="110"/>
        <v>0</v>
      </c>
      <c r="E1086" s="492">
        <f t="shared" si="110"/>
        <v>0</v>
      </c>
      <c r="F1086" s="537"/>
      <c r="G1086" s="537"/>
      <c r="H1086" s="491"/>
      <c r="I1086" s="494"/>
    </row>
    <row r="1087" spans="1:9" s="467" customFormat="1" x14ac:dyDescent="0.3">
      <c r="A1087" s="547" t="str">
        <f>IF(ISBLANK($A$23),"",$A$23)</f>
        <v/>
      </c>
      <c r="B1087" s="491"/>
      <c r="C1087" s="491"/>
      <c r="D1087" s="492">
        <f t="shared" si="110"/>
        <v>0</v>
      </c>
      <c r="E1087" s="492">
        <f t="shared" si="110"/>
        <v>0</v>
      </c>
      <c r="F1087" s="537"/>
      <c r="G1087" s="537"/>
      <c r="H1087" s="491"/>
      <c r="I1087" s="494"/>
    </row>
    <row r="1088" spans="1:9" s="467" customFormat="1" x14ac:dyDescent="0.3">
      <c r="A1088" s="547" t="str">
        <f>IF(ISBLANK($A$24),"",$A$24)</f>
        <v/>
      </c>
      <c r="B1088" s="491"/>
      <c r="C1088" s="491"/>
      <c r="D1088" s="492">
        <f t="shared" si="110"/>
        <v>0</v>
      </c>
      <c r="E1088" s="492">
        <f t="shared" si="110"/>
        <v>0</v>
      </c>
      <c r="F1088" s="537"/>
      <c r="G1088" s="537"/>
      <c r="H1088" s="491"/>
      <c r="I1088" s="494"/>
    </row>
    <row r="1089" spans="1:26" s="467" customFormat="1" x14ac:dyDescent="0.3">
      <c r="A1089" s="547" t="str">
        <f>IF(ISBLANK($A$25),"",$A$25)</f>
        <v/>
      </c>
      <c r="B1089" s="491"/>
      <c r="C1089" s="491"/>
      <c r="D1089" s="492">
        <f t="shared" si="110"/>
        <v>0</v>
      </c>
      <c r="E1089" s="492">
        <f t="shared" si="110"/>
        <v>0</v>
      </c>
      <c r="F1089" s="537"/>
      <c r="G1089" s="537"/>
      <c r="H1089" s="491"/>
      <c r="I1089" s="494"/>
    </row>
    <row r="1090" spans="1:26" s="467" customFormat="1" x14ac:dyDescent="0.3">
      <c r="A1090" s="547" t="str">
        <f>IF(ISBLANK($A$26),"",$A$26)</f>
        <v/>
      </c>
      <c r="B1090" s="491"/>
      <c r="C1090" s="491"/>
      <c r="D1090" s="492">
        <f t="shared" si="110"/>
        <v>0</v>
      </c>
      <c r="E1090" s="492">
        <f t="shared" si="110"/>
        <v>0</v>
      </c>
      <c r="F1090" s="537"/>
      <c r="G1090" s="537"/>
      <c r="H1090" s="491"/>
      <c r="I1090" s="494"/>
      <c r="J1090" s="464"/>
      <c r="K1090" s="464"/>
      <c r="L1090" s="464"/>
      <c r="M1090" s="464"/>
      <c r="N1090" s="464"/>
      <c r="O1090" s="464"/>
      <c r="P1090" s="464"/>
      <c r="Q1090" s="464"/>
      <c r="R1090" s="464"/>
      <c r="S1090" s="464"/>
      <c r="T1090" s="464"/>
      <c r="U1090" s="464"/>
      <c r="V1090" s="464"/>
      <c r="W1090" s="464"/>
      <c r="X1090" s="464"/>
      <c r="Y1090" s="464"/>
      <c r="Z1090" s="464"/>
    </row>
    <row r="1091" spans="1:26" s="467" customFormat="1" x14ac:dyDescent="0.3">
      <c r="A1091" s="547" t="str">
        <f>IF(ISBLANK($A$27),"",$A$27)</f>
        <v/>
      </c>
      <c r="B1091" s="491"/>
      <c r="C1091" s="491"/>
      <c r="D1091" s="492">
        <f t="shared" si="110"/>
        <v>0</v>
      </c>
      <c r="E1091" s="492">
        <f t="shared" si="110"/>
        <v>0</v>
      </c>
      <c r="F1091" s="537"/>
      <c r="G1091" s="537"/>
      <c r="H1091" s="491"/>
      <c r="I1091" s="494"/>
      <c r="J1091" s="464"/>
      <c r="K1091" s="464"/>
      <c r="L1091" s="464"/>
      <c r="M1091" s="464"/>
      <c r="N1091" s="464"/>
      <c r="O1091" s="464"/>
      <c r="P1091" s="464"/>
      <c r="Q1091" s="464"/>
      <c r="R1091" s="464"/>
      <c r="S1091" s="464"/>
      <c r="T1091" s="464"/>
      <c r="U1091" s="464"/>
      <c r="V1091" s="464"/>
      <c r="W1091" s="464"/>
      <c r="X1091" s="464"/>
      <c r="Y1091" s="464"/>
      <c r="Z1091" s="464"/>
    </row>
    <row r="1092" spans="1:26" s="467" customFormat="1" x14ac:dyDescent="0.3">
      <c r="A1092" s="547" t="str">
        <f>IF(ISBLANK($A$28),"",$A$28)</f>
        <v/>
      </c>
      <c r="B1092" s="491"/>
      <c r="C1092" s="491"/>
      <c r="D1092" s="492">
        <f t="shared" si="110"/>
        <v>0</v>
      </c>
      <c r="E1092" s="492">
        <f t="shared" si="110"/>
        <v>0</v>
      </c>
      <c r="F1092" s="537"/>
      <c r="G1092" s="537"/>
      <c r="H1092" s="491"/>
      <c r="I1092" s="494"/>
      <c r="J1092" s="464"/>
      <c r="K1092" s="464"/>
      <c r="L1092" s="464"/>
      <c r="M1092" s="464"/>
      <c r="N1092" s="464"/>
      <c r="O1092" s="464"/>
      <c r="P1092" s="464"/>
      <c r="Q1092" s="464"/>
      <c r="R1092" s="464"/>
      <c r="S1092" s="464"/>
      <c r="T1092" s="464"/>
      <c r="U1092" s="464"/>
      <c r="V1092" s="464"/>
      <c r="W1092" s="464"/>
      <c r="X1092" s="464"/>
      <c r="Y1092" s="464"/>
      <c r="Z1092" s="464"/>
    </row>
    <row r="1093" spans="1:26" s="467" customFormat="1" x14ac:dyDescent="0.3">
      <c r="A1093" s="547" t="str">
        <f>IF(ISBLANK($A$29),"",$A$29)</f>
        <v/>
      </c>
      <c r="B1093" s="514"/>
      <c r="C1093" s="514"/>
      <c r="D1093" s="492">
        <f t="shared" si="110"/>
        <v>0</v>
      </c>
      <c r="E1093" s="492">
        <f t="shared" si="110"/>
        <v>0</v>
      </c>
      <c r="F1093" s="539"/>
      <c r="G1093" s="539"/>
      <c r="H1093" s="491"/>
      <c r="I1093" s="494"/>
      <c r="J1093" s="464"/>
      <c r="K1093" s="464"/>
      <c r="L1093" s="464"/>
      <c r="M1093" s="464"/>
      <c r="N1093" s="464"/>
      <c r="O1093" s="464"/>
      <c r="P1093" s="464"/>
      <c r="Q1093" s="464"/>
      <c r="R1093" s="464"/>
      <c r="S1093" s="464"/>
      <c r="T1093" s="464"/>
      <c r="U1093" s="464"/>
      <c r="V1093" s="464"/>
      <c r="W1093" s="464"/>
      <c r="X1093" s="464"/>
      <c r="Y1093" s="464"/>
      <c r="Z1093" s="464"/>
    </row>
    <row r="1094" spans="1:26" s="467" customFormat="1" x14ac:dyDescent="0.3">
      <c r="A1094" s="547" t="s">
        <v>2065</v>
      </c>
      <c r="B1094" s="517">
        <f t="shared" ref="B1094:G1094" si="111">SUM(B1071:B1093)</f>
        <v>0</v>
      </c>
      <c r="C1094" s="517">
        <f t="shared" si="111"/>
        <v>0</v>
      </c>
      <c r="D1094" s="492">
        <f t="shared" si="111"/>
        <v>0</v>
      </c>
      <c r="E1094" s="492">
        <f t="shared" si="111"/>
        <v>0</v>
      </c>
      <c r="F1094" s="556">
        <f t="shared" si="111"/>
        <v>0</v>
      </c>
      <c r="G1094" s="556">
        <f t="shared" si="111"/>
        <v>0</v>
      </c>
      <c r="H1094" s="491"/>
      <c r="I1094" s="519"/>
      <c r="J1094" s="464"/>
      <c r="K1094" s="464"/>
      <c r="L1094" s="464"/>
      <c r="M1094" s="464"/>
      <c r="N1094" s="464"/>
      <c r="O1094" s="464"/>
      <c r="P1094" s="464"/>
      <c r="Q1094" s="464"/>
      <c r="R1094" s="464"/>
      <c r="S1094" s="464"/>
      <c r="T1094" s="464"/>
      <c r="U1094" s="464"/>
      <c r="V1094" s="464"/>
      <c r="W1094" s="464"/>
      <c r="X1094" s="464"/>
      <c r="Y1094" s="464"/>
      <c r="Z1094" s="464"/>
    </row>
    <row r="1095" spans="1:26" s="467" customFormat="1" ht="18" x14ac:dyDescent="0.3">
      <c r="A1095" s="557" t="s">
        <v>2066</v>
      </c>
      <c r="B1095" s="558"/>
      <c r="C1095" s="1124" t="s">
        <v>1655</v>
      </c>
      <c r="D1095" s="1124"/>
      <c r="E1095" s="1124"/>
      <c r="F1095" s="1124"/>
      <c r="G1095" s="1125"/>
      <c r="J1095" s="464"/>
      <c r="K1095" s="464"/>
      <c r="L1095" s="464"/>
      <c r="M1095" s="464"/>
      <c r="N1095" s="464"/>
      <c r="O1095" s="464"/>
      <c r="P1095" s="464"/>
      <c r="Q1095" s="464"/>
      <c r="R1095" s="464"/>
      <c r="S1095" s="464"/>
      <c r="T1095" s="464"/>
      <c r="U1095" s="464"/>
      <c r="V1095" s="464"/>
      <c r="W1095" s="464"/>
      <c r="X1095" s="464"/>
      <c r="Y1095" s="464"/>
      <c r="Z1095" s="464"/>
    </row>
    <row r="1096" spans="1:26" s="467" customFormat="1" ht="46.8" hidden="1" x14ac:dyDescent="0.3">
      <c r="A1096" s="530" t="s">
        <v>2181</v>
      </c>
      <c r="B1096" s="531"/>
      <c r="C1096" s="1121"/>
      <c r="D1096" s="1121"/>
      <c r="E1096" s="1121"/>
      <c r="F1096" s="1121"/>
      <c r="G1096" s="1121"/>
      <c r="J1096" s="464"/>
      <c r="K1096" s="464"/>
      <c r="L1096" s="464"/>
      <c r="M1096" s="464"/>
      <c r="N1096" s="464"/>
      <c r="O1096" s="464"/>
      <c r="P1096" s="464"/>
      <c r="Q1096" s="464"/>
      <c r="R1096" s="464"/>
      <c r="S1096" s="464"/>
      <c r="T1096" s="464"/>
      <c r="U1096" s="464"/>
      <c r="V1096" s="464"/>
      <c r="W1096" s="464"/>
      <c r="X1096" s="464"/>
      <c r="Y1096" s="464"/>
      <c r="Z1096" s="464"/>
    </row>
    <row r="1097" spans="1:26" s="467" customFormat="1" ht="15.6" hidden="1" x14ac:dyDescent="0.3">
      <c r="A1097" s="532" t="s">
        <v>2068</v>
      </c>
      <c r="B1097" s="531"/>
      <c r="C1097" s="1121"/>
      <c r="D1097" s="1121"/>
      <c r="E1097" s="1121"/>
      <c r="F1097" s="1121"/>
      <c r="G1097" s="1121"/>
      <c r="J1097" s="464"/>
      <c r="K1097" s="464"/>
      <c r="L1097" s="464"/>
      <c r="M1097" s="464"/>
      <c r="N1097" s="464"/>
      <c r="O1097" s="464"/>
      <c r="P1097" s="464"/>
      <c r="Q1097" s="464"/>
      <c r="R1097" s="464"/>
      <c r="S1097" s="464"/>
      <c r="T1097" s="464"/>
      <c r="U1097" s="464"/>
      <c r="V1097" s="464"/>
      <c r="W1097" s="464"/>
      <c r="X1097" s="464"/>
      <c r="Y1097" s="464"/>
      <c r="Z1097" s="464"/>
    </row>
    <row r="1098" spans="1:26" s="467" customFormat="1" ht="15.6" hidden="1" x14ac:dyDescent="0.3">
      <c r="A1098" s="532" t="s">
        <v>2069</v>
      </c>
      <c r="B1098" s="531"/>
      <c r="C1098" s="1121"/>
      <c r="D1098" s="1121"/>
      <c r="E1098" s="1121"/>
      <c r="F1098" s="1121"/>
      <c r="G1098" s="1121"/>
      <c r="J1098" s="464"/>
      <c r="K1098" s="464"/>
      <c r="L1098" s="464"/>
      <c r="M1098" s="464"/>
      <c r="N1098" s="464"/>
      <c r="O1098" s="464"/>
      <c r="P1098" s="464"/>
      <c r="Q1098" s="464"/>
      <c r="R1098" s="464"/>
      <c r="S1098" s="464"/>
      <c r="T1098" s="464"/>
      <c r="U1098" s="464"/>
      <c r="V1098" s="464"/>
      <c r="W1098" s="464"/>
      <c r="X1098" s="464"/>
      <c r="Y1098" s="464"/>
      <c r="Z1098" s="464"/>
    </row>
    <row r="1099" spans="1:26" s="467" customFormat="1" ht="15.6" hidden="1" x14ac:dyDescent="0.3">
      <c r="A1099" s="532" t="s">
        <v>2070</v>
      </c>
      <c r="B1099" s="531"/>
      <c r="C1099" s="1121"/>
      <c r="D1099" s="1121"/>
      <c r="E1099" s="1121"/>
      <c r="F1099" s="1121"/>
      <c r="G1099" s="1121"/>
      <c r="J1099" s="464"/>
      <c r="K1099" s="464"/>
      <c r="L1099" s="464"/>
      <c r="M1099" s="464"/>
      <c r="N1099" s="464"/>
      <c r="O1099" s="464"/>
      <c r="P1099" s="464"/>
      <c r="Q1099" s="464"/>
      <c r="R1099" s="464"/>
      <c r="S1099" s="464"/>
      <c r="T1099" s="464"/>
      <c r="U1099" s="464"/>
      <c r="V1099" s="464"/>
      <c r="W1099" s="464"/>
      <c r="X1099" s="464"/>
      <c r="Y1099" s="464"/>
      <c r="Z1099" s="464"/>
    </row>
    <row r="1100" spans="1:26" s="467" customFormat="1" ht="15.6" hidden="1" x14ac:dyDescent="0.3">
      <c r="A1100" s="532" t="s">
        <v>2071</v>
      </c>
      <c r="B1100" s="531"/>
      <c r="C1100" s="1121"/>
      <c r="D1100" s="1121"/>
      <c r="E1100" s="1121"/>
      <c r="F1100" s="1121"/>
      <c r="G1100" s="1121"/>
      <c r="J1100" s="464"/>
      <c r="K1100" s="464"/>
      <c r="L1100" s="464"/>
      <c r="M1100" s="464"/>
      <c r="N1100" s="464"/>
      <c r="O1100" s="464"/>
      <c r="P1100" s="464"/>
      <c r="Q1100" s="464"/>
      <c r="R1100" s="464"/>
      <c r="S1100" s="464"/>
      <c r="T1100" s="464"/>
      <c r="U1100" s="464"/>
      <c r="V1100" s="464"/>
      <c r="W1100" s="464"/>
      <c r="X1100" s="464"/>
      <c r="Y1100" s="464"/>
      <c r="Z1100" s="464"/>
    </row>
    <row r="1101" spans="1:26" s="467" customFormat="1" ht="15.6" hidden="1" x14ac:dyDescent="0.3">
      <c r="A1101" s="532" t="s">
        <v>2072</v>
      </c>
      <c r="B1101" s="531"/>
      <c r="C1101" s="1121"/>
      <c r="D1101" s="1121"/>
      <c r="E1101" s="1121"/>
      <c r="F1101" s="1121"/>
      <c r="G1101" s="1121"/>
      <c r="J1101" s="464"/>
      <c r="K1101" s="464"/>
      <c r="L1101" s="464"/>
      <c r="M1101" s="464"/>
      <c r="N1101" s="464"/>
      <c r="O1101" s="464"/>
      <c r="P1101" s="464"/>
      <c r="Q1101" s="464"/>
      <c r="R1101" s="464"/>
      <c r="S1101" s="464"/>
      <c r="T1101" s="464"/>
      <c r="U1101" s="464"/>
      <c r="V1101" s="464"/>
      <c r="W1101" s="464"/>
      <c r="X1101" s="464"/>
      <c r="Y1101" s="464"/>
      <c r="Z1101" s="464"/>
    </row>
    <row r="1102" spans="1:26" s="467" customFormat="1" ht="15.6" collapsed="1" x14ac:dyDescent="0.3">
      <c r="A1102" s="533" t="s">
        <v>1496</v>
      </c>
      <c r="B1102" s="534">
        <v>40</v>
      </c>
      <c r="C1102" s="1122" t="s">
        <v>2073</v>
      </c>
      <c r="D1102" s="1122"/>
      <c r="E1102" s="1122"/>
      <c r="F1102" s="1122"/>
      <c r="G1102" s="1122"/>
      <c r="J1102" s="464"/>
      <c r="K1102" s="464"/>
      <c r="L1102" s="464"/>
      <c r="M1102" s="464"/>
      <c r="N1102" s="464"/>
      <c r="O1102" s="464"/>
      <c r="P1102" s="464"/>
      <c r="Q1102" s="464"/>
      <c r="R1102" s="464"/>
      <c r="S1102" s="464"/>
      <c r="T1102" s="464"/>
      <c r="U1102" s="464"/>
      <c r="V1102" s="464"/>
      <c r="W1102" s="464"/>
      <c r="X1102" s="464"/>
      <c r="Y1102" s="464"/>
      <c r="Z1102" s="464"/>
    </row>
    <row r="1104" spans="1:26" ht="18" x14ac:dyDescent="0.35">
      <c r="A1104" s="1134" t="s">
        <v>1894</v>
      </c>
      <c r="B1104" s="1135"/>
      <c r="C1104" s="1135"/>
      <c r="D1104" s="1135"/>
      <c r="E1104" s="1135"/>
      <c r="F1104" s="1135"/>
      <c r="G1104" s="1135"/>
      <c r="H1104" s="1135"/>
      <c r="I1104" s="1136"/>
    </row>
    <row r="1105" spans="1:9" ht="43.2" x14ac:dyDescent="0.3">
      <c r="A1105" s="471" t="s">
        <v>2040</v>
      </c>
      <c r="B1105" s="471" t="s">
        <v>2041</v>
      </c>
      <c r="C1105" s="472" t="s">
        <v>2042</v>
      </c>
      <c r="D1105" s="546" t="str">
        <f>"Productive FTEs ("&amp;B1137*52&amp;")"</f>
        <v>Productive FTEs (2080)</v>
      </c>
      <c r="E1105" s="546" t="str">
        <f>"Non-productive FTEs ("&amp;B1137*52&amp;")"</f>
        <v>Non-productive FTEs (2080)</v>
      </c>
      <c r="F1105" s="472" t="s">
        <v>2043</v>
      </c>
      <c r="G1105" s="472" t="s">
        <v>2044</v>
      </c>
      <c r="H1105" s="473" t="s">
        <v>2045</v>
      </c>
      <c r="I1105" s="472" t="s">
        <v>1655</v>
      </c>
    </row>
    <row r="1106" spans="1:9" x14ac:dyDescent="0.3">
      <c r="A1106" s="547" t="str">
        <f>IF(ISBLANK($A$7),"",$A$7)</f>
        <v>Hourly Staff</v>
      </c>
      <c r="B1106" s="479"/>
      <c r="C1106" s="479"/>
      <c r="D1106" s="485">
        <f t="shared" ref="D1106:E1113" si="112">IF($B$254="","",B1106/($B$254*52))</f>
        <v>0</v>
      </c>
      <c r="E1106" s="485">
        <f t="shared" si="112"/>
        <v>0</v>
      </c>
      <c r="F1106" s="536"/>
      <c r="G1106" s="536"/>
      <c r="H1106" s="479"/>
      <c r="I1106" s="482"/>
    </row>
    <row r="1107" spans="1:9" x14ac:dyDescent="0.3">
      <c r="A1107" s="549" t="str">
        <f>IF(ISBLANK($A$8),"",$A$8)</f>
        <v>Hourly Staff</v>
      </c>
      <c r="B1107" s="491"/>
      <c r="C1107" s="491"/>
      <c r="D1107" s="492">
        <f t="shared" si="112"/>
        <v>0</v>
      </c>
      <c r="E1107" s="492">
        <f t="shared" si="112"/>
        <v>0</v>
      </c>
      <c r="F1107" s="537"/>
      <c r="G1107" s="537"/>
      <c r="H1107" s="491"/>
      <c r="I1107" s="494"/>
    </row>
    <row r="1108" spans="1:9" x14ac:dyDescent="0.3">
      <c r="A1108" s="549" t="str">
        <f>IF(ISBLANK($A$9),"",$A$9)</f>
        <v>Other Labor</v>
      </c>
      <c r="B1108" s="491"/>
      <c r="C1108" s="491"/>
      <c r="D1108" s="492">
        <f t="shared" si="112"/>
        <v>0</v>
      </c>
      <c r="E1108" s="492">
        <f t="shared" si="112"/>
        <v>0</v>
      </c>
      <c r="F1108" s="537"/>
      <c r="G1108" s="537"/>
      <c r="H1108" s="491"/>
      <c r="I1108" s="494"/>
    </row>
    <row r="1109" spans="1:9" s="467" customFormat="1" x14ac:dyDescent="0.3">
      <c r="A1109" s="549" t="str">
        <f>IF(ISBLANK($A$10),"",$A$10)</f>
        <v>Other Labor</v>
      </c>
      <c r="B1109" s="491"/>
      <c r="C1109" s="491"/>
      <c r="D1109" s="492">
        <f t="shared" si="112"/>
        <v>0</v>
      </c>
      <c r="E1109" s="492">
        <f t="shared" si="112"/>
        <v>0</v>
      </c>
      <c r="F1109" s="537"/>
      <c r="G1109" s="537"/>
      <c r="H1109" s="491"/>
      <c r="I1109" s="494"/>
    </row>
    <row r="1110" spans="1:9" s="467" customFormat="1" x14ac:dyDescent="0.3">
      <c r="A1110" s="549" t="str">
        <f>IF(ISBLANK($A$11),"",$A$11)</f>
        <v>Other Labor</v>
      </c>
      <c r="B1110" s="491"/>
      <c r="C1110" s="491"/>
      <c r="D1110" s="492">
        <f t="shared" si="112"/>
        <v>0</v>
      </c>
      <c r="E1110" s="492">
        <f t="shared" si="112"/>
        <v>0</v>
      </c>
      <c r="F1110" s="537"/>
      <c r="G1110" s="537"/>
      <c r="H1110" s="491"/>
      <c r="I1110" s="494"/>
    </row>
    <row r="1111" spans="1:9" s="467" customFormat="1" x14ac:dyDescent="0.3">
      <c r="A1111" s="549" t="str">
        <f>IF(ISBLANK($A$12),"",$A$12)</f>
        <v>Lead</v>
      </c>
      <c r="B1111" s="491"/>
      <c r="C1111" s="491"/>
      <c r="D1111" s="492">
        <f t="shared" si="112"/>
        <v>0</v>
      </c>
      <c r="E1111" s="492">
        <f t="shared" si="112"/>
        <v>0</v>
      </c>
      <c r="F1111" s="537"/>
      <c r="G1111" s="537"/>
      <c r="H1111" s="491"/>
      <c r="I1111" s="494"/>
    </row>
    <row r="1112" spans="1:9" s="467" customFormat="1" x14ac:dyDescent="0.3">
      <c r="A1112" s="549" t="str">
        <f>IF(ISBLANK($A$13),"",$A$13)</f>
        <v>Administrative Support</v>
      </c>
      <c r="B1112" s="491"/>
      <c r="C1112" s="491"/>
      <c r="D1112" s="492">
        <f t="shared" si="112"/>
        <v>0</v>
      </c>
      <c r="E1112" s="492">
        <f t="shared" si="112"/>
        <v>0</v>
      </c>
      <c r="F1112" s="537"/>
      <c r="G1112" s="537"/>
      <c r="H1112" s="491"/>
      <c r="I1112" s="494"/>
    </row>
    <row r="1113" spans="1:9" s="467" customFormat="1" x14ac:dyDescent="0.3">
      <c r="A1113" s="549" t="str">
        <f>IF(ISBLANK($A$14),"",$A$14)</f>
        <v>Hourly Supervision</v>
      </c>
      <c r="B1113" s="491"/>
      <c r="C1113" s="491"/>
      <c r="D1113" s="492">
        <f t="shared" si="112"/>
        <v>0</v>
      </c>
      <c r="E1113" s="492">
        <f t="shared" si="112"/>
        <v>0</v>
      </c>
      <c r="F1113" s="537"/>
      <c r="G1113" s="537"/>
      <c r="H1113" s="491"/>
      <c r="I1113" s="494"/>
    </row>
    <row r="1114" spans="1:9" s="467" customFormat="1" x14ac:dyDescent="0.3">
      <c r="A1114" s="547" t="str">
        <f>IF(ISBLANK($A$15),"",$A$15)</f>
        <v>Salaried Staff</v>
      </c>
      <c r="B1114" s="479"/>
      <c r="C1114" s="479"/>
      <c r="D1114" s="485"/>
      <c r="E1114" s="485"/>
      <c r="F1114" s="536"/>
      <c r="G1114" s="536"/>
      <c r="H1114" s="479"/>
      <c r="I1114" s="482"/>
    </row>
    <row r="1115" spans="1:9" s="467" customFormat="1" x14ac:dyDescent="0.3">
      <c r="A1115" s="549" t="str">
        <f>IF(ISBLANK($A$16),"",$A$16)</f>
        <v>Salaried Supervision</v>
      </c>
      <c r="B1115" s="491"/>
      <c r="C1115" s="491"/>
      <c r="D1115" s="492">
        <f t="shared" ref="D1115:E1128" si="113">IF($B$254="","",B1115/($B$254*52))</f>
        <v>0</v>
      </c>
      <c r="E1115" s="492">
        <f t="shared" si="113"/>
        <v>0</v>
      </c>
      <c r="F1115" s="537"/>
      <c r="G1115" s="537"/>
      <c r="H1115" s="491"/>
      <c r="I1115" s="494"/>
    </row>
    <row r="1116" spans="1:9" s="467" customFormat="1" x14ac:dyDescent="0.3">
      <c r="A1116" s="549" t="str">
        <f>IF(ISBLANK($A$17),"",$A$17)</f>
        <v>Managers</v>
      </c>
      <c r="B1116" s="491"/>
      <c r="C1116" s="491"/>
      <c r="D1116" s="492">
        <f t="shared" si="113"/>
        <v>0</v>
      </c>
      <c r="E1116" s="492">
        <f t="shared" si="113"/>
        <v>0</v>
      </c>
      <c r="F1116" s="537"/>
      <c r="G1116" s="537"/>
      <c r="H1116" s="491"/>
      <c r="I1116" s="494"/>
    </row>
    <row r="1117" spans="1:9" s="467" customFormat="1" x14ac:dyDescent="0.3">
      <c r="A1117" s="549" t="str">
        <f>IF(ISBLANK($A$18),"",$A$18)</f>
        <v>Director</v>
      </c>
      <c r="B1117" s="491"/>
      <c r="C1117" s="491"/>
      <c r="D1117" s="492">
        <f t="shared" si="113"/>
        <v>0</v>
      </c>
      <c r="E1117" s="492">
        <f t="shared" si="113"/>
        <v>0</v>
      </c>
      <c r="F1117" s="537"/>
      <c r="G1117" s="537"/>
      <c r="H1117" s="491"/>
      <c r="I1117" s="494"/>
    </row>
    <row r="1118" spans="1:9" s="467" customFormat="1" x14ac:dyDescent="0.3">
      <c r="A1118" s="547" t="str">
        <f>IF(ISBLANK($A$19),"",$A$19)</f>
        <v>Other Labor</v>
      </c>
      <c r="B1118" s="479"/>
      <c r="C1118" s="479"/>
      <c r="D1118" s="485">
        <f t="shared" si="113"/>
        <v>0</v>
      </c>
      <c r="E1118" s="485">
        <f t="shared" si="113"/>
        <v>0</v>
      </c>
      <c r="F1118" s="536"/>
      <c r="G1118" s="536"/>
      <c r="H1118" s="479"/>
      <c r="I1118" s="482"/>
    </row>
    <row r="1119" spans="1:9" s="467" customFormat="1" x14ac:dyDescent="0.3">
      <c r="A1119" s="549" t="str">
        <f>IF(ISBLANK($A$20),"",$A$20)</f>
        <v>Temp/ Agency Labor</v>
      </c>
      <c r="B1119" s="491"/>
      <c r="C1119" s="491"/>
      <c r="D1119" s="492">
        <f t="shared" si="113"/>
        <v>0</v>
      </c>
      <c r="E1119" s="492">
        <f t="shared" si="113"/>
        <v>0</v>
      </c>
      <c r="F1119" s="537"/>
      <c r="G1119" s="537"/>
      <c r="H1119" s="491"/>
      <c r="I1119" s="494"/>
    </row>
    <row r="1120" spans="1:9" s="467" customFormat="1" x14ac:dyDescent="0.3">
      <c r="A1120" s="547" t="str">
        <f>IF(ISBLANK($A$21),"",$A$21)</f>
        <v/>
      </c>
      <c r="B1120" s="491"/>
      <c r="C1120" s="491"/>
      <c r="D1120" s="492">
        <f t="shared" si="113"/>
        <v>0</v>
      </c>
      <c r="E1120" s="492">
        <f t="shared" si="113"/>
        <v>0</v>
      </c>
      <c r="F1120" s="537"/>
      <c r="G1120" s="537"/>
      <c r="H1120" s="491"/>
      <c r="I1120" s="494"/>
    </row>
    <row r="1121" spans="1:26" s="467" customFormat="1" x14ac:dyDescent="0.3">
      <c r="A1121" s="547" t="str">
        <f>IF(ISBLANK($A$22),"",$A$22)</f>
        <v/>
      </c>
      <c r="B1121" s="491"/>
      <c r="C1121" s="491"/>
      <c r="D1121" s="492">
        <f t="shared" si="113"/>
        <v>0</v>
      </c>
      <c r="E1121" s="492">
        <f t="shared" si="113"/>
        <v>0</v>
      </c>
      <c r="F1121" s="537"/>
      <c r="G1121" s="537"/>
      <c r="H1121" s="491"/>
      <c r="I1121" s="494"/>
    </row>
    <row r="1122" spans="1:26" s="467" customFormat="1" x14ac:dyDescent="0.3">
      <c r="A1122" s="547" t="str">
        <f>IF(ISBLANK($A$23),"",$A$23)</f>
        <v/>
      </c>
      <c r="B1122" s="491"/>
      <c r="C1122" s="491"/>
      <c r="D1122" s="492">
        <f t="shared" si="113"/>
        <v>0</v>
      </c>
      <c r="E1122" s="492">
        <f t="shared" si="113"/>
        <v>0</v>
      </c>
      <c r="F1122" s="537"/>
      <c r="G1122" s="537"/>
      <c r="H1122" s="491"/>
      <c r="I1122" s="494"/>
    </row>
    <row r="1123" spans="1:26" s="467" customFormat="1" x14ac:dyDescent="0.3">
      <c r="A1123" s="547" t="str">
        <f>IF(ISBLANK($A$24),"",$A$24)</f>
        <v/>
      </c>
      <c r="B1123" s="491"/>
      <c r="C1123" s="491"/>
      <c r="D1123" s="492">
        <f t="shared" si="113"/>
        <v>0</v>
      </c>
      <c r="E1123" s="492">
        <f t="shared" si="113"/>
        <v>0</v>
      </c>
      <c r="F1123" s="537"/>
      <c r="G1123" s="537"/>
      <c r="H1123" s="491"/>
      <c r="I1123" s="494"/>
    </row>
    <row r="1124" spans="1:26" s="467" customFormat="1" x14ac:dyDescent="0.3">
      <c r="A1124" s="547" t="str">
        <f>IF(ISBLANK($A$25),"",$A$25)</f>
        <v/>
      </c>
      <c r="B1124" s="491"/>
      <c r="C1124" s="491"/>
      <c r="D1124" s="492">
        <f t="shared" si="113"/>
        <v>0</v>
      </c>
      <c r="E1124" s="492">
        <f t="shared" si="113"/>
        <v>0</v>
      </c>
      <c r="F1124" s="537"/>
      <c r="G1124" s="537"/>
      <c r="H1124" s="491"/>
      <c r="I1124" s="494"/>
    </row>
    <row r="1125" spans="1:26" s="467" customFormat="1" x14ac:dyDescent="0.3">
      <c r="A1125" s="547" t="str">
        <f>IF(ISBLANK($A$26),"",$A$26)</f>
        <v/>
      </c>
      <c r="B1125" s="491"/>
      <c r="C1125" s="491"/>
      <c r="D1125" s="492">
        <f t="shared" si="113"/>
        <v>0</v>
      </c>
      <c r="E1125" s="492">
        <f t="shared" si="113"/>
        <v>0</v>
      </c>
      <c r="F1125" s="537"/>
      <c r="G1125" s="537"/>
      <c r="H1125" s="491"/>
      <c r="I1125" s="494"/>
      <c r="J1125" s="464"/>
      <c r="K1125" s="464"/>
      <c r="L1125" s="464"/>
      <c r="M1125" s="464"/>
      <c r="N1125" s="464"/>
      <c r="O1125" s="464"/>
      <c r="P1125" s="464"/>
      <c r="Q1125" s="464"/>
      <c r="R1125" s="464"/>
      <c r="S1125" s="464"/>
      <c r="T1125" s="464"/>
      <c r="U1125" s="464"/>
      <c r="V1125" s="464"/>
      <c r="W1125" s="464"/>
      <c r="X1125" s="464"/>
      <c r="Y1125" s="464"/>
      <c r="Z1125" s="464"/>
    </row>
    <row r="1126" spans="1:26" s="467" customFormat="1" x14ac:dyDescent="0.3">
      <c r="A1126" s="547" t="str">
        <f>IF(ISBLANK($A$27),"",$A$27)</f>
        <v/>
      </c>
      <c r="B1126" s="491"/>
      <c r="C1126" s="491"/>
      <c r="D1126" s="492">
        <f t="shared" si="113"/>
        <v>0</v>
      </c>
      <c r="E1126" s="492">
        <f t="shared" si="113"/>
        <v>0</v>
      </c>
      <c r="F1126" s="537"/>
      <c r="G1126" s="537"/>
      <c r="H1126" s="491"/>
      <c r="I1126" s="494"/>
      <c r="J1126" s="464"/>
      <c r="K1126" s="464"/>
      <c r="L1126" s="464"/>
      <c r="M1126" s="464"/>
      <c r="N1126" s="464"/>
      <c r="O1126" s="464"/>
      <c r="P1126" s="464"/>
      <c r="Q1126" s="464"/>
      <c r="R1126" s="464"/>
      <c r="S1126" s="464"/>
      <c r="T1126" s="464"/>
      <c r="U1126" s="464"/>
      <c r="V1126" s="464"/>
      <c r="W1126" s="464"/>
      <c r="X1126" s="464"/>
      <c r="Y1126" s="464"/>
      <c r="Z1126" s="464"/>
    </row>
    <row r="1127" spans="1:26" s="467" customFormat="1" x14ac:dyDescent="0.3">
      <c r="A1127" s="547" t="str">
        <f>IF(ISBLANK($A$28),"",$A$28)</f>
        <v/>
      </c>
      <c r="B1127" s="491"/>
      <c r="C1127" s="491"/>
      <c r="D1127" s="492">
        <f t="shared" si="113"/>
        <v>0</v>
      </c>
      <c r="E1127" s="492">
        <f t="shared" si="113"/>
        <v>0</v>
      </c>
      <c r="F1127" s="537"/>
      <c r="G1127" s="537"/>
      <c r="H1127" s="491"/>
      <c r="I1127" s="494"/>
      <c r="J1127" s="464"/>
      <c r="K1127" s="464"/>
      <c r="L1127" s="464"/>
      <c r="M1127" s="464"/>
      <c r="N1127" s="464"/>
      <c r="O1127" s="464"/>
      <c r="P1127" s="464"/>
      <c r="Q1127" s="464"/>
      <c r="R1127" s="464"/>
      <c r="S1127" s="464"/>
      <c r="T1127" s="464"/>
      <c r="U1127" s="464"/>
      <c r="V1127" s="464"/>
      <c r="W1127" s="464"/>
      <c r="X1127" s="464"/>
      <c r="Y1127" s="464"/>
      <c r="Z1127" s="464"/>
    </row>
    <row r="1128" spans="1:26" s="467" customFormat="1" x14ac:dyDescent="0.3">
      <c r="A1128" s="547" t="str">
        <f>IF(ISBLANK($A$29),"",$A$29)</f>
        <v/>
      </c>
      <c r="B1128" s="514"/>
      <c r="C1128" s="514"/>
      <c r="D1128" s="492">
        <f t="shared" si="113"/>
        <v>0</v>
      </c>
      <c r="E1128" s="492">
        <f t="shared" si="113"/>
        <v>0</v>
      </c>
      <c r="F1128" s="539"/>
      <c r="G1128" s="539"/>
      <c r="H1128" s="491"/>
      <c r="I1128" s="494"/>
      <c r="J1128" s="464"/>
      <c r="K1128" s="464"/>
      <c r="L1128" s="464"/>
      <c r="M1128" s="464"/>
      <c r="N1128" s="464"/>
      <c r="O1128" s="464"/>
      <c r="P1128" s="464"/>
      <c r="Q1128" s="464"/>
      <c r="R1128" s="464"/>
      <c r="S1128" s="464"/>
      <c r="T1128" s="464"/>
      <c r="U1128" s="464"/>
      <c r="V1128" s="464"/>
      <c r="W1128" s="464"/>
      <c r="X1128" s="464"/>
      <c r="Y1128" s="464"/>
      <c r="Z1128" s="464"/>
    </row>
    <row r="1129" spans="1:26" s="467" customFormat="1" x14ac:dyDescent="0.3">
      <c r="A1129" s="547" t="s">
        <v>2065</v>
      </c>
      <c r="B1129" s="517">
        <f t="shared" ref="B1129:G1129" si="114">SUM(B1106:B1128)</f>
        <v>0</v>
      </c>
      <c r="C1129" s="517">
        <f t="shared" si="114"/>
        <v>0</v>
      </c>
      <c r="D1129" s="492">
        <f t="shared" si="114"/>
        <v>0</v>
      </c>
      <c r="E1129" s="492">
        <f t="shared" si="114"/>
        <v>0</v>
      </c>
      <c r="F1129" s="556">
        <f t="shared" si="114"/>
        <v>0</v>
      </c>
      <c r="G1129" s="556">
        <f t="shared" si="114"/>
        <v>0</v>
      </c>
      <c r="H1129" s="491"/>
      <c r="I1129" s="519"/>
      <c r="J1129" s="464"/>
      <c r="K1129" s="464"/>
      <c r="L1129" s="464"/>
      <c r="M1129" s="464"/>
      <c r="N1129" s="464"/>
      <c r="O1129" s="464"/>
      <c r="P1129" s="464"/>
      <c r="Q1129" s="464"/>
      <c r="R1129" s="464"/>
      <c r="S1129" s="464"/>
      <c r="T1129" s="464"/>
      <c r="U1129" s="464"/>
      <c r="V1129" s="464"/>
      <c r="W1129" s="464"/>
      <c r="X1129" s="464"/>
      <c r="Y1129" s="464"/>
      <c r="Z1129" s="464"/>
    </row>
    <row r="1130" spans="1:26" s="467" customFormat="1" ht="18" x14ac:dyDescent="0.3">
      <c r="A1130" s="557" t="s">
        <v>2066</v>
      </c>
      <c r="B1130" s="558"/>
      <c r="C1130" s="1124" t="s">
        <v>1655</v>
      </c>
      <c r="D1130" s="1124"/>
      <c r="E1130" s="1124"/>
      <c r="F1130" s="1124"/>
      <c r="G1130" s="1125"/>
      <c r="J1130" s="464"/>
      <c r="K1130" s="464"/>
      <c r="L1130" s="464"/>
      <c r="M1130" s="464"/>
      <c r="N1130" s="464"/>
      <c r="O1130" s="464"/>
      <c r="P1130" s="464"/>
      <c r="Q1130" s="464"/>
      <c r="R1130" s="464"/>
      <c r="S1130" s="464"/>
      <c r="T1130" s="464"/>
      <c r="U1130" s="464"/>
      <c r="V1130" s="464"/>
      <c r="W1130" s="464"/>
      <c r="X1130" s="464"/>
      <c r="Y1130" s="464"/>
      <c r="Z1130" s="464"/>
    </row>
    <row r="1131" spans="1:26" s="467" customFormat="1" ht="46.8" hidden="1" x14ac:dyDescent="0.3">
      <c r="A1131" s="530" t="s">
        <v>2181</v>
      </c>
      <c r="B1131" s="531"/>
      <c r="C1131" s="1121"/>
      <c r="D1131" s="1121"/>
      <c r="E1131" s="1121"/>
      <c r="F1131" s="1121"/>
      <c r="G1131" s="1121"/>
      <c r="J1131" s="464"/>
      <c r="K1131" s="464"/>
      <c r="L1131" s="464"/>
      <c r="M1131" s="464"/>
      <c r="N1131" s="464"/>
      <c r="O1131" s="464"/>
      <c r="P1131" s="464"/>
      <c r="Q1131" s="464"/>
      <c r="R1131" s="464"/>
      <c r="S1131" s="464"/>
      <c r="T1131" s="464"/>
      <c r="U1131" s="464"/>
      <c r="V1131" s="464"/>
      <c r="W1131" s="464"/>
      <c r="X1131" s="464"/>
      <c r="Y1131" s="464"/>
      <c r="Z1131" s="464"/>
    </row>
    <row r="1132" spans="1:26" s="467" customFormat="1" ht="15.6" hidden="1" x14ac:dyDescent="0.3">
      <c r="A1132" s="532" t="s">
        <v>2068</v>
      </c>
      <c r="B1132" s="531"/>
      <c r="C1132" s="1121"/>
      <c r="D1132" s="1121"/>
      <c r="E1132" s="1121"/>
      <c r="F1132" s="1121"/>
      <c r="G1132" s="1121"/>
      <c r="J1132" s="464"/>
      <c r="K1132" s="464"/>
      <c r="L1132" s="464"/>
      <c r="M1132" s="464"/>
      <c r="N1132" s="464"/>
      <c r="O1132" s="464"/>
      <c r="P1132" s="464"/>
      <c r="Q1132" s="464"/>
      <c r="R1132" s="464"/>
      <c r="S1132" s="464"/>
      <c r="T1132" s="464"/>
      <c r="U1132" s="464"/>
      <c r="V1132" s="464"/>
      <c r="W1132" s="464"/>
      <c r="X1132" s="464"/>
      <c r="Y1132" s="464"/>
      <c r="Z1132" s="464"/>
    </row>
    <row r="1133" spans="1:26" s="467" customFormat="1" ht="15.6" hidden="1" x14ac:dyDescent="0.3">
      <c r="A1133" s="532" t="s">
        <v>2069</v>
      </c>
      <c r="B1133" s="531"/>
      <c r="C1133" s="1121"/>
      <c r="D1133" s="1121"/>
      <c r="E1133" s="1121"/>
      <c r="F1133" s="1121"/>
      <c r="G1133" s="1121"/>
      <c r="J1133" s="464"/>
      <c r="K1133" s="464"/>
      <c r="L1133" s="464"/>
      <c r="M1133" s="464"/>
      <c r="N1133" s="464"/>
      <c r="O1133" s="464"/>
      <c r="P1133" s="464"/>
      <c r="Q1133" s="464"/>
      <c r="R1133" s="464"/>
      <c r="S1133" s="464"/>
      <c r="T1133" s="464"/>
      <c r="U1133" s="464"/>
      <c r="V1133" s="464"/>
      <c r="W1133" s="464"/>
      <c r="X1133" s="464"/>
      <c r="Y1133" s="464"/>
      <c r="Z1133" s="464"/>
    </row>
    <row r="1134" spans="1:26" s="467" customFormat="1" ht="15.6" hidden="1" x14ac:dyDescent="0.3">
      <c r="A1134" s="532" t="s">
        <v>2070</v>
      </c>
      <c r="B1134" s="531"/>
      <c r="C1134" s="1121"/>
      <c r="D1134" s="1121"/>
      <c r="E1134" s="1121"/>
      <c r="F1134" s="1121"/>
      <c r="G1134" s="1121"/>
      <c r="J1134" s="464"/>
      <c r="K1134" s="464"/>
      <c r="L1134" s="464"/>
      <c r="M1134" s="464"/>
      <c r="N1134" s="464"/>
      <c r="O1134" s="464"/>
      <c r="P1134" s="464"/>
      <c r="Q1134" s="464"/>
      <c r="R1134" s="464"/>
      <c r="S1134" s="464"/>
      <c r="T1134" s="464"/>
      <c r="U1134" s="464"/>
      <c r="V1134" s="464"/>
      <c r="W1134" s="464"/>
      <c r="X1134" s="464"/>
      <c r="Y1134" s="464"/>
      <c r="Z1134" s="464"/>
    </row>
    <row r="1135" spans="1:26" s="467" customFormat="1" ht="15.6" hidden="1" x14ac:dyDescent="0.3">
      <c r="A1135" s="532" t="s">
        <v>2071</v>
      </c>
      <c r="B1135" s="531"/>
      <c r="C1135" s="1121"/>
      <c r="D1135" s="1121"/>
      <c r="E1135" s="1121"/>
      <c r="F1135" s="1121"/>
      <c r="G1135" s="1121"/>
      <c r="J1135" s="464"/>
      <c r="K1135" s="464"/>
      <c r="L1135" s="464"/>
      <c r="M1135" s="464"/>
      <c r="N1135" s="464"/>
      <c r="O1135" s="464"/>
      <c r="P1135" s="464"/>
      <c r="Q1135" s="464"/>
      <c r="R1135" s="464"/>
      <c r="S1135" s="464"/>
      <c r="T1135" s="464"/>
      <c r="U1135" s="464"/>
      <c r="V1135" s="464"/>
      <c r="W1135" s="464"/>
      <c r="X1135" s="464"/>
      <c r="Y1135" s="464"/>
      <c r="Z1135" s="464"/>
    </row>
    <row r="1136" spans="1:26" s="467" customFormat="1" ht="15.6" hidden="1" x14ac:dyDescent="0.3">
      <c r="A1136" s="532" t="s">
        <v>2072</v>
      </c>
      <c r="B1136" s="531"/>
      <c r="C1136" s="1121"/>
      <c r="D1136" s="1121"/>
      <c r="E1136" s="1121"/>
      <c r="F1136" s="1121"/>
      <c r="G1136" s="1121"/>
      <c r="J1136" s="464"/>
      <c r="K1136" s="464"/>
      <c r="L1136" s="464"/>
      <c r="M1136" s="464"/>
      <c r="N1136" s="464"/>
      <c r="O1136" s="464"/>
      <c r="P1136" s="464"/>
      <c r="Q1136" s="464"/>
      <c r="R1136" s="464"/>
      <c r="S1136" s="464"/>
      <c r="T1136" s="464"/>
      <c r="U1136" s="464"/>
      <c r="V1136" s="464"/>
      <c r="W1136" s="464"/>
      <c r="X1136" s="464"/>
      <c r="Y1136" s="464"/>
      <c r="Z1136" s="464"/>
    </row>
    <row r="1137" spans="1:26" s="467" customFormat="1" ht="15.6" collapsed="1" x14ac:dyDescent="0.3">
      <c r="A1137" s="533" t="s">
        <v>1496</v>
      </c>
      <c r="B1137" s="534">
        <v>40</v>
      </c>
      <c r="C1137" s="1122" t="s">
        <v>2073</v>
      </c>
      <c r="D1137" s="1122"/>
      <c r="E1137" s="1122"/>
      <c r="F1137" s="1122"/>
      <c r="G1137" s="1122"/>
      <c r="J1137" s="464"/>
      <c r="K1137" s="464"/>
      <c r="L1137" s="464"/>
      <c r="M1137" s="464"/>
      <c r="N1137" s="464"/>
      <c r="O1137" s="464"/>
      <c r="P1137" s="464"/>
      <c r="Q1137" s="464"/>
      <c r="R1137" s="464"/>
      <c r="S1137" s="464"/>
      <c r="T1137" s="464"/>
      <c r="U1137" s="464"/>
      <c r="V1137" s="464"/>
      <c r="W1137" s="464"/>
      <c r="X1137" s="464"/>
      <c r="Y1137" s="464"/>
      <c r="Z1137" s="464"/>
    </row>
  </sheetData>
  <mergeCells count="304">
    <mergeCell ref="C1134:G1134"/>
    <mergeCell ref="C1135:G1135"/>
    <mergeCell ref="C1136:G1136"/>
    <mergeCell ref="C1137:G1137"/>
    <mergeCell ref="C1102:G1102"/>
    <mergeCell ref="A1104:I1104"/>
    <mergeCell ref="C1130:G1130"/>
    <mergeCell ref="C1131:G1131"/>
    <mergeCell ref="C1132:G1132"/>
    <mergeCell ref="C1133:G1133"/>
    <mergeCell ref="C1096:G1096"/>
    <mergeCell ref="C1097:G1097"/>
    <mergeCell ref="C1098:G1098"/>
    <mergeCell ref="C1099:G1099"/>
    <mergeCell ref="C1100:G1100"/>
    <mergeCell ref="C1101:G1101"/>
    <mergeCell ref="C1064:G1064"/>
    <mergeCell ref="C1065:G1065"/>
    <mergeCell ref="C1066:G1066"/>
    <mergeCell ref="C1067:G1067"/>
    <mergeCell ref="A1069:I1069"/>
    <mergeCell ref="C1095:G1095"/>
    <mergeCell ref="C1032:G1032"/>
    <mergeCell ref="A1034:I1034"/>
    <mergeCell ref="C1060:G1060"/>
    <mergeCell ref="C1061:G1061"/>
    <mergeCell ref="C1062:G1062"/>
    <mergeCell ref="C1063:G1063"/>
    <mergeCell ref="C1026:G1026"/>
    <mergeCell ref="C1027:G1027"/>
    <mergeCell ref="C1028:G1028"/>
    <mergeCell ref="C1029:G1029"/>
    <mergeCell ref="C1030:G1030"/>
    <mergeCell ref="C1031:G1031"/>
    <mergeCell ref="C994:G994"/>
    <mergeCell ref="C995:G995"/>
    <mergeCell ref="C996:G996"/>
    <mergeCell ref="C997:G997"/>
    <mergeCell ref="A999:I999"/>
    <mergeCell ref="C1025:G1025"/>
    <mergeCell ref="C962:G962"/>
    <mergeCell ref="A964:I964"/>
    <mergeCell ref="C990:G990"/>
    <mergeCell ref="C991:G991"/>
    <mergeCell ref="C992:G992"/>
    <mergeCell ref="C993:G993"/>
    <mergeCell ref="C956:G956"/>
    <mergeCell ref="C957:G957"/>
    <mergeCell ref="C958:G958"/>
    <mergeCell ref="C959:G959"/>
    <mergeCell ref="C960:G960"/>
    <mergeCell ref="C961:G961"/>
    <mergeCell ref="C924:G924"/>
    <mergeCell ref="C925:G925"/>
    <mergeCell ref="C926:G926"/>
    <mergeCell ref="C927:G927"/>
    <mergeCell ref="A929:I929"/>
    <mergeCell ref="C955:G955"/>
    <mergeCell ref="C892:G892"/>
    <mergeCell ref="A894:I894"/>
    <mergeCell ref="C920:G920"/>
    <mergeCell ref="C921:G921"/>
    <mergeCell ref="C922:G922"/>
    <mergeCell ref="C923:G923"/>
    <mergeCell ref="C886:G886"/>
    <mergeCell ref="C887:G887"/>
    <mergeCell ref="C888:G888"/>
    <mergeCell ref="C889:G889"/>
    <mergeCell ref="C890:G890"/>
    <mergeCell ref="C891:G891"/>
    <mergeCell ref="C854:G854"/>
    <mergeCell ref="C855:G855"/>
    <mergeCell ref="C856:G856"/>
    <mergeCell ref="C857:G857"/>
    <mergeCell ref="A859:I859"/>
    <mergeCell ref="C885:G885"/>
    <mergeCell ref="C822:G822"/>
    <mergeCell ref="A824:I824"/>
    <mergeCell ref="C850:G850"/>
    <mergeCell ref="C851:G851"/>
    <mergeCell ref="C852:G852"/>
    <mergeCell ref="C853:G853"/>
    <mergeCell ref="C816:G816"/>
    <mergeCell ref="C817:G817"/>
    <mergeCell ref="C818:G818"/>
    <mergeCell ref="C819:G819"/>
    <mergeCell ref="C820:G820"/>
    <mergeCell ref="C821:G821"/>
    <mergeCell ref="C784:G784"/>
    <mergeCell ref="C785:G785"/>
    <mergeCell ref="C786:G786"/>
    <mergeCell ref="C787:G787"/>
    <mergeCell ref="A789:I789"/>
    <mergeCell ref="C815:G815"/>
    <mergeCell ref="C752:G752"/>
    <mergeCell ref="A754:I754"/>
    <mergeCell ref="C780:G780"/>
    <mergeCell ref="C781:G781"/>
    <mergeCell ref="C782:G782"/>
    <mergeCell ref="C783:G783"/>
    <mergeCell ref="C746:G746"/>
    <mergeCell ref="C747:G747"/>
    <mergeCell ref="C748:G748"/>
    <mergeCell ref="C749:G749"/>
    <mergeCell ref="C750:G750"/>
    <mergeCell ref="C751:G751"/>
    <mergeCell ref="C714:G714"/>
    <mergeCell ref="C715:G715"/>
    <mergeCell ref="C716:G716"/>
    <mergeCell ref="C717:G717"/>
    <mergeCell ref="A719:I719"/>
    <mergeCell ref="C745:G745"/>
    <mergeCell ref="C682:G682"/>
    <mergeCell ref="A684:I684"/>
    <mergeCell ref="C710:G710"/>
    <mergeCell ref="C711:G711"/>
    <mergeCell ref="C712:G712"/>
    <mergeCell ref="C713:G713"/>
    <mergeCell ref="C676:G676"/>
    <mergeCell ref="C677:G677"/>
    <mergeCell ref="C678:G678"/>
    <mergeCell ref="C679:G679"/>
    <mergeCell ref="C680:G680"/>
    <mergeCell ref="C681:G681"/>
    <mergeCell ref="C644:G644"/>
    <mergeCell ref="C645:G645"/>
    <mergeCell ref="C646:G646"/>
    <mergeCell ref="C647:G647"/>
    <mergeCell ref="A649:I649"/>
    <mergeCell ref="C675:G675"/>
    <mergeCell ref="C612:G612"/>
    <mergeCell ref="A614:I614"/>
    <mergeCell ref="C640:G640"/>
    <mergeCell ref="C641:G641"/>
    <mergeCell ref="C642:G642"/>
    <mergeCell ref="C643:G643"/>
    <mergeCell ref="C606:G606"/>
    <mergeCell ref="C607:G607"/>
    <mergeCell ref="C608:G608"/>
    <mergeCell ref="C609:G609"/>
    <mergeCell ref="C610:G610"/>
    <mergeCell ref="C611:G611"/>
    <mergeCell ref="C574:G574"/>
    <mergeCell ref="C575:G575"/>
    <mergeCell ref="C576:G576"/>
    <mergeCell ref="C577:G577"/>
    <mergeCell ref="A579:I579"/>
    <mergeCell ref="C605:G605"/>
    <mergeCell ref="C542:G542"/>
    <mergeCell ref="A544:I544"/>
    <mergeCell ref="C570:G570"/>
    <mergeCell ref="C571:G571"/>
    <mergeCell ref="C572:G572"/>
    <mergeCell ref="C573:G573"/>
    <mergeCell ref="C536:G536"/>
    <mergeCell ref="C537:G537"/>
    <mergeCell ref="C538:G538"/>
    <mergeCell ref="C539:G539"/>
    <mergeCell ref="C540:G540"/>
    <mergeCell ref="C541:G541"/>
    <mergeCell ref="C504:G504"/>
    <mergeCell ref="C505:G505"/>
    <mergeCell ref="C506:G506"/>
    <mergeCell ref="C507:G507"/>
    <mergeCell ref="A509:I509"/>
    <mergeCell ref="C535:G535"/>
    <mergeCell ref="A473:I473"/>
    <mergeCell ref="C499:G499"/>
    <mergeCell ref="C500:G500"/>
    <mergeCell ref="C501:G501"/>
    <mergeCell ref="C502:G502"/>
    <mergeCell ref="C503:G503"/>
    <mergeCell ref="C466:G466"/>
    <mergeCell ref="C467:G467"/>
    <mergeCell ref="C468:G468"/>
    <mergeCell ref="C469:G469"/>
    <mergeCell ref="C470:G470"/>
    <mergeCell ref="C471:G471"/>
    <mergeCell ref="C434:G434"/>
    <mergeCell ref="C435:G435"/>
    <mergeCell ref="A437:I437"/>
    <mergeCell ref="C463:G463"/>
    <mergeCell ref="C464:G464"/>
    <mergeCell ref="C465:G465"/>
    <mergeCell ref="C428:G428"/>
    <mergeCell ref="C429:G429"/>
    <mergeCell ref="C430:G430"/>
    <mergeCell ref="C431:G431"/>
    <mergeCell ref="C432:G432"/>
    <mergeCell ref="C433:G433"/>
    <mergeCell ref="C396:G396"/>
    <mergeCell ref="C397:G397"/>
    <mergeCell ref="C398:G398"/>
    <mergeCell ref="C399:G399"/>
    <mergeCell ref="A401:I401"/>
    <mergeCell ref="C427:G427"/>
    <mergeCell ref="A365:I365"/>
    <mergeCell ref="C391:G391"/>
    <mergeCell ref="C392:G392"/>
    <mergeCell ref="C393:G393"/>
    <mergeCell ref="C394:G394"/>
    <mergeCell ref="C395:G395"/>
    <mergeCell ref="C358:G358"/>
    <mergeCell ref="C359:G359"/>
    <mergeCell ref="C360:G360"/>
    <mergeCell ref="C361:G361"/>
    <mergeCell ref="C362:G362"/>
    <mergeCell ref="C363:G363"/>
    <mergeCell ref="C326:G326"/>
    <mergeCell ref="C327:G327"/>
    <mergeCell ref="A329:I329"/>
    <mergeCell ref="C355:G355"/>
    <mergeCell ref="C356:G356"/>
    <mergeCell ref="C357:G357"/>
    <mergeCell ref="C320:G320"/>
    <mergeCell ref="C321:G321"/>
    <mergeCell ref="C322:G322"/>
    <mergeCell ref="C323:G323"/>
    <mergeCell ref="C324:G324"/>
    <mergeCell ref="C325:G325"/>
    <mergeCell ref="C288:G288"/>
    <mergeCell ref="C289:G289"/>
    <mergeCell ref="C290:G290"/>
    <mergeCell ref="C291:G291"/>
    <mergeCell ref="A293:I293"/>
    <mergeCell ref="C319:G319"/>
    <mergeCell ref="A257:I257"/>
    <mergeCell ref="C283:G283"/>
    <mergeCell ref="C284:G284"/>
    <mergeCell ref="C285:G285"/>
    <mergeCell ref="C286:G286"/>
    <mergeCell ref="C287:G287"/>
    <mergeCell ref="C250:G250"/>
    <mergeCell ref="C251:G251"/>
    <mergeCell ref="C252:G252"/>
    <mergeCell ref="C253:G253"/>
    <mergeCell ref="C254:G254"/>
    <mergeCell ref="C255:G255"/>
    <mergeCell ref="C218:G218"/>
    <mergeCell ref="C219:G219"/>
    <mergeCell ref="A221:I221"/>
    <mergeCell ref="C247:G247"/>
    <mergeCell ref="C248:G248"/>
    <mergeCell ref="C249:G249"/>
    <mergeCell ref="C212:G212"/>
    <mergeCell ref="C213:G213"/>
    <mergeCell ref="C214:G214"/>
    <mergeCell ref="C215:G215"/>
    <mergeCell ref="C216:G216"/>
    <mergeCell ref="C217:G217"/>
    <mergeCell ref="C180:G180"/>
    <mergeCell ref="C181:G181"/>
    <mergeCell ref="C182:G182"/>
    <mergeCell ref="C183:G183"/>
    <mergeCell ref="A185:I185"/>
    <mergeCell ref="C211:G211"/>
    <mergeCell ref="A149:I149"/>
    <mergeCell ref="C175:G175"/>
    <mergeCell ref="C176:G176"/>
    <mergeCell ref="C177:G177"/>
    <mergeCell ref="C178:G178"/>
    <mergeCell ref="C179:G179"/>
    <mergeCell ref="C142:G142"/>
    <mergeCell ref="C143:G143"/>
    <mergeCell ref="C144:G144"/>
    <mergeCell ref="C145:G145"/>
    <mergeCell ref="C146:G146"/>
    <mergeCell ref="C147:G147"/>
    <mergeCell ref="C110:G110"/>
    <mergeCell ref="C111:G111"/>
    <mergeCell ref="A113:I113"/>
    <mergeCell ref="C139:G139"/>
    <mergeCell ref="C140:G140"/>
    <mergeCell ref="C141:G141"/>
    <mergeCell ref="C104:G104"/>
    <mergeCell ref="C105:G105"/>
    <mergeCell ref="C106:G106"/>
    <mergeCell ref="C107:G107"/>
    <mergeCell ref="C108:G108"/>
    <mergeCell ref="C109:G109"/>
    <mergeCell ref="C72:G72"/>
    <mergeCell ref="C73:G73"/>
    <mergeCell ref="C74:G74"/>
    <mergeCell ref="C75:G75"/>
    <mergeCell ref="A77:I77"/>
    <mergeCell ref="C103:G103"/>
    <mergeCell ref="C69:G69"/>
    <mergeCell ref="C70:G70"/>
    <mergeCell ref="C71:G71"/>
    <mergeCell ref="C34:G34"/>
    <mergeCell ref="C35:G35"/>
    <mergeCell ref="C36:G36"/>
    <mergeCell ref="C37:G37"/>
    <mergeCell ref="C38:G38"/>
    <mergeCell ref="C39:G39"/>
    <mergeCell ref="A1:I1"/>
    <mergeCell ref="A5:I5"/>
    <mergeCell ref="R5:Z5"/>
    <mergeCell ref="C31:G31"/>
    <mergeCell ref="C32:G32"/>
    <mergeCell ref="C33:G33"/>
    <mergeCell ref="A41:I41"/>
    <mergeCell ref="C67:G67"/>
    <mergeCell ref="C68:G68"/>
  </mergeCells>
  <dataValidations disablePrompts="1" count="1">
    <dataValidation type="list" allowBlank="1" showErrorMessage="1" sqref="H7:H29 H43:H65 H79:H101 H115:H137 H151:H173 H187:H209 H223:H245 Y7:Y29 H259:H281 H295:H317 H331:H353 H367:H389 H403:H425 H439:H461 H475:H497 H511:H533 H546:H568 H686:H708 H581:H603 H616:H638 H651:H673 H721:H743 H756:H778 H791:H813 H826:H848 H861:H883 H896:H918 H931:H953 H966:H988 H1001:H1023 H1036:H1058 H1071:H1093 H1106:H1128" xr:uid="{23B34A78-7E07-4E25-9917-39FFB30577D9}">
      <formula1>$P$7:$P$8</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C19C8-E1CB-466B-A91B-8332E4274A57}">
  <sheetPr>
    <tabColor theme="8"/>
  </sheetPr>
  <dimension ref="A1:M63"/>
  <sheetViews>
    <sheetView showGridLines="0" workbookViewId="0">
      <pane xSplit="2" ySplit="2" topLeftCell="C3" activePane="bottomRight" state="frozen"/>
      <selection pane="topRight" activeCell="E62" sqref="E62"/>
      <selection pane="bottomLeft" activeCell="E62" sqref="E62"/>
      <selection pane="bottomRight" activeCell="D19" sqref="D19:E19"/>
    </sheetView>
  </sheetViews>
  <sheetFormatPr defaultColWidth="9" defaultRowHeight="15.6" x14ac:dyDescent="0.3"/>
  <cols>
    <col min="1" max="1" width="22" style="711" customWidth="1"/>
    <col min="2" max="2" width="36" style="711" customWidth="1"/>
    <col min="3" max="3" width="60" style="711" bestFit="1" customWidth="1"/>
    <col min="4" max="4" width="40.44140625" style="711" customWidth="1"/>
    <col min="5" max="5" width="42.33203125" style="711" customWidth="1"/>
    <col min="6" max="7" width="17.109375" style="331" customWidth="1"/>
    <col min="8" max="16384" width="9" style="331"/>
  </cols>
  <sheetData>
    <row r="1" spans="1:13" ht="18" x14ac:dyDescent="0.35">
      <c r="A1" s="562" t="s">
        <v>2182</v>
      </c>
      <c r="B1" s="710" t="s">
        <v>2183</v>
      </c>
    </row>
    <row r="2" spans="1:13" ht="18" customHeight="1" x14ac:dyDescent="0.3">
      <c r="C2" s="712" t="s">
        <v>2184</v>
      </c>
      <c r="D2" s="713" t="s">
        <v>2185</v>
      </c>
      <c r="E2" s="713"/>
      <c r="F2" s="1162" t="s">
        <v>2186</v>
      </c>
      <c r="G2" s="1162"/>
      <c r="H2" s="267"/>
      <c r="I2" s="267"/>
      <c r="J2" s="267"/>
      <c r="K2" s="267"/>
      <c r="L2" s="267"/>
      <c r="M2" s="267"/>
    </row>
    <row r="3" spans="1:13" x14ac:dyDescent="0.3">
      <c r="A3" s="1165" t="s">
        <v>2187</v>
      </c>
      <c r="B3" s="1161" t="s">
        <v>2188</v>
      </c>
      <c r="C3" s="715" t="s">
        <v>2189</v>
      </c>
      <c r="D3" s="716"/>
      <c r="E3" s="2" t="s">
        <v>2190</v>
      </c>
      <c r="F3" s="1152"/>
      <c r="G3" s="1152"/>
    </row>
    <row r="4" spans="1:13" x14ac:dyDescent="0.3">
      <c r="A4" s="1166"/>
      <c r="B4" s="1161"/>
      <c r="C4" s="715" t="s">
        <v>2191</v>
      </c>
      <c r="D4" s="716"/>
      <c r="E4" s="717">
        <f>IFERROR(D4/D$3,0)</f>
        <v>0</v>
      </c>
      <c r="F4" s="1155"/>
      <c r="G4" s="1155"/>
    </row>
    <row r="5" spans="1:13" x14ac:dyDescent="0.3">
      <c r="A5" s="1166"/>
      <c r="B5" s="1161"/>
      <c r="C5" s="718" t="s">
        <v>2192</v>
      </c>
      <c r="D5" s="716"/>
      <c r="E5" s="717">
        <f t="shared" ref="E5:E11" si="0">IFERROR(D5/D$3,0)</f>
        <v>0</v>
      </c>
      <c r="F5" s="1155"/>
      <c r="G5" s="1155"/>
    </row>
    <row r="6" spans="1:13" x14ac:dyDescent="0.3">
      <c r="A6" s="1166"/>
      <c r="B6" s="1161"/>
      <c r="C6" s="718" t="s">
        <v>2193</v>
      </c>
      <c r="D6" s="716"/>
      <c r="E6" s="717">
        <f t="shared" si="0"/>
        <v>0</v>
      </c>
      <c r="F6" s="1155"/>
      <c r="G6" s="1155"/>
    </row>
    <row r="7" spans="1:13" x14ac:dyDescent="0.3">
      <c r="A7" s="1166"/>
      <c r="B7" s="1161"/>
      <c r="C7" s="718" t="s">
        <v>2194</v>
      </c>
      <c r="D7" s="716"/>
      <c r="E7" s="717">
        <f t="shared" si="0"/>
        <v>0</v>
      </c>
      <c r="F7" s="1155"/>
      <c r="G7" s="1155"/>
    </row>
    <row r="8" spans="1:13" x14ac:dyDescent="0.3">
      <c r="A8" s="1166"/>
      <c r="B8" s="1161"/>
      <c r="C8" s="718" t="s">
        <v>2195</v>
      </c>
      <c r="D8" s="716"/>
      <c r="E8" s="717">
        <f t="shared" si="0"/>
        <v>0</v>
      </c>
      <c r="F8" s="1155"/>
      <c r="G8" s="1155"/>
    </row>
    <row r="9" spans="1:13" ht="31.2" x14ac:dyDescent="0.3">
      <c r="A9" s="1166"/>
      <c r="B9" s="1161"/>
      <c r="C9" s="718" t="s">
        <v>2196</v>
      </c>
      <c r="D9" s="716"/>
      <c r="E9" s="717">
        <f t="shared" si="0"/>
        <v>0</v>
      </c>
      <c r="F9" s="1155"/>
      <c r="G9" s="1155"/>
    </row>
    <row r="10" spans="1:13" x14ac:dyDescent="0.3">
      <c r="A10" s="1166"/>
      <c r="B10" s="1161"/>
      <c r="C10" s="718" t="s">
        <v>2197</v>
      </c>
      <c r="D10" s="716"/>
      <c r="E10" s="717">
        <f t="shared" si="0"/>
        <v>0</v>
      </c>
      <c r="F10" s="1155"/>
      <c r="G10" s="1155"/>
    </row>
    <row r="11" spans="1:13" x14ac:dyDescent="0.3">
      <c r="A11" s="1166"/>
      <c r="B11" s="1161"/>
      <c r="C11" s="718" t="s">
        <v>2198</v>
      </c>
      <c r="D11" s="716"/>
      <c r="E11" s="717">
        <f t="shared" si="0"/>
        <v>0</v>
      </c>
      <c r="F11" s="1155"/>
      <c r="G11" s="1155"/>
    </row>
    <row r="12" spans="1:13" x14ac:dyDescent="0.3">
      <c r="A12" s="1166"/>
      <c r="B12" s="1161"/>
      <c r="C12" s="1157" t="s">
        <v>2199</v>
      </c>
      <c r="D12" s="1167"/>
      <c r="E12" s="1158"/>
      <c r="F12" s="1156"/>
      <c r="G12" s="1156"/>
    </row>
    <row r="13" spans="1:13" ht="31.2" x14ac:dyDescent="0.3">
      <c r="A13" s="1166"/>
      <c r="B13" s="1161"/>
      <c r="C13" s="718" t="s">
        <v>2200</v>
      </c>
      <c r="D13" s="1168"/>
      <c r="E13" s="1169"/>
      <c r="F13" s="1155"/>
      <c r="G13" s="1155"/>
    </row>
    <row r="14" spans="1:13" ht="31.2" x14ac:dyDescent="0.3">
      <c r="A14" s="1166"/>
      <c r="B14" s="1161"/>
      <c r="C14" s="718" t="s">
        <v>2200</v>
      </c>
      <c r="D14" s="1168"/>
      <c r="E14" s="1169"/>
      <c r="F14" s="1152"/>
      <c r="G14" s="1152"/>
    </row>
    <row r="15" spans="1:13" x14ac:dyDescent="0.3">
      <c r="A15" s="1166"/>
      <c r="B15" s="722"/>
      <c r="C15" s="723"/>
    </row>
    <row r="16" spans="1:13" x14ac:dyDescent="0.3">
      <c r="A16" s="1166"/>
      <c r="C16" s="712" t="s">
        <v>2201</v>
      </c>
      <c r="D16" s="1162" t="s">
        <v>2186</v>
      </c>
      <c r="E16" s="1162"/>
    </row>
    <row r="17" spans="1:5" x14ac:dyDescent="0.3">
      <c r="A17" s="1166"/>
      <c r="B17" s="1161" t="s">
        <v>2202</v>
      </c>
      <c r="C17" s="715"/>
      <c r="D17" s="1159"/>
      <c r="E17" s="1160"/>
    </row>
    <row r="18" spans="1:5" x14ac:dyDescent="0.3">
      <c r="A18" s="1166"/>
      <c r="B18" s="1161"/>
      <c r="C18" s="715"/>
      <c r="D18" s="1159"/>
      <c r="E18" s="1160"/>
    </row>
    <row r="19" spans="1:5" x14ac:dyDescent="0.3">
      <c r="A19" s="1166"/>
      <c r="B19" s="1161"/>
      <c r="C19" s="715"/>
      <c r="D19" s="1159"/>
      <c r="E19" s="1160"/>
    </row>
    <row r="20" spans="1:5" x14ac:dyDescent="0.3">
      <c r="A20" s="1166"/>
      <c r="B20" s="1161"/>
      <c r="C20" s="715"/>
      <c r="D20" s="1159"/>
      <c r="E20" s="1160"/>
    </row>
    <row r="21" spans="1:5" x14ac:dyDescent="0.3">
      <c r="A21" s="1166"/>
      <c r="B21" s="1161"/>
      <c r="C21" s="715"/>
      <c r="D21" s="1159"/>
      <c r="E21" s="1160"/>
    </row>
    <row r="22" spans="1:5" x14ac:dyDescent="0.3">
      <c r="A22" s="1166"/>
      <c r="B22" s="721"/>
      <c r="C22" s="724"/>
      <c r="D22" s="1157"/>
      <c r="E22" s="1158"/>
    </row>
    <row r="23" spans="1:5" x14ac:dyDescent="0.3">
      <c r="A23" s="1166"/>
      <c r="B23" s="1161" t="s">
        <v>2203</v>
      </c>
      <c r="C23" s="715"/>
      <c r="D23" s="1159"/>
      <c r="E23" s="1160"/>
    </row>
    <row r="24" spans="1:5" x14ac:dyDescent="0.3">
      <c r="A24" s="1166"/>
      <c r="B24" s="1161"/>
      <c r="C24" s="715"/>
      <c r="D24" s="1159"/>
      <c r="E24" s="1160"/>
    </row>
    <row r="25" spans="1:5" x14ac:dyDescent="0.3">
      <c r="A25" s="1166"/>
      <c r="B25" s="1161"/>
      <c r="C25" s="715"/>
      <c r="D25" s="1159"/>
      <c r="E25" s="1160"/>
    </row>
    <row r="26" spans="1:5" x14ac:dyDescent="0.3">
      <c r="A26" s="1166"/>
      <c r="B26" s="1161"/>
      <c r="C26" s="715"/>
      <c r="D26" s="1159"/>
      <c r="E26" s="1160"/>
    </row>
    <row r="27" spans="1:5" x14ac:dyDescent="0.3">
      <c r="A27" s="1166"/>
      <c r="B27" s="1161"/>
      <c r="C27" s="715"/>
      <c r="D27" s="1159"/>
      <c r="E27" s="1160"/>
    </row>
    <row r="28" spans="1:5" ht="15.75" customHeight="1" x14ac:dyDescent="0.3">
      <c r="A28" s="1166"/>
      <c r="B28" s="725"/>
      <c r="C28" s="725"/>
      <c r="D28" s="1157"/>
      <c r="E28" s="1158"/>
    </row>
    <row r="29" spans="1:5" ht="18.45" customHeight="1" x14ac:dyDescent="0.3">
      <c r="A29" s="1166"/>
      <c r="B29" s="1153" t="s">
        <v>2204</v>
      </c>
      <c r="C29" s="726"/>
      <c r="D29" s="727"/>
      <c r="E29" s="728"/>
    </row>
    <row r="30" spans="1:5" x14ac:dyDescent="0.3">
      <c r="A30" s="1166"/>
      <c r="B30" s="1154"/>
      <c r="C30" s="726"/>
      <c r="D30" s="727"/>
      <c r="E30" s="728"/>
    </row>
    <row r="31" spans="1:5" x14ac:dyDescent="0.3">
      <c r="A31" s="1166"/>
      <c r="B31" s="1154"/>
      <c r="C31" s="726"/>
      <c r="D31" s="727"/>
      <c r="E31" s="728"/>
    </row>
    <row r="32" spans="1:5" x14ac:dyDescent="0.3">
      <c r="A32" s="1166"/>
      <c r="B32" s="1154"/>
      <c r="C32" s="726"/>
      <c r="D32" s="727"/>
      <c r="E32" s="728"/>
    </row>
    <row r="33" spans="1:5" x14ac:dyDescent="0.3">
      <c r="A33" s="1166"/>
      <c r="B33" s="1154"/>
      <c r="C33" s="726"/>
      <c r="D33" s="727"/>
      <c r="E33" s="728"/>
    </row>
    <row r="34" spans="1:5" x14ac:dyDescent="0.3">
      <c r="A34" s="1166"/>
      <c r="B34" s="724"/>
      <c r="C34" s="724"/>
      <c r="D34" s="719"/>
      <c r="E34" s="720"/>
    </row>
    <row r="35" spans="1:5" x14ac:dyDescent="0.3">
      <c r="A35" s="1166"/>
      <c r="B35" s="1161" t="s">
        <v>2205</v>
      </c>
      <c r="C35" s="715"/>
      <c r="D35" s="1159"/>
      <c r="E35" s="1160"/>
    </row>
    <row r="36" spans="1:5" x14ac:dyDescent="0.3">
      <c r="A36" s="1166"/>
      <c r="B36" s="1161"/>
      <c r="C36" s="715"/>
      <c r="D36" s="1159"/>
      <c r="E36" s="1160"/>
    </row>
    <row r="37" spans="1:5" x14ac:dyDescent="0.3">
      <c r="A37" s="1166"/>
      <c r="B37" s="1161"/>
      <c r="C37" s="715"/>
      <c r="D37" s="1159"/>
      <c r="E37" s="1160"/>
    </row>
    <row r="38" spans="1:5" x14ac:dyDescent="0.3">
      <c r="A38" s="1166"/>
      <c r="B38" s="1161"/>
      <c r="C38" s="715"/>
      <c r="D38" s="1159"/>
      <c r="E38" s="1160"/>
    </row>
    <row r="39" spans="1:5" x14ac:dyDescent="0.3">
      <c r="A39" s="1166"/>
      <c r="B39" s="1161"/>
      <c r="C39" s="715"/>
      <c r="D39" s="1159"/>
      <c r="E39" s="1160"/>
    </row>
    <row r="40" spans="1:5" x14ac:dyDescent="0.3">
      <c r="A40" s="1166"/>
      <c r="C40" s="725"/>
      <c r="D40" s="1157"/>
      <c r="E40" s="1158"/>
    </row>
    <row r="41" spans="1:5" x14ac:dyDescent="0.3">
      <c r="A41" s="1166"/>
      <c r="B41" s="1161" t="s">
        <v>2206</v>
      </c>
      <c r="C41" s="715"/>
      <c r="D41" s="1159"/>
      <c r="E41" s="1160"/>
    </row>
    <row r="42" spans="1:5" x14ac:dyDescent="0.3">
      <c r="A42" s="1166"/>
      <c r="B42" s="1161"/>
      <c r="C42" s="715"/>
      <c r="D42" s="1159"/>
      <c r="E42" s="1160"/>
    </row>
    <row r="43" spans="1:5" x14ac:dyDescent="0.3">
      <c r="A43" s="1166"/>
      <c r="B43" s="1161"/>
      <c r="C43" s="715"/>
      <c r="D43" s="1159"/>
      <c r="E43" s="1160"/>
    </row>
    <row r="44" spans="1:5" x14ac:dyDescent="0.3">
      <c r="A44" s="1166"/>
      <c r="B44" s="1161"/>
      <c r="C44" s="715"/>
      <c r="D44" s="1159"/>
      <c r="E44" s="1160"/>
    </row>
    <row r="45" spans="1:5" x14ac:dyDescent="0.3">
      <c r="A45" s="1166"/>
      <c r="B45" s="1161"/>
      <c r="C45" s="715"/>
      <c r="D45" s="1159"/>
      <c r="E45" s="1160"/>
    </row>
    <row r="46" spans="1:5" x14ac:dyDescent="0.3">
      <c r="A46" s="1166"/>
      <c r="C46" s="725"/>
      <c r="D46" s="1157"/>
      <c r="E46" s="1158"/>
    </row>
    <row r="47" spans="1:5" x14ac:dyDescent="0.3">
      <c r="A47" s="1166"/>
      <c r="B47" s="1161" t="s">
        <v>2207</v>
      </c>
      <c r="C47" s="715"/>
      <c r="D47" s="1159"/>
      <c r="E47" s="1160"/>
    </row>
    <row r="48" spans="1:5" x14ac:dyDescent="0.3">
      <c r="A48" s="1166"/>
      <c r="B48" s="1161"/>
      <c r="C48" s="715"/>
      <c r="D48" s="1159"/>
      <c r="E48" s="1160"/>
    </row>
    <row r="49" spans="1:5" x14ac:dyDescent="0.3">
      <c r="A49" s="1166"/>
      <c r="B49" s="1161"/>
      <c r="C49" s="715"/>
      <c r="D49" s="1159"/>
      <c r="E49" s="1160"/>
    </row>
    <row r="50" spans="1:5" x14ac:dyDescent="0.3">
      <c r="A50" s="1166"/>
      <c r="B50" s="1161"/>
      <c r="C50" s="715"/>
      <c r="D50" s="1159"/>
      <c r="E50" s="1160"/>
    </row>
    <row r="51" spans="1:5" x14ac:dyDescent="0.3">
      <c r="A51" s="1166"/>
      <c r="B51" s="1161"/>
      <c r="C51" s="715"/>
      <c r="D51" s="1159"/>
      <c r="E51" s="1160"/>
    </row>
    <row r="52" spans="1:5" x14ac:dyDescent="0.3">
      <c r="A52" s="1166"/>
      <c r="C52" s="725"/>
      <c r="D52" s="1157"/>
      <c r="E52" s="1158"/>
    </row>
    <row r="53" spans="1:5" x14ac:dyDescent="0.3">
      <c r="A53" s="1166"/>
      <c r="B53" s="1161" t="s">
        <v>2208</v>
      </c>
      <c r="C53" s="715"/>
      <c r="D53" s="1159"/>
      <c r="E53" s="1160"/>
    </row>
    <row r="54" spans="1:5" x14ac:dyDescent="0.3">
      <c r="A54" s="1166"/>
      <c r="B54" s="1161"/>
      <c r="C54" s="715"/>
      <c r="D54" s="1159"/>
      <c r="E54" s="1160"/>
    </row>
    <row r="55" spans="1:5" x14ac:dyDescent="0.3">
      <c r="A55" s="1166"/>
      <c r="B55" s="1161"/>
      <c r="C55" s="715"/>
      <c r="D55" s="1159"/>
      <c r="E55" s="1160"/>
    </row>
    <row r="56" spans="1:5" x14ac:dyDescent="0.3">
      <c r="A56" s="1166"/>
      <c r="B56" s="1161"/>
      <c r="C56" s="715"/>
      <c r="D56" s="1159"/>
      <c r="E56" s="1160"/>
    </row>
    <row r="57" spans="1:5" x14ac:dyDescent="0.3">
      <c r="A57" s="1166"/>
      <c r="B57" s="1161"/>
      <c r="C57" s="715"/>
      <c r="D57" s="1159"/>
      <c r="E57" s="1160"/>
    </row>
    <row r="58" spans="1:5" x14ac:dyDescent="0.3">
      <c r="A58" s="1166"/>
      <c r="B58" s="714"/>
      <c r="C58" s="725"/>
      <c r="D58" s="1157"/>
      <c r="E58" s="1158"/>
    </row>
    <row r="59" spans="1:5" x14ac:dyDescent="0.3">
      <c r="A59" s="1166"/>
      <c r="B59" s="1163" t="s">
        <v>2209</v>
      </c>
      <c r="C59" s="715"/>
      <c r="D59" s="1164"/>
      <c r="E59" s="1164"/>
    </row>
    <row r="60" spans="1:5" x14ac:dyDescent="0.3">
      <c r="A60" s="1166"/>
      <c r="B60" s="1163"/>
      <c r="C60" s="715"/>
      <c r="D60" s="1164"/>
      <c r="E60" s="1164"/>
    </row>
    <row r="61" spans="1:5" x14ac:dyDescent="0.3">
      <c r="A61" s="1166"/>
      <c r="B61" s="1163"/>
      <c r="C61" s="715"/>
      <c r="D61" s="1164"/>
      <c r="E61" s="1164"/>
    </row>
    <row r="62" spans="1:5" x14ac:dyDescent="0.3">
      <c r="A62" s="1166"/>
      <c r="B62" s="1163"/>
      <c r="C62" s="715"/>
      <c r="D62" s="1164"/>
      <c r="E62" s="1164"/>
    </row>
    <row r="63" spans="1:5" x14ac:dyDescent="0.3">
      <c r="A63" s="1166"/>
      <c r="B63" s="1163"/>
      <c r="C63" s="715"/>
      <c r="D63" s="1164"/>
      <c r="E63" s="1164"/>
    </row>
  </sheetData>
  <mergeCells count="68">
    <mergeCell ref="D26:E26"/>
    <mergeCell ref="D27:E27"/>
    <mergeCell ref="A3:A63"/>
    <mergeCell ref="B3:B14"/>
    <mergeCell ref="C12:E12"/>
    <mergeCell ref="D13:E13"/>
    <mergeCell ref="D14:E14"/>
    <mergeCell ref="D16:E16"/>
    <mergeCell ref="B17:B21"/>
    <mergeCell ref="D17:E17"/>
    <mergeCell ref="D18:E18"/>
    <mergeCell ref="D19:E19"/>
    <mergeCell ref="B35:B39"/>
    <mergeCell ref="D35:E35"/>
    <mergeCell ref="D36:E36"/>
    <mergeCell ref="D37:E37"/>
    <mergeCell ref="D38:E38"/>
    <mergeCell ref="D39:E39"/>
    <mergeCell ref="D40:E40"/>
    <mergeCell ref="B41:B45"/>
    <mergeCell ref="D41:E41"/>
    <mergeCell ref="D42:E42"/>
    <mergeCell ref="D43:E43"/>
    <mergeCell ref="D44:E44"/>
    <mergeCell ref="D45:E45"/>
    <mergeCell ref="B47:B51"/>
    <mergeCell ref="D47:E47"/>
    <mergeCell ref="D48:E48"/>
    <mergeCell ref="D49:E49"/>
    <mergeCell ref="D50:E50"/>
    <mergeCell ref="D51:E51"/>
    <mergeCell ref="F7:G7"/>
    <mergeCell ref="D58:E58"/>
    <mergeCell ref="B59:B63"/>
    <mergeCell ref="D59:E59"/>
    <mergeCell ref="D60:E60"/>
    <mergeCell ref="D61:E61"/>
    <mergeCell ref="D62:E62"/>
    <mergeCell ref="D63:E63"/>
    <mergeCell ref="D52:E52"/>
    <mergeCell ref="B53:B57"/>
    <mergeCell ref="D53:E53"/>
    <mergeCell ref="D54:E54"/>
    <mergeCell ref="D55:E55"/>
    <mergeCell ref="D56:E56"/>
    <mergeCell ref="D57:E57"/>
    <mergeCell ref="D46:E46"/>
    <mergeCell ref="F2:G2"/>
    <mergeCell ref="F3:G3"/>
    <mergeCell ref="F4:G4"/>
    <mergeCell ref="F5:G5"/>
    <mergeCell ref="F6:G6"/>
    <mergeCell ref="F14:G14"/>
    <mergeCell ref="B29:B33"/>
    <mergeCell ref="F8:G8"/>
    <mergeCell ref="F9:G9"/>
    <mergeCell ref="F10:G10"/>
    <mergeCell ref="F11:G11"/>
    <mergeCell ref="F12:G12"/>
    <mergeCell ref="F13:G13"/>
    <mergeCell ref="D28:E28"/>
    <mergeCell ref="D20:E20"/>
    <mergeCell ref="D21:E21"/>
    <mergeCell ref="D22:E22"/>
    <mergeCell ref="B23:B27"/>
    <mergeCell ref="D23:E23"/>
    <mergeCell ref="D24:E24"/>
    <mergeCell ref="D25:E25"/>
  </mergeCell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5B949-FC59-4AE0-AA45-66546A3691C0}">
  <sheetPr>
    <tabColor theme="8"/>
  </sheetPr>
  <dimension ref="A1:J7"/>
  <sheetViews>
    <sheetView showGridLines="0" workbookViewId="0">
      <selection activeCell="G1" sqref="G1:J1"/>
    </sheetView>
  </sheetViews>
  <sheetFormatPr defaultColWidth="9" defaultRowHeight="15.6" x14ac:dyDescent="0.3"/>
  <cols>
    <col min="1" max="1" width="6.44140625" style="5" customWidth="1"/>
    <col min="2" max="2" width="30.5546875" style="5" customWidth="1"/>
    <col min="3" max="3" width="33" style="5" customWidth="1"/>
    <col min="4" max="4" width="17" style="5" customWidth="1"/>
    <col min="5" max="5" width="16.5546875" style="5" customWidth="1"/>
    <col min="6" max="6" width="12" style="5" customWidth="1"/>
    <col min="7" max="7" width="16" style="5" customWidth="1"/>
    <col min="8" max="8" width="9" style="5"/>
    <col min="9" max="9" width="0" style="5" hidden="1" customWidth="1"/>
    <col min="10" max="10" width="14" style="5" hidden="1" customWidth="1"/>
    <col min="11" max="16384" width="9" style="5"/>
  </cols>
  <sheetData>
    <row r="1" spans="1:10" x14ac:dyDescent="0.3">
      <c r="A1" s="331"/>
      <c r="B1" s="1086" t="s">
        <v>2210</v>
      </c>
      <c r="C1" s="1086"/>
      <c r="D1" s="585"/>
      <c r="E1" s="585"/>
      <c r="F1" s="585"/>
      <c r="G1" s="1086" t="s">
        <v>2211</v>
      </c>
      <c r="H1" s="1086"/>
      <c r="I1" s="1086"/>
      <c r="J1" s="1086"/>
    </row>
    <row r="2" spans="1:10" ht="31.2" x14ac:dyDescent="0.3">
      <c r="A2" s="394" t="s">
        <v>77</v>
      </c>
      <c r="B2" s="394" t="s">
        <v>2212</v>
      </c>
      <c r="C2" s="394" t="s">
        <v>80</v>
      </c>
      <c r="D2" s="394" t="s">
        <v>2213</v>
      </c>
      <c r="E2" s="394" t="s">
        <v>2214</v>
      </c>
      <c r="F2" s="394" t="s">
        <v>249</v>
      </c>
      <c r="G2" s="394" t="s">
        <v>2215</v>
      </c>
      <c r="H2" s="394" t="s">
        <v>84</v>
      </c>
      <c r="I2" s="394" t="s">
        <v>85</v>
      </c>
      <c r="J2" s="394" t="s">
        <v>2216</v>
      </c>
    </row>
    <row r="3" spans="1:10" ht="30" customHeight="1" x14ac:dyDescent="0.3">
      <c r="A3" s="341">
        <v>1</v>
      </c>
      <c r="B3" s="341"/>
      <c r="C3" s="341"/>
      <c r="D3" s="341"/>
      <c r="E3" s="341"/>
      <c r="F3" s="341"/>
      <c r="G3" s="341"/>
      <c r="H3" s="342"/>
      <c r="I3" s="342"/>
      <c r="J3" s="342"/>
    </row>
    <row r="4" spans="1:10" ht="30" customHeight="1" x14ac:dyDescent="0.3">
      <c r="A4" s="341">
        <v>2</v>
      </c>
      <c r="B4" s="341"/>
      <c r="C4" s="341"/>
      <c r="D4" s="341"/>
      <c r="E4" s="341"/>
      <c r="F4" s="341"/>
      <c r="G4" s="341"/>
      <c r="H4" s="342"/>
      <c r="I4" s="342"/>
      <c r="J4" s="342"/>
    </row>
    <row r="5" spans="1:10" ht="30" customHeight="1" x14ac:dyDescent="0.3">
      <c r="A5" s="341">
        <v>3</v>
      </c>
      <c r="B5" s="343"/>
      <c r="C5" s="343"/>
      <c r="D5" s="343"/>
      <c r="E5" s="343"/>
      <c r="F5" s="343"/>
      <c r="G5" s="343"/>
      <c r="H5" s="344"/>
      <c r="I5" s="344"/>
      <c r="J5" s="344"/>
    </row>
    <row r="6" spans="1:10" ht="30" customHeight="1" x14ac:dyDescent="0.3">
      <c r="A6" s="341">
        <v>4</v>
      </c>
      <c r="B6" s="341"/>
      <c r="C6" s="341"/>
      <c r="D6" s="341"/>
      <c r="E6" s="341"/>
      <c r="F6" s="341"/>
      <c r="G6" s="341"/>
      <c r="H6" s="342"/>
      <c r="I6" s="342"/>
      <c r="J6" s="342"/>
    </row>
    <row r="7" spans="1:10" ht="30" customHeight="1" x14ac:dyDescent="0.3">
      <c r="A7" s="341">
        <v>5</v>
      </c>
      <c r="B7" s="334"/>
      <c r="C7" s="334"/>
      <c r="D7" s="334"/>
      <c r="E7" s="334"/>
      <c r="F7" s="334"/>
      <c r="G7" s="334"/>
      <c r="H7" s="334"/>
      <c r="I7" s="334"/>
      <c r="J7" s="334"/>
    </row>
  </sheetData>
  <mergeCells count="2">
    <mergeCell ref="B1:C1"/>
    <mergeCell ref="G1:J1"/>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28D7B-895D-4553-A018-DAFA1053D512}">
  <sheetPr>
    <tabColor theme="1" tint="0.34998626667073579"/>
  </sheetPr>
  <dimension ref="A1:AA87"/>
  <sheetViews>
    <sheetView showGridLines="0" workbookViewId="0">
      <selection activeCell="AB26" sqref="AB26"/>
    </sheetView>
  </sheetViews>
  <sheetFormatPr defaultColWidth="9" defaultRowHeight="15.6" x14ac:dyDescent="0.3"/>
  <cols>
    <col min="1" max="1" width="16" style="5" customWidth="1"/>
    <col min="2" max="2" width="17.5546875" style="5" customWidth="1"/>
    <col min="3" max="16384" width="9" style="5"/>
  </cols>
  <sheetData>
    <row r="1" spans="1:27" ht="18" x14ac:dyDescent="0.3">
      <c r="A1" s="562" t="s">
        <v>1861</v>
      </c>
      <c r="B1" s="405" t="str">
        <f>'1-Cover'!B20</f>
        <v>Grady Health System</v>
      </c>
      <c r="C1" s="331"/>
      <c r="D1" s="331"/>
      <c r="E1" s="331"/>
      <c r="F1" s="331"/>
      <c r="G1" s="331"/>
      <c r="H1" s="331"/>
      <c r="I1" s="331"/>
      <c r="J1" s="331"/>
      <c r="K1" s="331"/>
      <c r="L1" s="331"/>
      <c r="M1" s="331"/>
      <c r="N1" s="331"/>
      <c r="O1" s="331"/>
      <c r="P1" s="331"/>
      <c r="Q1" s="331"/>
      <c r="R1" s="331"/>
      <c r="S1" s="331"/>
      <c r="T1" s="331"/>
      <c r="U1" s="331"/>
      <c r="V1" s="331"/>
      <c r="W1" s="331"/>
      <c r="X1" s="331"/>
      <c r="Y1" s="331"/>
      <c r="Z1" s="331"/>
      <c r="AA1" s="331"/>
    </row>
    <row r="2" spans="1:27" ht="57" customHeight="1" x14ac:dyDescent="0.3">
      <c r="A2" s="331"/>
      <c r="B2" s="1173" t="s">
        <v>2217</v>
      </c>
      <c r="C2" s="1174"/>
      <c r="D2" s="1174"/>
      <c r="E2" s="1174"/>
      <c r="F2" s="1174"/>
      <c r="G2" s="1174"/>
      <c r="H2" s="1174"/>
      <c r="I2" s="1174"/>
      <c r="J2" s="1174"/>
      <c r="K2" s="1174"/>
      <c r="L2" s="1175"/>
      <c r="M2" s="331"/>
      <c r="N2" s="1173" t="s">
        <v>2218</v>
      </c>
      <c r="O2" s="1174"/>
      <c r="P2" s="1174"/>
      <c r="Q2" s="1174"/>
      <c r="R2" s="1174"/>
      <c r="S2" s="1174"/>
      <c r="T2" s="1174"/>
      <c r="U2" s="1174"/>
      <c r="V2" s="1174"/>
      <c r="W2" s="1174"/>
      <c r="X2" s="1175"/>
      <c r="Y2" s="331"/>
      <c r="Z2" s="331"/>
      <c r="AA2" s="263"/>
    </row>
    <row r="3" spans="1:27" x14ac:dyDescent="0.3">
      <c r="A3" s="331"/>
      <c r="B3" s="14"/>
      <c r="C3" s="331"/>
      <c r="D3" s="331"/>
      <c r="E3" s="331"/>
      <c r="F3" s="331"/>
      <c r="G3" s="331"/>
      <c r="H3" s="331"/>
      <c r="I3" s="331"/>
      <c r="J3" s="331"/>
      <c r="K3" s="331"/>
      <c r="L3" s="378"/>
      <c r="M3" s="331"/>
      <c r="N3" s="14"/>
      <c r="O3" s="331"/>
      <c r="P3" s="331"/>
      <c r="Q3" s="331"/>
      <c r="R3" s="331"/>
      <c r="S3" s="331"/>
      <c r="T3" s="331"/>
      <c r="U3" s="331"/>
      <c r="V3" s="331"/>
      <c r="W3" s="331"/>
      <c r="X3" s="378"/>
      <c r="Y3" s="331"/>
      <c r="Z3" s="331"/>
      <c r="AA3" s="331"/>
    </row>
    <row r="4" spans="1:27" ht="32.25" customHeight="1" x14ac:dyDescent="0.3">
      <c r="A4" s="331"/>
      <c r="B4" s="1170" t="s">
        <v>2219</v>
      </c>
      <c r="C4" s="1171"/>
      <c r="D4" s="1171"/>
      <c r="E4" s="1171"/>
      <c r="F4" s="1171"/>
      <c r="G4" s="1171"/>
      <c r="H4" s="1171"/>
      <c r="I4" s="1171"/>
      <c r="J4" s="1171"/>
      <c r="K4" s="1171"/>
      <c r="L4" s="1172"/>
      <c r="M4" s="331"/>
      <c r="N4" s="1170" t="s">
        <v>2219</v>
      </c>
      <c r="O4" s="1171"/>
      <c r="P4" s="1171"/>
      <c r="Q4" s="1171"/>
      <c r="R4" s="1171"/>
      <c r="S4" s="1171"/>
      <c r="T4" s="1171"/>
      <c r="U4" s="1171"/>
      <c r="V4" s="1171"/>
      <c r="W4" s="1171"/>
      <c r="X4" s="1172"/>
      <c r="Y4" s="331"/>
      <c r="Z4" s="331"/>
      <c r="AA4" s="331"/>
    </row>
    <row r="5" spans="1:27" ht="18.75" customHeight="1" x14ac:dyDescent="0.3">
      <c r="A5" s="331"/>
      <c r="B5" s="14"/>
      <c r="C5" s="15"/>
      <c r="D5" s="15"/>
      <c r="E5" s="15"/>
      <c r="F5" s="15"/>
      <c r="G5" s="15"/>
      <c r="H5" s="15"/>
      <c r="I5" s="15"/>
      <c r="J5" s="15"/>
      <c r="K5" s="15"/>
      <c r="L5" s="16"/>
      <c r="M5" s="331"/>
      <c r="N5" s="14"/>
      <c r="O5" s="15"/>
      <c r="P5" s="15"/>
      <c r="Q5" s="15"/>
      <c r="R5" s="15"/>
      <c r="S5" s="15"/>
      <c r="T5" s="15"/>
      <c r="U5" s="15"/>
      <c r="V5" s="15"/>
      <c r="W5" s="15"/>
      <c r="X5" s="16"/>
      <c r="Y5" s="331"/>
      <c r="Z5" s="331"/>
      <c r="AA5" s="331"/>
    </row>
    <row r="6" spans="1:27" x14ac:dyDescent="0.3">
      <c r="A6" s="331"/>
      <c r="B6" s="379"/>
      <c r="C6" s="380" t="s">
        <v>2220</v>
      </c>
      <c r="D6" s="331"/>
      <c r="E6" s="331"/>
      <c r="F6" s="331"/>
      <c r="G6" s="331"/>
      <c r="H6" s="331"/>
      <c r="I6" s="331"/>
      <c r="J6" s="331"/>
      <c r="K6" s="331"/>
      <c r="L6" s="378"/>
      <c r="M6" s="331"/>
      <c r="N6" s="379"/>
      <c r="O6" s="381" t="s">
        <v>2220</v>
      </c>
      <c r="P6" s="331"/>
      <c r="Q6" s="331"/>
      <c r="R6" s="331"/>
      <c r="S6" s="331"/>
      <c r="T6" s="331"/>
      <c r="U6" s="331"/>
      <c r="V6" s="331"/>
      <c r="W6" s="331"/>
      <c r="X6" s="378"/>
      <c r="Y6" s="331"/>
      <c r="Z6" s="331"/>
      <c r="AA6" s="331"/>
    </row>
    <row r="7" spans="1:27" x14ac:dyDescent="0.3">
      <c r="A7" s="331"/>
      <c r="B7" s="379"/>
      <c r="C7" s="380" t="s">
        <v>2221</v>
      </c>
      <c r="D7" s="331"/>
      <c r="E7" s="331"/>
      <c r="F7" s="331"/>
      <c r="G7" s="331"/>
      <c r="H7" s="331"/>
      <c r="I7" s="331"/>
      <c r="J7" s="331"/>
      <c r="K7" s="331"/>
      <c r="L7" s="378"/>
      <c r="M7" s="331"/>
      <c r="N7" s="379"/>
      <c r="O7" s="381" t="s">
        <v>2221</v>
      </c>
      <c r="P7" s="331"/>
      <c r="Q7" s="331"/>
      <c r="R7" s="331"/>
      <c r="S7" s="331"/>
      <c r="T7" s="331"/>
      <c r="U7" s="331"/>
      <c r="V7" s="331"/>
      <c r="W7" s="331"/>
      <c r="X7" s="378"/>
      <c r="Y7" s="331"/>
      <c r="Z7" s="331"/>
      <c r="AA7" s="331"/>
    </row>
    <row r="8" spans="1:27" x14ac:dyDescent="0.3">
      <c r="A8" s="331"/>
      <c r="B8" s="379"/>
      <c r="C8" s="380" t="s">
        <v>2222</v>
      </c>
      <c r="D8" s="331"/>
      <c r="E8" s="331"/>
      <c r="F8" s="331"/>
      <c r="G8" s="331"/>
      <c r="H8" s="331"/>
      <c r="I8" s="331"/>
      <c r="J8" s="331"/>
      <c r="K8" s="331"/>
      <c r="L8" s="378"/>
      <c r="M8" s="331"/>
      <c r="N8" s="379"/>
      <c r="O8" s="381" t="s">
        <v>2222</v>
      </c>
      <c r="P8" s="331"/>
      <c r="Q8" s="331"/>
      <c r="R8" s="331"/>
      <c r="S8" s="331"/>
      <c r="T8" s="331"/>
      <c r="U8" s="331"/>
      <c r="V8" s="331"/>
      <c r="W8" s="331"/>
      <c r="X8" s="378"/>
      <c r="Y8" s="331"/>
      <c r="Z8" s="331"/>
      <c r="AA8" s="331"/>
    </row>
    <row r="9" spans="1:27" x14ac:dyDescent="0.3">
      <c r="A9" s="331"/>
      <c r="B9" s="382"/>
      <c r="C9" s="383" t="s">
        <v>2223</v>
      </c>
      <c r="D9" s="331"/>
      <c r="E9" s="331"/>
      <c r="F9" s="331"/>
      <c r="G9" s="331"/>
      <c r="H9" s="331"/>
      <c r="I9" s="331"/>
      <c r="J9" s="331"/>
      <c r="K9" s="331"/>
      <c r="L9" s="378"/>
      <c r="M9" s="331"/>
      <c r="N9" s="379"/>
      <c r="O9" s="384" t="s">
        <v>2223</v>
      </c>
      <c r="P9" s="331"/>
      <c r="Q9" s="331"/>
      <c r="R9" s="331"/>
      <c r="S9" s="331"/>
      <c r="T9" s="331"/>
      <c r="U9" s="331"/>
      <c r="V9" s="331"/>
      <c r="W9" s="331"/>
      <c r="X9" s="378"/>
      <c r="Y9" s="331"/>
      <c r="Z9" s="331"/>
      <c r="AA9" s="331"/>
    </row>
    <row r="10" spans="1:27" x14ac:dyDescent="0.3">
      <c r="A10" s="331"/>
      <c r="B10" s="382"/>
      <c r="C10" s="383" t="s">
        <v>2224</v>
      </c>
      <c r="D10" s="331"/>
      <c r="E10" s="331"/>
      <c r="F10" s="331"/>
      <c r="G10" s="331"/>
      <c r="H10" s="331"/>
      <c r="I10" s="331"/>
      <c r="J10" s="331"/>
      <c r="K10" s="331"/>
      <c r="L10" s="378"/>
      <c r="M10" s="331"/>
      <c r="N10" s="382"/>
      <c r="O10" s="384" t="s">
        <v>2224</v>
      </c>
      <c r="P10" s="331"/>
      <c r="Q10" s="331"/>
      <c r="R10" s="331"/>
      <c r="S10" s="331"/>
      <c r="T10" s="331"/>
      <c r="U10" s="331"/>
      <c r="V10" s="331"/>
      <c r="W10" s="331"/>
      <c r="X10" s="378"/>
      <c r="Y10" s="331"/>
      <c r="Z10" s="331"/>
      <c r="AA10" s="331"/>
    </row>
    <row r="11" spans="1:27" x14ac:dyDescent="0.3">
      <c r="A11" s="331"/>
      <c r="B11" s="382"/>
      <c r="C11" s="383" t="s">
        <v>2225</v>
      </c>
      <c r="D11" s="331"/>
      <c r="E11" s="331"/>
      <c r="F11" s="331"/>
      <c r="G11" s="331"/>
      <c r="H11" s="331"/>
      <c r="I11" s="331"/>
      <c r="J11" s="331"/>
      <c r="K11" s="331"/>
      <c r="L11" s="378"/>
      <c r="M11" s="331"/>
      <c r="N11" s="382"/>
      <c r="O11" s="384" t="s">
        <v>2225</v>
      </c>
      <c r="P11" s="331"/>
      <c r="Q11" s="331"/>
      <c r="R11" s="331"/>
      <c r="S11" s="331"/>
      <c r="T11" s="331"/>
      <c r="U11" s="331"/>
      <c r="V11" s="331"/>
      <c r="W11" s="331"/>
      <c r="X11" s="378"/>
      <c r="Y11" s="331"/>
      <c r="Z11" s="331"/>
      <c r="AA11" s="331"/>
    </row>
    <row r="12" spans="1:27" x14ac:dyDescent="0.3">
      <c r="A12" s="331"/>
      <c r="B12" s="382"/>
      <c r="C12" s="383" t="s">
        <v>2226</v>
      </c>
      <c r="D12" s="331"/>
      <c r="E12" s="331"/>
      <c r="F12" s="331"/>
      <c r="G12" s="331"/>
      <c r="H12" s="331"/>
      <c r="I12" s="331"/>
      <c r="J12" s="331"/>
      <c r="K12" s="331"/>
      <c r="L12" s="378"/>
      <c r="M12" s="331"/>
      <c r="N12" s="382"/>
      <c r="O12" s="384" t="s">
        <v>2226</v>
      </c>
      <c r="P12" s="331"/>
      <c r="Q12" s="331"/>
      <c r="R12" s="331"/>
      <c r="S12" s="331"/>
      <c r="T12" s="331"/>
      <c r="U12" s="331"/>
      <c r="V12" s="331"/>
      <c r="W12" s="331"/>
      <c r="X12" s="378"/>
      <c r="Y12" s="331"/>
      <c r="Z12" s="331"/>
      <c r="AA12" s="331"/>
    </row>
    <row r="13" spans="1:27" x14ac:dyDescent="0.3">
      <c r="A13" s="331"/>
      <c r="B13" s="382"/>
      <c r="C13" s="383" t="s">
        <v>2227</v>
      </c>
      <c r="D13" s="331"/>
      <c r="E13" s="331"/>
      <c r="F13" s="331"/>
      <c r="G13" s="331"/>
      <c r="H13" s="331"/>
      <c r="I13" s="331"/>
      <c r="J13" s="331"/>
      <c r="K13" s="331"/>
      <c r="L13" s="378"/>
      <c r="M13" s="331"/>
      <c r="N13" s="382"/>
      <c r="O13" s="384" t="s">
        <v>2227</v>
      </c>
      <c r="P13" s="331"/>
      <c r="Q13" s="331"/>
      <c r="R13" s="331"/>
      <c r="S13" s="331"/>
      <c r="T13" s="331"/>
      <c r="U13" s="331"/>
      <c r="V13" s="331"/>
      <c r="W13" s="331"/>
      <c r="X13" s="378"/>
      <c r="Y13" s="331"/>
      <c r="Z13" s="331"/>
      <c r="AA13" s="331"/>
    </row>
    <row r="14" spans="1:27" x14ac:dyDescent="0.3">
      <c r="A14" s="331"/>
      <c r="B14" s="382"/>
      <c r="C14" s="383" t="s">
        <v>2228</v>
      </c>
      <c r="D14" s="331"/>
      <c r="E14" s="331"/>
      <c r="F14" s="331"/>
      <c r="G14" s="331"/>
      <c r="H14" s="331"/>
      <c r="I14" s="331"/>
      <c r="J14" s="331"/>
      <c r="K14" s="331"/>
      <c r="L14" s="378"/>
      <c r="M14" s="331"/>
      <c r="N14" s="382"/>
      <c r="O14" s="384" t="s">
        <v>2228</v>
      </c>
      <c r="P14" s="331"/>
      <c r="Q14" s="331"/>
      <c r="R14" s="331"/>
      <c r="S14" s="331"/>
      <c r="T14" s="331"/>
      <c r="U14" s="331"/>
      <c r="V14" s="331"/>
      <c r="W14" s="331"/>
      <c r="X14" s="378"/>
      <c r="Y14" s="331"/>
      <c r="Z14" s="331"/>
      <c r="AA14" s="331"/>
    </row>
    <row r="15" spans="1:27" x14ac:dyDescent="0.3">
      <c r="A15" s="331"/>
      <c r="B15" s="382"/>
      <c r="C15" s="383" t="s">
        <v>2229</v>
      </c>
      <c r="D15" s="331"/>
      <c r="E15" s="331"/>
      <c r="F15" s="331"/>
      <c r="G15" s="331"/>
      <c r="H15" s="331"/>
      <c r="I15" s="331"/>
      <c r="J15" s="331"/>
      <c r="K15" s="331"/>
      <c r="L15" s="378"/>
      <c r="M15" s="331"/>
      <c r="N15" s="382"/>
      <c r="O15" s="384" t="s">
        <v>2229</v>
      </c>
      <c r="P15" s="331"/>
      <c r="Q15" s="331"/>
      <c r="R15" s="331"/>
      <c r="S15" s="331"/>
      <c r="T15" s="331"/>
      <c r="U15" s="331"/>
      <c r="V15" s="331"/>
      <c r="W15" s="331"/>
      <c r="X15" s="378"/>
      <c r="Y15" s="331"/>
      <c r="Z15" s="331"/>
      <c r="AA15" s="331"/>
    </row>
    <row r="16" spans="1:27" x14ac:dyDescent="0.3">
      <c r="A16" s="331"/>
      <c r="B16" s="382"/>
      <c r="C16" s="383" t="s">
        <v>2230</v>
      </c>
      <c r="D16" s="331"/>
      <c r="E16" s="331"/>
      <c r="F16" s="331"/>
      <c r="G16" s="331"/>
      <c r="H16" s="331"/>
      <c r="I16" s="331"/>
      <c r="J16" s="331"/>
      <c r="K16" s="331"/>
      <c r="L16" s="378"/>
      <c r="M16" s="331"/>
      <c r="N16" s="382"/>
      <c r="O16" s="384" t="s">
        <v>2230</v>
      </c>
      <c r="P16" s="331"/>
      <c r="Q16" s="331"/>
      <c r="R16" s="331"/>
      <c r="S16" s="331"/>
      <c r="T16" s="331"/>
      <c r="U16" s="331"/>
      <c r="V16" s="331"/>
      <c r="W16" s="331"/>
      <c r="X16" s="378"/>
      <c r="Y16" s="331"/>
      <c r="Z16" s="331"/>
      <c r="AA16" s="331"/>
    </row>
    <row r="17" spans="2:24" x14ac:dyDescent="0.3">
      <c r="B17" s="379"/>
      <c r="C17" s="380" t="s">
        <v>2231</v>
      </c>
      <c r="D17" s="331"/>
      <c r="E17" s="331"/>
      <c r="F17" s="331"/>
      <c r="G17" s="331"/>
      <c r="H17" s="331"/>
      <c r="I17" s="331"/>
      <c r="J17" s="331"/>
      <c r="K17" s="331"/>
      <c r="L17" s="378"/>
      <c r="M17" s="331"/>
      <c r="N17" s="382"/>
      <c r="O17" s="381" t="s">
        <v>2231</v>
      </c>
      <c r="P17" s="331"/>
      <c r="Q17" s="331"/>
      <c r="R17" s="331"/>
      <c r="S17" s="331"/>
      <c r="T17" s="331"/>
      <c r="U17" s="331"/>
      <c r="V17" s="331"/>
      <c r="W17" s="331"/>
      <c r="X17" s="378"/>
    </row>
    <row r="18" spans="2:24" x14ac:dyDescent="0.3">
      <c r="B18" s="379"/>
      <c r="C18" s="380" t="s">
        <v>2228</v>
      </c>
      <c r="D18" s="331"/>
      <c r="E18" s="331"/>
      <c r="F18" s="331"/>
      <c r="G18" s="331"/>
      <c r="H18" s="331"/>
      <c r="I18" s="331"/>
      <c r="J18" s="331"/>
      <c r="K18" s="331"/>
      <c r="L18" s="378"/>
      <c r="M18" s="331"/>
      <c r="N18" s="379"/>
      <c r="O18" s="381" t="s">
        <v>2228</v>
      </c>
      <c r="P18" s="331"/>
      <c r="Q18" s="331"/>
      <c r="R18" s="331"/>
      <c r="S18" s="331"/>
      <c r="T18" s="331"/>
      <c r="U18" s="331"/>
      <c r="V18" s="331"/>
      <c r="W18" s="331"/>
      <c r="X18" s="378"/>
    </row>
    <row r="19" spans="2:24" x14ac:dyDescent="0.3">
      <c r="B19" s="379"/>
      <c r="C19" s="380" t="s">
        <v>2232</v>
      </c>
      <c r="D19" s="331"/>
      <c r="E19" s="331"/>
      <c r="F19" s="331"/>
      <c r="G19" s="331"/>
      <c r="H19" s="331"/>
      <c r="I19" s="331"/>
      <c r="J19" s="331"/>
      <c r="K19" s="331"/>
      <c r="L19" s="378"/>
      <c r="M19" s="331"/>
      <c r="N19" s="379"/>
      <c r="O19" s="381" t="s">
        <v>2232</v>
      </c>
      <c r="P19" s="331"/>
      <c r="Q19" s="331"/>
      <c r="R19" s="331"/>
      <c r="S19" s="331"/>
      <c r="T19" s="331"/>
      <c r="U19" s="331"/>
      <c r="V19" s="331"/>
      <c r="W19" s="331"/>
      <c r="X19" s="378"/>
    </row>
    <row r="20" spans="2:24" x14ac:dyDescent="0.3">
      <c r="B20" s="379"/>
      <c r="C20" s="380" t="s">
        <v>2233</v>
      </c>
      <c r="D20" s="331"/>
      <c r="E20" s="331"/>
      <c r="F20" s="331"/>
      <c r="G20" s="331"/>
      <c r="H20" s="331"/>
      <c r="I20" s="331"/>
      <c r="J20" s="331"/>
      <c r="K20" s="331"/>
      <c r="L20" s="378"/>
      <c r="M20" s="331"/>
      <c r="N20" s="379"/>
      <c r="O20" s="381" t="s">
        <v>2220</v>
      </c>
      <c r="P20" s="331"/>
      <c r="Q20" s="331"/>
      <c r="R20" s="331"/>
      <c r="S20" s="331"/>
      <c r="T20" s="331"/>
      <c r="U20" s="331"/>
      <c r="V20" s="331"/>
      <c r="W20" s="331"/>
      <c r="X20" s="378"/>
    </row>
    <row r="21" spans="2:24" x14ac:dyDescent="0.3">
      <c r="B21" s="379"/>
      <c r="C21" s="380" t="s">
        <v>2234</v>
      </c>
      <c r="D21" s="331"/>
      <c r="E21" s="331"/>
      <c r="F21" s="331"/>
      <c r="G21" s="331"/>
      <c r="H21" s="331"/>
      <c r="I21" s="331"/>
      <c r="J21" s="331"/>
      <c r="K21" s="331"/>
      <c r="L21" s="378"/>
      <c r="M21" s="331"/>
      <c r="N21" s="379"/>
      <c r="O21" s="331" t="s">
        <v>2235</v>
      </c>
      <c r="P21" s="331"/>
      <c r="Q21" s="331"/>
      <c r="R21" s="331"/>
      <c r="S21" s="331"/>
      <c r="T21" s="331"/>
      <c r="U21" s="331"/>
      <c r="V21" s="331"/>
      <c r="W21" s="331"/>
      <c r="X21" s="378"/>
    </row>
    <row r="22" spans="2:24" x14ac:dyDescent="0.3">
      <c r="B22" s="379"/>
      <c r="C22" s="380" t="s">
        <v>2236</v>
      </c>
      <c r="D22" s="331"/>
      <c r="E22" s="331"/>
      <c r="F22" s="331"/>
      <c r="G22" s="331"/>
      <c r="H22" s="331"/>
      <c r="I22" s="331"/>
      <c r="J22" s="331"/>
      <c r="K22" s="331"/>
      <c r="L22" s="378"/>
      <c r="M22" s="331"/>
      <c r="N22" s="379"/>
      <c r="O22" s="331" t="s">
        <v>2237</v>
      </c>
      <c r="P22" s="331"/>
      <c r="Q22" s="331"/>
      <c r="R22" s="331"/>
      <c r="S22" s="331"/>
      <c r="T22" s="331"/>
      <c r="U22" s="331"/>
      <c r="V22" s="331"/>
      <c r="W22" s="331"/>
      <c r="X22" s="378"/>
    </row>
    <row r="23" spans="2:24" x14ac:dyDescent="0.3">
      <c r="B23" s="379"/>
      <c r="C23" s="380" t="s">
        <v>2238</v>
      </c>
      <c r="D23" s="331"/>
      <c r="E23" s="331"/>
      <c r="F23" s="331"/>
      <c r="G23" s="331"/>
      <c r="H23" s="331"/>
      <c r="I23" s="331"/>
      <c r="J23" s="331"/>
      <c r="K23" s="331"/>
      <c r="L23" s="378"/>
      <c r="M23" s="331"/>
      <c r="N23" s="379"/>
      <c r="O23" s="331" t="s">
        <v>2239</v>
      </c>
      <c r="P23" s="331"/>
      <c r="Q23" s="331"/>
      <c r="R23" s="331"/>
      <c r="S23" s="331"/>
      <c r="T23" s="331"/>
      <c r="U23" s="331"/>
      <c r="V23" s="331"/>
      <c r="W23" s="331"/>
      <c r="X23" s="378"/>
    </row>
    <row r="24" spans="2:24" x14ac:dyDescent="0.3">
      <c r="B24" s="379"/>
      <c r="C24" s="380" t="s">
        <v>2240</v>
      </c>
      <c r="D24" s="331"/>
      <c r="E24" s="331"/>
      <c r="F24" s="331"/>
      <c r="G24" s="331"/>
      <c r="H24" s="331"/>
      <c r="I24" s="331"/>
      <c r="J24" s="331"/>
      <c r="K24" s="331"/>
      <c r="L24" s="378"/>
      <c r="M24" s="331"/>
      <c r="N24" s="379"/>
      <c r="O24" s="331" t="s">
        <v>2241</v>
      </c>
      <c r="P24" s="331"/>
      <c r="Q24" s="331"/>
      <c r="R24" s="331"/>
      <c r="S24" s="331"/>
      <c r="T24" s="331"/>
      <c r="U24" s="331"/>
      <c r="V24" s="331"/>
      <c r="W24" s="331"/>
      <c r="X24" s="378"/>
    </row>
    <row r="25" spans="2:24" x14ac:dyDescent="0.3">
      <c r="B25" s="379"/>
      <c r="C25" s="380" t="s">
        <v>2242</v>
      </c>
      <c r="D25" s="331"/>
      <c r="E25" s="331"/>
      <c r="F25" s="331"/>
      <c r="G25" s="331"/>
      <c r="H25" s="331"/>
      <c r="I25" s="331"/>
      <c r="J25" s="331"/>
      <c r="K25" s="331"/>
      <c r="L25" s="378"/>
      <c r="M25" s="331"/>
      <c r="N25" s="379"/>
      <c r="O25" s="331" t="s">
        <v>2243</v>
      </c>
      <c r="P25" s="331"/>
      <c r="Q25" s="331"/>
      <c r="R25" s="331"/>
      <c r="S25" s="331"/>
      <c r="T25" s="331"/>
      <c r="U25" s="331"/>
      <c r="V25" s="331"/>
      <c r="W25" s="331"/>
      <c r="X25" s="378"/>
    </row>
    <row r="26" spans="2:24" x14ac:dyDescent="0.3">
      <c r="B26" s="379"/>
      <c r="C26" s="380" t="s">
        <v>2244</v>
      </c>
      <c r="D26" s="331"/>
      <c r="E26" s="331"/>
      <c r="F26" s="331"/>
      <c r="G26" s="331"/>
      <c r="H26" s="331"/>
      <c r="I26" s="331"/>
      <c r="J26" s="331"/>
      <c r="K26" s="331"/>
      <c r="L26" s="378"/>
      <c r="M26" s="331"/>
      <c r="N26" s="379"/>
      <c r="O26" s="331" t="s">
        <v>2245</v>
      </c>
      <c r="P26" s="331"/>
      <c r="Q26" s="331"/>
      <c r="R26" s="331"/>
      <c r="S26" s="331"/>
      <c r="T26" s="331"/>
      <c r="U26" s="331"/>
      <c r="V26" s="331"/>
      <c r="W26" s="331"/>
      <c r="X26" s="378"/>
    </row>
    <row r="27" spans="2:24" x14ac:dyDescent="0.3">
      <c r="B27" s="379"/>
      <c r="C27" s="380" t="s">
        <v>2246</v>
      </c>
      <c r="D27" s="331"/>
      <c r="E27" s="331"/>
      <c r="F27" s="331"/>
      <c r="G27" s="331"/>
      <c r="H27" s="331"/>
      <c r="I27" s="331"/>
      <c r="J27" s="331"/>
      <c r="K27" s="331"/>
      <c r="L27" s="378"/>
      <c r="M27" s="331"/>
      <c r="N27" s="379"/>
      <c r="O27" s="331" t="s">
        <v>2247</v>
      </c>
      <c r="P27" s="331"/>
      <c r="Q27" s="331"/>
      <c r="R27" s="331"/>
      <c r="S27" s="331"/>
      <c r="T27" s="331"/>
      <c r="U27" s="331"/>
      <c r="V27" s="331"/>
      <c r="W27" s="331"/>
      <c r="X27" s="378"/>
    </row>
    <row r="28" spans="2:24" x14ac:dyDescent="0.3">
      <c r="B28" s="379"/>
      <c r="C28" s="380" t="s">
        <v>2248</v>
      </c>
      <c r="D28" s="331"/>
      <c r="E28" s="331"/>
      <c r="F28" s="331"/>
      <c r="G28" s="331"/>
      <c r="H28" s="331"/>
      <c r="I28" s="331"/>
      <c r="J28" s="331"/>
      <c r="K28" s="331"/>
      <c r="L28" s="378"/>
      <c r="M28" s="331"/>
      <c r="N28" s="379"/>
      <c r="O28" s="331" t="s">
        <v>2249</v>
      </c>
      <c r="P28" s="331"/>
      <c r="Q28" s="331"/>
      <c r="R28" s="331"/>
      <c r="S28" s="331"/>
      <c r="T28" s="331"/>
      <c r="U28" s="331"/>
      <c r="V28" s="331"/>
      <c r="W28" s="331"/>
      <c r="X28" s="378"/>
    </row>
    <row r="29" spans="2:24" x14ac:dyDescent="0.3">
      <c r="B29" s="379"/>
      <c r="C29" s="380" t="s">
        <v>2250</v>
      </c>
      <c r="D29" s="331"/>
      <c r="E29" s="331"/>
      <c r="F29" s="331"/>
      <c r="G29" s="331"/>
      <c r="H29" s="331"/>
      <c r="I29" s="331"/>
      <c r="J29" s="331"/>
      <c r="K29" s="331"/>
      <c r="L29" s="378"/>
      <c r="M29" s="331"/>
      <c r="N29" s="379"/>
      <c r="O29" s="331" t="s">
        <v>2251</v>
      </c>
      <c r="P29" s="331"/>
      <c r="Q29" s="331"/>
      <c r="R29" s="331"/>
      <c r="S29" s="331"/>
      <c r="T29" s="331"/>
      <c r="U29" s="331"/>
      <c r="V29" s="331"/>
      <c r="W29" s="331"/>
      <c r="X29" s="378"/>
    </row>
    <row r="30" spans="2:24" x14ac:dyDescent="0.3">
      <c r="B30" s="379"/>
      <c r="C30" s="380" t="s">
        <v>2252</v>
      </c>
      <c r="D30" s="331"/>
      <c r="E30" s="331"/>
      <c r="F30" s="331"/>
      <c r="G30" s="331"/>
      <c r="H30" s="331"/>
      <c r="I30" s="331"/>
      <c r="J30" s="331"/>
      <c r="K30" s="331"/>
      <c r="L30" s="378"/>
      <c r="M30" s="331"/>
      <c r="N30" s="379"/>
      <c r="O30" s="331" t="s">
        <v>2253</v>
      </c>
      <c r="P30" s="331"/>
      <c r="Q30" s="331"/>
      <c r="R30" s="331"/>
      <c r="S30" s="331"/>
      <c r="T30" s="331"/>
      <c r="U30" s="331"/>
      <c r="V30" s="331"/>
      <c r="W30" s="331"/>
      <c r="X30" s="378"/>
    </row>
    <row r="31" spans="2:24" x14ac:dyDescent="0.3">
      <c r="B31" s="379"/>
      <c r="C31" s="380" t="s">
        <v>2254</v>
      </c>
      <c r="D31" s="331"/>
      <c r="E31" s="331"/>
      <c r="F31" s="331"/>
      <c r="G31" s="331"/>
      <c r="H31" s="331"/>
      <c r="I31" s="331"/>
      <c r="J31" s="331"/>
      <c r="K31" s="331"/>
      <c r="L31" s="378"/>
      <c r="M31" s="331"/>
      <c r="N31" s="379"/>
      <c r="O31" s="331" t="s">
        <v>2255</v>
      </c>
      <c r="P31" s="331"/>
      <c r="Q31" s="331"/>
      <c r="R31" s="331"/>
      <c r="S31" s="331"/>
      <c r="T31" s="331"/>
      <c r="U31" s="331"/>
      <c r="V31" s="331"/>
      <c r="W31" s="331"/>
      <c r="X31" s="378"/>
    </row>
    <row r="32" spans="2:24" x14ac:dyDescent="0.3">
      <c r="B32" s="379"/>
      <c r="C32" s="380" t="s">
        <v>2256</v>
      </c>
      <c r="D32" s="331"/>
      <c r="E32" s="331"/>
      <c r="F32" s="331"/>
      <c r="G32" s="331"/>
      <c r="H32" s="331"/>
      <c r="I32" s="331"/>
      <c r="J32" s="331"/>
      <c r="K32" s="331"/>
      <c r="L32" s="378"/>
      <c r="M32" s="331"/>
      <c r="N32" s="379"/>
      <c r="O32" s="331" t="s">
        <v>2257</v>
      </c>
      <c r="P32" s="331"/>
      <c r="Q32" s="331"/>
      <c r="R32" s="331"/>
      <c r="S32" s="331"/>
      <c r="T32" s="331"/>
      <c r="U32" s="331"/>
      <c r="V32" s="331"/>
      <c r="W32" s="331"/>
      <c r="X32" s="378"/>
    </row>
    <row r="33" spans="2:24" x14ac:dyDescent="0.3">
      <c r="B33" s="379"/>
      <c r="C33" s="380" t="s">
        <v>2258</v>
      </c>
      <c r="D33" s="331"/>
      <c r="E33" s="331"/>
      <c r="F33" s="331"/>
      <c r="G33" s="331"/>
      <c r="H33" s="331"/>
      <c r="I33" s="331"/>
      <c r="J33" s="331"/>
      <c r="K33" s="331"/>
      <c r="L33" s="378"/>
      <c r="M33" s="331"/>
      <c r="N33" s="379"/>
      <c r="O33" s="380"/>
      <c r="P33" s="331"/>
      <c r="Q33" s="331"/>
      <c r="R33" s="331"/>
      <c r="S33" s="331"/>
      <c r="T33" s="331"/>
      <c r="U33" s="331"/>
      <c r="V33" s="331"/>
      <c r="W33" s="331"/>
      <c r="X33" s="378"/>
    </row>
    <row r="34" spans="2:24" x14ac:dyDescent="0.3">
      <c r="B34" s="379"/>
      <c r="C34" s="380" t="s">
        <v>2259</v>
      </c>
      <c r="D34" s="331"/>
      <c r="E34" s="331"/>
      <c r="F34" s="331"/>
      <c r="G34" s="331"/>
      <c r="H34" s="331"/>
      <c r="I34" s="331"/>
      <c r="J34" s="331"/>
      <c r="K34" s="331"/>
      <c r="L34" s="378"/>
      <c r="M34" s="331"/>
      <c r="N34" s="379"/>
      <c r="O34" s="380"/>
      <c r="P34" s="331"/>
      <c r="Q34" s="331"/>
      <c r="R34" s="331"/>
      <c r="S34" s="331"/>
      <c r="T34" s="331"/>
      <c r="U34" s="331"/>
      <c r="V34" s="331"/>
      <c r="W34" s="331"/>
      <c r="X34" s="378"/>
    </row>
    <row r="35" spans="2:24" x14ac:dyDescent="0.3">
      <c r="B35" s="379"/>
      <c r="C35" s="380" t="s">
        <v>2260</v>
      </c>
      <c r="D35" s="331"/>
      <c r="E35" s="331"/>
      <c r="F35" s="331"/>
      <c r="G35" s="331"/>
      <c r="H35" s="331"/>
      <c r="I35" s="331"/>
      <c r="J35" s="331"/>
      <c r="K35" s="331"/>
      <c r="L35" s="378"/>
      <c r="M35" s="331"/>
      <c r="N35" s="379"/>
      <c r="O35" s="380"/>
      <c r="P35" s="331"/>
      <c r="Q35" s="331"/>
      <c r="R35" s="331"/>
      <c r="S35" s="331"/>
      <c r="T35" s="331"/>
      <c r="U35" s="331"/>
      <c r="V35" s="331"/>
      <c r="W35" s="331"/>
      <c r="X35" s="378"/>
    </row>
    <row r="36" spans="2:24" x14ac:dyDescent="0.3">
      <c r="B36" s="379"/>
      <c r="C36" s="380" t="s">
        <v>2261</v>
      </c>
      <c r="D36" s="331"/>
      <c r="E36" s="331"/>
      <c r="F36" s="331"/>
      <c r="G36" s="331"/>
      <c r="H36" s="331"/>
      <c r="I36" s="331"/>
      <c r="J36" s="331"/>
      <c r="K36" s="331"/>
      <c r="L36" s="378"/>
      <c r="M36" s="331"/>
      <c r="N36" s="379"/>
      <c r="O36" s="380"/>
      <c r="P36" s="331"/>
      <c r="Q36" s="331"/>
      <c r="R36" s="331"/>
      <c r="S36" s="331"/>
      <c r="T36" s="331"/>
      <c r="U36" s="331"/>
      <c r="V36" s="331"/>
      <c r="W36" s="331"/>
      <c r="X36" s="378"/>
    </row>
    <row r="37" spans="2:24" x14ac:dyDescent="0.3">
      <c r="B37" s="379"/>
      <c r="C37" s="380" t="s">
        <v>2262</v>
      </c>
      <c r="D37" s="331"/>
      <c r="E37" s="331"/>
      <c r="F37" s="331"/>
      <c r="G37" s="331"/>
      <c r="H37" s="331"/>
      <c r="I37" s="331"/>
      <c r="J37" s="331"/>
      <c r="K37" s="331"/>
      <c r="L37" s="378"/>
      <c r="M37" s="331"/>
      <c r="N37" s="379"/>
      <c r="O37" s="380"/>
      <c r="P37" s="331"/>
      <c r="Q37" s="331"/>
      <c r="R37" s="331"/>
      <c r="S37" s="331"/>
      <c r="T37" s="331"/>
      <c r="U37" s="331"/>
      <c r="V37" s="331"/>
      <c r="W37" s="331"/>
      <c r="X37" s="378"/>
    </row>
    <row r="38" spans="2:24" x14ac:dyDescent="0.3">
      <c r="B38" s="379"/>
      <c r="C38" s="380" t="s">
        <v>2263</v>
      </c>
      <c r="D38" s="331"/>
      <c r="E38" s="331"/>
      <c r="F38" s="331"/>
      <c r="G38" s="331"/>
      <c r="H38" s="331"/>
      <c r="I38" s="331"/>
      <c r="J38" s="331"/>
      <c r="K38" s="331"/>
      <c r="L38" s="378"/>
      <c r="M38" s="331"/>
      <c r="N38" s="379"/>
      <c r="O38" s="380"/>
      <c r="P38" s="331"/>
      <c r="Q38" s="331"/>
      <c r="R38" s="331"/>
      <c r="S38" s="331"/>
      <c r="T38" s="331"/>
      <c r="U38" s="331"/>
      <c r="V38" s="331"/>
      <c r="W38" s="331"/>
      <c r="X38" s="378"/>
    </row>
    <row r="39" spans="2:24" x14ac:dyDescent="0.3">
      <c r="B39" s="379"/>
      <c r="C39" s="380" t="s">
        <v>2264</v>
      </c>
      <c r="D39" s="331"/>
      <c r="E39" s="331"/>
      <c r="F39" s="331"/>
      <c r="G39" s="331"/>
      <c r="H39" s="331"/>
      <c r="I39" s="331"/>
      <c r="J39" s="331"/>
      <c r="K39" s="331"/>
      <c r="L39" s="378"/>
      <c r="M39" s="331"/>
      <c r="N39" s="379"/>
      <c r="O39" s="380"/>
      <c r="P39" s="331"/>
      <c r="Q39" s="331"/>
      <c r="R39" s="331"/>
      <c r="S39" s="331"/>
      <c r="T39" s="331"/>
      <c r="U39" s="331"/>
      <c r="V39" s="331"/>
      <c r="W39" s="331"/>
      <c r="X39" s="378"/>
    </row>
    <row r="40" spans="2:24" x14ac:dyDescent="0.3">
      <c r="B40" s="379"/>
      <c r="C40" s="380" t="s">
        <v>2265</v>
      </c>
      <c r="D40" s="331"/>
      <c r="E40" s="331"/>
      <c r="F40" s="331"/>
      <c r="G40" s="331"/>
      <c r="H40" s="331"/>
      <c r="I40" s="331"/>
      <c r="J40" s="331"/>
      <c r="K40" s="331"/>
      <c r="L40" s="378"/>
      <c r="M40" s="331"/>
      <c r="N40" s="379"/>
      <c r="O40" s="380"/>
      <c r="P40" s="331"/>
      <c r="Q40" s="331"/>
      <c r="R40" s="331"/>
      <c r="S40" s="331"/>
      <c r="T40" s="331"/>
      <c r="U40" s="331"/>
      <c r="V40" s="331"/>
      <c r="W40" s="331"/>
      <c r="X40" s="378"/>
    </row>
    <row r="41" spans="2:24" x14ac:dyDescent="0.3">
      <c r="B41" s="379"/>
      <c r="C41" s="380" t="s">
        <v>2266</v>
      </c>
      <c r="D41" s="331"/>
      <c r="E41" s="331"/>
      <c r="F41" s="331"/>
      <c r="G41" s="331"/>
      <c r="H41" s="331"/>
      <c r="I41" s="331"/>
      <c r="J41" s="331"/>
      <c r="K41" s="331"/>
      <c r="L41" s="378"/>
      <c r="M41" s="331"/>
      <c r="N41" s="379"/>
      <c r="O41" s="380"/>
      <c r="P41" s="331"/>
      <c r="Q41" s="331"/>
      <c r="R41" s="331"/>
      <c r="S41" s="331"/>
      <c r="T41" s="331"/>
      <c r="U41" s="331"/>
      <c r="V41" s="331"/>
      <c r="W41" s="331"/>
      <c r="X41" s="378"/>
    </row>
    <row r="42" spans="2:24" x14ac:dyDescent="0.3">
      <c r="B42" s="379"/>
      <c r="C42" s="380" t="s">
        <v>2267</v>
      </c>
      <c r="D42" s="331"/>
      <c r="E42" s="331"/>
      <c r="F42" s="331"/>
      <c r="G42" s="331"/>
      <c r="H42" s="331"/>
      <c r="I42" s="331"/>
      <c r="J42" s="331"/>
      <c r="K42" s="331"/>
      <c r="L42" s="378"/>
      <c r="M42" s="331"/>
      <c r="N42" s="379"/>
      <c r="O42" s="380"/>
      <c r="P42" s="331"/>
      <c r="Q42" s="331"/>
      <c r="R42" s="331"/>
      <c r="S42" s="331"/>
      <c r="T42" s="331"/>
      <c r="U42" s="331"/>
      <c r="V42" s="331"/>
      <c r="W42" s="331"/>
      <c r="X42" s="378"/>
    </row>
    <row r="43" spans="2:24" x14ac:dyDescent="0.3">
      <c r="B43" s="385"/>
      <c r="C43" s="386" t="s">
        <v>2268</v>
      </c>
      <c r="D43" s="387"/>
      <c r="E43" s="387"/>
      <c r="F43" s="387"/>
      <c r="G43" s="387"/>
      <c r="H43" s="387"/>
      <c r="I43" s="387"/>
      <c r="J43" s="387"/>
      <c r="K43" s="387"/>
      <c r="L43" s="388"/>
      <c r="M43" s="331"/>
      <c r="N43" s="385"/>
      <c r="O43" s="386"/>
      <c r="P43" s="387"/>
      <c r="Q43" s="387"/>
      <c r="R43" s="387"/>
      <c r="S43" s="387"/>
      <c r="T43" s="387"/>
      <c r="U43" s="387"/>
      <c r="V43" s="387"/>
      <c r="W43" s="387"/>
      <c r="X43" s="388"/>
    </row>
    <row r="44" spans="2:24" x14ac:dyDescent="0.3">
      <c r="B44" s="380"/>
      <c r="C44" s="331"/>
      <c r="D44" s="331"/>
      <c r="E44" s="331"/>
      <c r="F44" s="331"/>
      <c r="G44" s="331"/>
      <c r="H44" s="331"/>
      <c r="I44" s="331"/>
      <c r="J44" s="331"/>
      <c r="K44" s="331"/>
      <c r="L44" s="331"/>
      <c r="M44" s="331"/>
      <c r="N44" s="331"/>
      <c r="O44" s="331"/>
      <c r="P44" s="331"/>
      <c r="Q44" s="331"/>
      <c r="R44" s="331"/>
      <c r="S44" s="331"/>
      <c r="T44" s="331"/>
      <c r="U44" s="331"/>
      <c r="V44" s="331"/>
      <c r="W44" s="331"/>
      <c r="X44" s="331"/>
    </row>
    <row r="46" spans="2:24" ht="18" customHeight="1" x14ac:dyDescent="0.3">
      <c r="B46" s="1173" t="s">
        <v>2269</v>
      </c>
      <c r="C46" s="1174"/>
      <c r="D46" s="1174"/>
      <c r="E46" s="1174"/>
      <c r="F46" s="1174"/>
      <c r="G46" s="1174"/>
      <c r="H46" s="1174"/>
      <c r="I46" s="1174"/>
      <c r="J46" s="1174"/>
      <c r="K46" s="1174"/>
      <c r="L46" s="1175"/>
      <c r="M46" s="331"/>
      <c r="N46" s="1173"/>
      <c r="O46" s="1174"/>
      <c r="P46" s="1174"/>
      <c r="Q46" s="1174"/>
      <c r="R46" s="1174"/>
      <c r="S46" s="1174"/>
      <c r="T46" s="1174"/>
      <c r="U46" s="1174"/>
      <c r="V46" s="1174"/>
      <c r="W46" s="1174"/>
      <c r="X46" s="1175"/>
    </row>
    <row r="47" spans="2:24" x14ac:dyDescent="0.3">
      <c r="B47" s="14"/>
      <c r="C47" s="331"/>
      <c r="D47" s="331"/>
      <c r="E47" s="331"/>
      <c r="F47" s="331"/>
      <c r="G47" s="331"/>
      <c r="H47" s="331"/>
      <c r="I47" s="331"/>
      <c r="J47" s="331"/>
      <c r="K47" s="331"/>
      <c r="L47" s="378"/>
      <c r="M47" s="331"/>
      <c r="N47" s="14"/>
      <c r="O47" s="331"/>
      <c r="P47" s="331"/>
      <c r="Q47" s="331"/>
      <c r="R47" s="331"/>
      <c r="S47" s="331"/>
      <c r="T47" s="331"/>
      <c r="U47" s="331"/>
      <c r="V47" s="331"/>
      <c r="W47" s="331"/>
      <c r="X47" s="378"/>
    </row>
    <row r="48" spans="2:24" ht="32.85" customHeight="1" x14ac:dyDescent="0.3">
      <c r="B48" s="1170" t="s">
        <v>2219</v>
      </c>
      <c r="C48" s="1171"/>
      <c r="D48" s="1171"/>
      <c r="E48" s="1171"/>
      <c r="F48" s="1171"/>
      <c r="G48" s="1171"/>
      <c r="H48" s="1171"/>
      <c r="I48" s="1171"/>
      <c r="J48" s="1171"/>
      <c r="K48" s="1171"/>
      <c r="L48" s="1172"/>
      <c r="M48" s="345"/>
      <c r="N48" s="1170"/>
      <c r="O48" s="1171"/>
      <c r="P48" s="1171"/>
      <c r="Q48" s="1171"/>
      <c r="R48" s="1171"/>
      <c r="S48" s="1171"/>
      <c r="T48" s="1171"/>
      <c r="U48" s="1171"/>
      <c r="V48" s="1171"/>
      <c r="W48" s="1171"/>
      <c r="X48" s="1172"/>
    </row>
    <row r="49" spans="2:24" x14ac:dyDescent="0.3">
      <c r="B49" s="14"/>
      <c r="C49" s="15"/>
      <c r="D49" s="15"/>
      <c r="E49" s="15"/>
      <c r="F49" s="15"/>
      <c r="G49" s="15"/>
      <c r="H49" s="15"/>
      <c r="I49" s="15"/>
      <c r="J49" s="15"/>
      <c r="K49" s="15"/>
      <c r="L49" s="16"/>
      <c r="M49" s="331"/>
      <c r="N49" s="14"/>
      <c r="O49" s="15"/>
      <c r="P49" s="15"/>
      <c r="Q49" s="15"/>
      <c r="R49" s="15"/>
      <c r="S49" s="15"/>
      <c r="T49" s="15"/>
      <c r="U49" s="15"/>
      <c r="V49" s="15"/>
      <c r="W49" s="15"/>
      <c r="X49" s="16"/>
    </row>
    <row r="50" spans="2:24" x14ac:dyDescent="0.3">
      <c r="B50" s="379"/>
      <c r="C50" s="381" t="s">
        <v>2220</v>
      </c>
      <c r="D50" s="331"/>
      <c r="E50" s="331"/>
      <c r="F50" s="331"/>
      <c r="G50" s="331"/>
      <c r="H50" s="331"/>
      <c r="I50" s="331"/>
      <c r="J50" s="331"/>
      <c r="K50" s="331"/>
      <c r="L50" s="378"/>
      <c r="M50" s="331"/>
      <c r="N50" s="379"/>
      <c r="O50" s="381"/>
      <c r="P50" s="331"/>
      <c r="Q50" s="331"/>
      <c r="R50" s="331"/>
      <c r="S50" s="331"/>
      <c r="T50" s="331"/>
      <c r="U50" s="331"/>
      <c r="V50" s="331"/>
      <c r="W50" s="331"/>
      <c r="X50" s="378"/>
    </row>
    <row r="51" spans="2:24" x14ac:dyDescent="0.3">
      <c r="B51" s="379"/>
      <c r="C51" s="381" t="s">
        <v>2221</v>
      </c>
      <c r="D51" s="331"/>
      <c r="E51" s="331"/>
      <c r="F51" s="331"/>
      <c r="G51" s="331"/>
      <c r="H51" s="331"/>
      <c r="I51" s="331"/>
      <c r="J51" s="331"/>
      <c r="K51" s="331"/>
      <c r="L51" s="378"/>
      <c r="M51" s="331"/>
      <c r="N51" s="379"/>
      <c r="O51" s="381"/>
      <c r="P51" s="331"/>
      <c r="Q51" s="331"/>
      <c r="R51" s="331"/>
      <c r="S51" s="331"/>
      <c r="T51" s="331"/>
      <c r="U51" s="331"/>
      <c r="V51" s="331"/>
      <c r="W51" s="331"/>
      <c r="X51" s="378"/>
    </row>
    <row r="52" spans="2:24" x14ac:dyDescent="0.3">
      <c r="B52" s="379"/>
      <c r="C52" s="381" t="s">
        <v>2222</v>
      </c>
      <c r="D52" s="331"/>
      <c r="E52" s="331"/>
      <c r="F52" s="331"/>
      <c r="G52" s="331"/>
      <c r="H52" s="331"/>
      <c r="I52" s="331"/>
      <c r="J52" s="331"/>
      <c r="K52" s="331"/>
      <c r="L52" s="378"/>
      <c r="M52" s="331"/>
      <c r="N52" s="379"/>
      <c r="O52" s="381"/>
      <c r="P52" s="331"/>
      <c r="Q52" s="331"/>
      <c r="R52" s="331"/>
      <c r="S52" s="331"/>
      <c r="T52" s="331"/>
      <c r="U52" s="331"/>
      <c r="V52" s="331"/>
      <c r="W52" s="331"/>
      <c r="X52" s="378"/>
    </row>
    <row r="53" spans="2:24" x14ac:dyDescent="0.3">
      <c r="B53" s="379"/>
      <c r="C53" s="384" t="s">
        <v>2223</v>
      </c>
      <c r="D53" s="331"/>
      <c r="E53" s="331"/>
      <c r="F53" s="331"/>
      <c r="G53" s="331"/>
      <c r="H53" s="331"/>
      <c r="I53" s="331"/>
      <c r="J53" s="331"/>
      <c r="K53" s="331"/>
      <c r="L53" s="378"/>
      <c r="M53" s="331"/>
      <c r="N53" s="379"/>
      <c r="O53" s="384"/>
      <c r="P53" s="331"/>
      <c r="Q53" s="331"/>
      <c r="R53" s="331"/>
      <c r="S53" s="331"/>
      <c r="T53" s="331"/>
      <c r="U53" s="331"/>
      <c r="V53" s="331"/>
      <c r="W53" s="331"/>
      <c r="X53" s="378"/>
    </row>
    <row r="54" spans="2:24" x14ac:dyDescent="0.3">
      <c r="B54" s="382"/>
      <c r="C54" s="384" t="s">
        <v>2224</v>
      </c>
      <c r="D54" s="331"/>
      <c r="E54" s="331"/>
      <c r="F54" s="331"/>
      <c r="G54" s="331"/>
      <c r="H54" s="331"/>
      <c r="I54" s="331"/>
      <c r="J54" s="331"/>
      <c r="K54" s="331"/>
      <c r="L54" s="378"/>
      <c r="M54" s="331"/>
      <c r="N54" s="382"/>
      <c r="O54" s="384"/>
      <c r="P54" s="331"/>
      <c r="Q54" s="331"/>
      <c r="R54" s="331"/>
      <c r="S54" s="331"/>
      <c r="T54" s="331"/>
      <c r="U54" s="331"/>
      <c r="V54" s="331"/>
      <c r="W54" s="331"/>
      <c r="X54" s="378"/>
    </row>
    <row r="55" spans="2:24" x14ac:dyDescent="0.3">
      <c r="B55" s="382"/>
      <c r="C55" s="384" t="s">
        <v>2225</v>
      </c>
      <c r="D55" s="331"/>
      <c r="E55" s="331"/>
      <c r="F55" s="331"/>
      <c r="G55" s="331"/>
      <c r="H55" s="331"/>
      <c r="I55" s="331"/>
      <c r="J55" s="331"/>
      <c r="K55" s="331"/>
      <c r="L55" s="378"/>
      <c r="M55" s="331"/>
      <c r="N55" s="382"/>
      <c r="O55" s="384"/>
      <c r="P55" s="331"/>
      <c r="Q55" s="331"/>
      <c r="R55" s="331"/>
      <c r="S55" s="331"/>
      <c r="T55" s="331"/>
      <c r="U55" s="331"/>
      <c r="V55" s="331"/>
      <c r="W55" s="331"/>
      <c r="X55" s="378"/>
    </row>
    <row r="56" spans="2:24" x14ac:dyDescent="0.3">
      <c r="B56" s="382"/>
      <c r="C56" s="384" t="s">
        <v>2226</v>
      </c>
      <c r="D56" s="331"/>
      <c r="E56" s="331"/>
      <c r="F56" s="331"/>
      <c r="G56" s="331"/>
      <c r="H56" s="331"/>
      <c r="I56" s="331"/>
      <c r="J56" s="331"/>
      <c r="K56" s="331"/>
      <c r="L56" s="378"/>
      <c r="M56" s="331"/>
      <c r="N56" s="382"/>
      <c r="O56" s="384"/>
      <c r="P56" s="331"/>
      <c r="Q56" s="331"/>
      <c r="R56" s="331"/>
      <c r="S56" s="331"/>
      <c r="T56" s="331"/>
      <c r="U56" s="331"/>
      <c r="V56" s="331"/>
      <c r="W56" s="331"/>
      <c r="X56" s="378"/>
    </row>
    <row r="57" spans="2:24" x14ac:dyDescent="0.3">
      <c r="B57" s="382"/>
      <c r="C57" s="384" t="s">
        <v>2227</v>
      </c>
      <c r="D57" s="331"/>
      <c r="E57" s="331"/>
      <c r="F57" s="331"/>
      <c r="G57" s="331"/>
      <c r="H57" s="331"/>
      <c r="I57" s="331"/>
      <c r="J57" s="331"/>
      <c r="K57" s="331"/>
      <c r="L57" s="378"/>
      <c r="M57" s="331"/>
      <c r="N57" s="382"/>
      <c r="O57" s="384"/>
      <c r="P57" s="331"/>
      <c r="Q57" s="331"/>
      <c r="R57" s="331"/>
      <c r="S57" s="331"/>
      <c r="T57" s="331"/>
      <c r="U57" s="331"/>
      <c r="V57" s="331"/>
      <c r="W57" s="331"/>
      <c r="X57" s="378"/>
    </row>
    <row r="58" spans="2:24" x14ac:dyDescent="0.3">
      <c r="B58" s="382"/>
      <c r="C58" s="384" t="s">
        <v>2228</v>
      </c>
      <c r="D58" s="331"/>
      <c r="E58" s="331"/>
      <c r="F58" s="331"/>
      <c r="G58" s="331"/>
      <c r="H58" s="331"/>
      <c r="I58" s="331"/>
      <c r="J58" s="331"/>
      <c r="K58" s="331"/>
      <c r="L58" s="378"/>
      <c r="M58" s="331"/>
      <c r="N58" s="382"/>
      <c r="O58" s="384"/>
      <c r="P58" s="331"/>
      <c r="Q58" s="331"/>
      <c r="R58" s="331"/>
      <c r="S58" s="331"/>
      <c r="T58" s="331"/>
      <c r="U58" s="331"/>
      <c r="V58" s="331"/>
      <c r="W58" s="331"/>
      <c r="X58" s="378"/>
    </row>
    <row r="59" spans="2:24" x14ac:dyDescent="0.3">
      <c r="B59" s="382"/>
      <c r="C59" s="384" t="s">
        <v>2229</v>
      </c>
      <c r="D59" s="331"/>
      <c r="E59" s="331"/>
      <c r="F59" s="331"/>
      <c r="G59" s="331"/>
      <c r="H59" s="331"/>
      <c r="I59" s="331"/>
      <c r="J59" s="331"/>
      <c r="K59" s="331"/>
      <c r="L59" s="378"/>
      <c r="M59" s="331"/>
      <c r="N59" s="382"/>
      <c r="O59" s="384"/>
      <c r="P59" s="331"/>
      <c r="Q59" s="331"/>
      <c r="R59" s="331"/>
      <c r="S59" s="331"/>
      <c r="T59" s="331"/>
      <c r="U59" s="331"/>
      <c r="V59" s="331"/>
      <c r="W59" s="331"/>
      <c r="X59" s="378"/>
    </row>
    <row r="60" spans="2:24" x14ac:dyDescent="0.3">
      <c r="B60" s="382"/>
      <c r="C60" s="384" t="s">
        <v>2230</v>
      </c>
      <c r="D60" s="331"/>
      <c r="E60" s="331"/>
      <c r="F60" s="331"/>
      <c r="G60" s="331"/>
      <c r="H60" s="331"/>
      <c r="I60" s="331"/>
      <c r="J60" s="331"/>
      <c r="K60" s="331"/>
      <c r="L60" s="378"/>
      <c r="M60" s="331"/>
      <c r="N60" s="382"/>
      <c r="O60" s="384"/>
      <c r="P60" s="331"/>
      <c r="Q60" s="331"/>
      <c r="R60" s="331"/>
      <c r="S60" s="331"/>
      <c r="T60" s="331"/>
      <c r="U60" s="331"/>
      <c r="V60" s="331"/>
      <c r="W60" s="331"/>
      <c r="X60" s="378"/>
    </row>
    <row r="61" spans="2:24" x14ac:dyDescent="0.3">
      <c r="B61" s="382"/>
      <c r="C61" s="381" t="s">
        <v>2231</v>
      </c>
      <c r="D61" s="331"/>
      <c r="E61" s="331"/>
      <c r="F61" s="331"/>
      <c r="G61" s="331"/>
      <c r="H61" s="331"/>
      <c r="I61" s="331"/>
      <c r="J61" s="331"/>
      <c r="K61" s="331"/>
      <c r="L61" s="378"/>
      <c r="M61" s="331"/>
      <c r="N61" s="382"/>
      <c r="O61" s="381"/>
      <c r="P61" s="331"/>
      <c r="Q61" s="331"/>
      <c r="R61" s="331"/>
      <c r="S61" s="331"/>
      <c r="T61" s="331"/>
      <c r="U61" s="331"/>
      <c r="V61" s="331"/>
      <c r="W61" s="331"/>
      <c r="X61" s="378"/>
    </row>
    <row r="62" spans="2:24" x14ac:dyDescent="0.3">
      <c r="B62" s="379"/>
      <c r="C62" s="381" t="s">
        <v>2228</v>
      </c>
      <c r="D62" s="331"/>
      <c r="E62" s="331"/>
      <c r="F62" s="331"/>
      <c r="G62" s="331"/>
      <c r="H62" s="331"/>
      <c r="I62" s="331"/>
      <c r="J62" s="331"/>
      <c r="K62" s="331"/>
      <c r="L62" s="378"/>
      <c r="M62" s="331"/>
      <c r="N62" s="379"/>
      <c r="O62" s="381"/>
      <c r="P62" s="331"/>
      <c r="Q62" s="331"/>
      <c r="R62" s="331"/>
      <c r="S62" s="331"/>
      <c r="T62" s="331"/>
      <c r="U62" s="331"/>
      <c r="V62" s="331"/>
      <c r="W62" s="331"/>
      <c r="X62" s="378"/>
    </row>
    <row r="63" spans="2:24" x14ac:dyDescent="0.3">
      <c r="B63" s="379"/>
      <c r="C63" s="381" t="s">
        <v>2232</v>
      </c>
      <c r="D63" s="331"/>
      <c r="E63" s="331"/>
      <c r="F63" s="331"/>
      <c r="G63" s="331"/>
      <c r="H63" s="331"/>
      <c r="I63" s="331"/>
      <c r="J63" s="331"/>
      <c r="K63" s="331"/>
      <c r="L63" s="378"/>
      <c r="M63" s="331"/>
      <c r="N63" s="379"/>
      <c r="O63" s="381"/>
      <c r="P63" s="331"/>
      <c r="Q63" s="331"/>
      <c r="R63" s="331"/>
      <c r="S63" s="331"/>
      <c r="T63" s="331"/>
      <c r="U63" s="331"/>
      <c r="V63" s="331"/>
      <c r="W63" s="331"/>
      <c r="X63" s="378"/>
    </row>
    <row r="64" spans="2:24" x14ac:dyDescent="0.3">
      <c r="B64" s="379"/>
      <c r="C64" s="381" t="s">
        <v>2220</v>
      </c>
      <c r="D64" s="331"/>
      <c r="E64" s="331"/>
      <c r="F64" s="331"/>
      <c r="G64" s="331"/>
      <c r="H64" s="331"/>
      <c r="I64" s="331"/>
      <c r="J64" s="331"/>
      <c r="K64" s="331"/>
      <c r="L64" s="378"/>
      <c r="M64" s="331"/>
      <c r="N64" s="379"/>
      <c r="O64" s="381"/>
      <c r="P64" s="331"/>
      <c r="Q64" s="331"/>
      <c r="R64" s="331"/>
      <c r="S64" s="331"/>
      <c r="T64" s="331"/>
      <c r="U64" s="331"/>
      <c r="V64" s="331"/>
      <c r="W64" s="331"/>
      <c r="X64" s="378"/>
    </row>
    <row r="65" spans="2:24" x14ac:dyDescent="0.3">
      <c r="B65" s="379"/>
      <c r="C65" s="331"/>
      <c r="D65" s="331"/>
      <c r="E65" s="331"/>
      <c r="F65" s="331"/>
      <c r="G65" s="331"/>
      <c r="H65" s="331"/>
      <c r="I65" s="331"/>
      <c r="J65" s="331"/>
      <c r="K65" s="331"/>
      <c r="L65" s="378"/>
      <c r="M65" s="331"/>
      <c r="N65" s="379"/>
      <c r="O65" s="331"/>
      <c r="P65" s="331"/>
      <c r="Q65" s="331"/>
      <c r="R65" s="331"/>
      <c r="S65" s="331"/>
      <c r="T65" s="331"/>
      <c r="U65" s="331"/>
      <c r="V65" s="331"/>
      <c r="W65" s="331"/>
      <c r="X65" s="378"/>
    </row>
    <row r="66" spans="2:24" x14ac:dyDescent="0.3">
      <c r="B66" s="379"/>
      <c r="C66" s="331"/>
      <c r="D66" s="331"/>
      <c r="E66" s="331"/>
      <c r="F66" s="331"/>
      <c r="G66" s="331"/>
      <c r="H66" s="331"/>
      <c r="I66" s="331"/>
      <c r="J66" s="331"/>
      <c r="K66" s="331"/>
      <c r="L66" s="378"/>
      <c r="M66" s="331"/>
      <c r="N66" s="379"/>
      <c r="O66" s="331"/>
      <c r="P66" s="331"/>
      <c r="Q66" s="331"/>
      <c r="R66" s="331"/>
      <c r="S66" s="331"/>
      <c r="T66" s="331"/>
      <c r="U66" s="331"/>
      <c r="V66" s="331"/>
      <c r="W66" s="331"/>
      <c r="X66" s="378"/>
    </row>
    <row r="67" spans="2:24" x14ac:dyDescent="0.3">
      <c r="B67" s="379"/>
      <c r="C67" s="331"/>
      <c r="D67" s="331"/>
      <c r="E67" s="331"/>
      <c r="F67" s="331"/>
      <c r="G67" s="331"/>
      <c r="H67" s="331"/>
      <c r="I67" s="331"/>
      <c r="J67" s="331"/>
      <c r="K67" s="331"/>
      <c r="L67" s="378"/>
      <c r="M67" s="331"/>
      <c r="N67" s="379"/>
      <c r="O67" s="331"/>
      <c r="P67" s="331"/>
      <c r="Q67" s="331"/>
      <c r="R67" s="331"/>
      <c r="S67" s="331"/>
      <c r="T67" s="331"/>
      <c r="U67" s="331"/>
      <c r="V67" s="331"/>
      <c r="W67" s="331"/>
      <c r="X67" s="378"/>
    </row>
    <row r="68" spans="2:24" x14ac:dyDescent="0.3">
      <c r="B68" s="379"/>
      <c r="C68" s="331"/>
      <c r="D68" s="331"/>
      <c r="E68" s="331"/>
      <c r="F68" s="331"/>
      <c r="G68" s="331"/>
      <c r="H68" s="331"/>
      <c r="I68" s="331"/>
      <c r="J68" s="331"/>
      <c r="K68" s="331"/>
      <c r="L68" s="378"/>
      <c r="M68" s="331"/>
      <c r="N68" s="379"/>
      <c r="O68" s="331"/>
      <c r="P68" s="331"/>
      <c r="Q68" s="331"/>
      <c r="R68" s="331"/>
      <c r="S68" s="331"/>
      <c r="T68" s="331"/>
      <c r="U68" s="331"/>
      <c r="V68" s="331"/>
      <c r="W68" s="331"/>
      <c r="X68" s="378"/>
    </row>
    <row r="69" spans="2:24" x14ac:dyDescent="0.3">
      <c r="B69" s="379"/>
      <c r="C69" s="331"/>
      <c r="D69" s="331"/>
      <c r="E69" s="331"/>
      <c r="F69" s="331"/>
      <c r="G69" s="331"/>
      <c r="H69" s="331"/>
      <c r="I69" s="331"/>
      <c r="J69" s="331"/>
      <c r="K69" s="331"/>
      <c r="L69" s="378"/>
      <c r="M69" s="331"/>
      <c r="N69" s="379"/>
      <c r="O69" s="331"/>
      <c r="P69" s="331"/>
      <c r="Q69" s="331"/>
      <c r="R69" s="331"/>
      <c r="S69" s="331"/>
      <c r="T69" s="331"/>
      <c r="U69" s="331"/>
      <c r="V69" s="331"/>
      <c r="W69" s="331"/>
      <c r="X69" s="378"/>
    </row>
    <row r="70" spans="2:24" x14ac:dyDescent="0.3">
      <c r="B70" s="379"/>
      <c r="C70" s="331"/>
      <c r="D70" s="331"/>
      <c r="E70" s="331"/>
      <c r="F70" s="331"/>
      <c r="G70" s="331"/>
      <c r="H70" s="331"/>
      <c r="I70" s="331"/>
      <c r="J70" s="331"/>
      <c r="K70" s="331"/>
      <c r="L70" s="378"/>
      <c r="M70" s="331"/>
      <c r="N70" s="379"/>
      <c r="O70" s="331"/>
      <c r="P70" s="331"/>
      <c r="Q70" s="331"/>
      <c r="R70" s="331"/>
      <c r="S70" s="331"/>
      <c r="T70" s="331"/>
      <c r="U70" s="331"/>
      <c r="V70" s="331"/>
      <c r="W70" s="331"/>
      <c r="X70" s="378"/>
    </row>
    <row r="71" spans="2:24" x14ac:dyDescent="0.3">
      <c r="B71" s="379"/>
      <c r="C71" s="331"/>
      <c r="D71" s="331"/>
      <c r="E71" s="331"/>
      <c r="F71" s="331"/>
      <c r="G71" s="331"/>
      <c r="H71" s="331"/>
      <c r="I71" s="331"/>
      <c r="J71" s="331"/>
      <c r="K71" s="331"/>
      <c r="L71" s="378"/>
      <c r="M71" s="331"/>
      <c r="N71" s="379"/>
      <c r="O71" s="331"/>
      <c r="P71" s="331"/>
      <c r="Q71" s="331"/>
      <c r="R71" s="331"/>
      <c r="S71" s="331"/>
      <c r="T71" s="331"/>
      <c r="U71" s="331"/>
      <c r="V71" s="331"/>
      <c r="W71" s="331"/>
      <c r="X71" s="378"/>
    </row>
    <row r="72" spans="2:24" x14ac:dyDescent="0.3">
      <c r="B72" s="379"/>
      <c r="C72" s="331"/>
      <c r="D72" s="331"/>
      <c r="E72" s="331"/>
      <c r="F72" s="331"/>
      <c r="G72" s="331"/>
      <c r="H72" s="331"/>
      <c r="I72" s="331"/>
      <c r="J72" s="331"/>
      <c r="K72" s="331"/>
      <c r="L72" s="378"/>
      <c r="M72" s="331"/>
      <c r="N72" s="379"/>
      <c r="O72" s="331"/>
      <c r="P72" s="331"/>
      <c r="Q72" s="331"/>
      <c r="R72" s="331"/>
      <c r="S72" s="331"/>
      <c r="T72" s="331"/>
      <c r="U72" s="331"/>
      <c r="V72" s="331"/>
      <c r="W72" s="331"/>
      <c r="X72" s="378"/>
    </row>
    <row r="73" spans="2:24" x14ac:dyDescent="0.3">
      <c r="B73" s="379"/>
      <c r="C73" s="331"/>
      <c r="D73" s="331"/>
      <c r="E73" s="331"/>
      <c r="F73" s="331"/>
      <c r="G73" s="331"/>
      <c r="H73" s="331"/>
      <c r="I73" s="331"/>
      <c r="J73" s="331"/>
      <c r="K73" s="331"/>
      <c r="L73" s="378"/>
      <c r="M73" s="331"/>
      <c r="N73" s="379"/>
      <c r="O73" s="331"/>
      <c r="P73" s="331"/>
      <c r="Q73" s="331"/>
      <c r="R73" s="331"/>
      <c r="S73" s="331"/>
      <c r="T73" s="331"/>
      <c r="U73" s="331"/>
      <c r="V73" s="331"/>
      <c r="W73" s="331"/>
      <c r="X73" s="378"/>
    </row>
    <row r="74" spans="2:24" x14ac:dyDescent="0.3">
      <c r="B74" s="379"/>
      <c r="C74" s="331"/>
      <c r="D74" s="331"/>
      <c r="E74" s="331"/>
      <c r="F74" s="331"/>
      <c r="G74" s="331"/>
      <c r="H74" s="331"/>
      <c r="I74" s="331"/>
      <c r="J74" s="331"/>
      <c r="K74" s="331"/>
      <c r="L74" s="378"/>
      <c r="M74" s="331"/>
      <c r="N74" s="379"/>
      <c r="O74" s="331"/>
      <c r="P74" s="331"/>
      <c r="Q74" s="331"/>
      <c r="R74" s="331"/>
      <c r="S74" s="331"/>
      <c r="T74" s="331"/>
      <c r="U74" s="331"/>
      <c r="V74" s="331"/>
      <c r="W74" s="331"/>
      <c r="X74" s="378"/>
    </row>
    <row r="75" spans="2:24" x14ac:dyDescent="0.3">
      <c r="B75" s="379"/>
      <c r="C75" s="331"/>
      <c r="D75" s="331"/>
      <c r="E75" s="331"/>
      <c r="F75" s="331"/>
      <c r="G75" s="331"/>
      <c r="H75" s="331"/>
      <c r="I75" s="331"/>
      <c r="J75" s="331"/>
      <c r="K75" s="331"/>
      <c r="L75" s="378"/>
      <c r="M75" s="331"/>
      <c r="N75" s="379"/>
      <c r="O75" s="331"/>
      <c r="P75" s="331"/>
      <c r="Q75" s="331"/>
      <c r="R75" s="331"/>
      <c r="S75" s="331"/>
      <c r="T75" s="331"/>
      <c r="U75" s="331"/>
      <c r="V75" s="331"/>
      <c r="W75" s="331"/>
      <c r="X75" s="378"/>
    </row>
    <row r="76" spans="2:24" x14ac:dyDescent="0.3">
      <c r="B76" s="379"/>
      <c r="C76" s="331"/>
      <c r="D76" s="331"/>
      <c r="E76" s="331"/>
      <c r="F76" s="331"/>
      <c r="G76" s="331"/>
      <c r="H76" s="331"/>
      <c r="I76" s="331"/>
      <c r="J76" s="331"/>
      <c r="K76" s="331"/>
      <c r="L76" s="378"/>
      <c r="M76" s="331"/>
      <c r="N76" s="379"/>
      <c r="O76" s="331"/>
      <c r="P76" s="331"/>
      <c r="Q76" s="331"/>
      <c r="R76" s="331"/>
      <c r="S76" s="331"/>
      <c r="T76" s="331"/>
      <c r="U76" s="331"/>
      <c r="V76" s="331"/>
      <c r="W76" s="331"/>
      <c r="X76" s="378"/>
    </row>
    <row r="77" spans="2:24" x14ac:dyDescent="0.3">
      <c r="B77" s="379"/>
      <c r="C77" s="380"/>
      <c r="D77" s="331"/>
      <c r="E77" s="331"/>
      <c r="F77" s="331"/>
      <c r="G77" s="331"/>
      <c r="H77" s="331"/>
      <c r="I77" s="331"/>
      <c r="J77" s="331"/>
      <c r="K77" s="331"/>
      <c r="L77" s="378"/>
      <c r="M77" s="331"/>
      <c r="N77" s="379"/>
      <c r="O77" s="380"/>
      <c r="P77" s="331"/>
      <c r="Q77" s="331"/>
      <c r="R77" s="331"/>
      <c r="S77" s="331"/>
      <c r="T77" s="331"/>
      <c r="U77" s="331"/>
      <c r="V77" s="331"/>
      <c r="W77" s="331"/>
      <c r="X77" s="378"/>
    </row>
    <row r="78" spans="2:24" x14ac:dyDescent="0.3">
      <c r="B78" s="379"/>
      <c r="C78" s="380"/>
      <c r="D78" s="331"/>
      <c r="E78" s="331"/>
      <c r="F78" s="331"/>
      <c r="G78" s="331"/>
      <c r="H78" s="331"/>
      <c r="I78" s="331"/>
      <c r="J78" s="331"/>
      <c r="K78" s="331"/>
      <c r="L78" s="378"/>
      <c r="M78" s="331"/>
      <c r="N78" s="379"/>
      <c r="O78" s="380"/>
      <c r="P78" s="331"/>
      <c r="Q78" s="331"/>
      <c r="R78" s="331"/>
      <c r="S78" s="331"/>
      <c r="T78" s="331"/>
      <c r="U78" s="331"/>
      <c r="V78" s="331"/>
      <c r="W78" s="331"/>
      <c r="X78" s="378"/>
    </row>
    <row r="79" spans="2:24" x14ac:dyDescent="0.3">
      <c r="B79" s="379"/>
      <c r="C79" s="380"/>
      <c r="D79" s="331"/>
      <c r="E79" s="331"/>
      <c r="F79" s="331"/>
      <c r="G79" s="331"/>
      <c r="H79" s="331"/>
      <c r="I79" s="331"/>
      <c r="J79" s="331"/>
      <c r="K79" s="331"/>
      <c r="L79" s="378"/>
      <c r="M79" s="331"/>
      <c r="N79" s="379"/>
      <c r="O79" s="380"/>
      <c r="P79" s="331"/>
      <c r="Q79" s="331"/>
      <c r="R79" s="331"/>
      <c r="S79" s="331"/>
      <c r="T79" s="331"/>
      <c r="U79" s="331"/>
      <c r="V79" s="331"/>
      <c r="W79" s="331"/>
      <c r="X79" s="378"/>
    </row>
    <row r="80" spans="2:24" x14ac:dyDescent="0.3">
      <c r="B80" s="379"/>
      <c r="C80" s="380"/>
      <c r="D80" s="331"/>
      <c r="E80" s="331"/>
      <c r="F80" s="331"/>
      <c r="G80" s="331"/>
      <c r="H80" s="331"/>
      <c r="I80" s="331"/>
      <c r="J80" s="331"/>
      <c r="K80" s="331"/>
      <c r="L80" s="378"/>
      <c r="M80" s="331"/>
      <c r="N80" s="379"/>
      <c r="O80" s="380"/>
      <c r="P80" s="331"/>
      <c r="Q80" s="331"/>
      <c r="R80" s="331"/>
      <c r="S80" s="331"/>
      <c r="T80" s="331"/>
      <c r="U80" s="331"/>
      <c r="V80" s="331"/>
      <c r="W80" s="331"/>
      <c r="X80" s="378"/>
    </row>
    <row r="81" spans="2:24" x14ac:dyDescent="0.3">
      <c r="B81" s="379"/>
      <c r="C81" s="380"/>
      <c r="D81" s="331"/>
      <c r="E81" s="331"/>
      <c r="F81" s="331"/>
      <c r="G81" s="331"/>
      <c r="H81" s="331"/>
      <c r="I81" s="331"/>
      <c r="J81" s="331"/>
      <c r="K81" s="331"/>
      <c r="L81" s="378"/>
      <c r="M81" s="331"/>
      <c r="N81" s="379"/>
      <c r="O81" s="380"/>
      <c r="P81" s="331"/>
      <c r="Q81" s="331"/>
      <c r="R81" s="331"/>
      <c r="S81" s="331"/>
      <c r="T81" s="331"/>
      <c r="U81" s="331"/>
      <c r="V81" s="331"/>
      <c r="W81" s="331"/>
      <c r="X81" s="378"/>
    </row>
    <row r="82" spans="2:24" x14ac:dyDescent="0.3">
      <c r="B82" s="379"/>
      <c r="C82" s="380"/>
      <c r="D82" s="331"/>
      <c r="E82" s="331"/>
      <c r="F82" s="331"/>
      <c r="G82" s="331"/>
      <c r="H82" s="331"/>
      <c r="I82" s="331"/>
      <c r="J82" s="331"/>
      <c r="K82" s="331"/>
      <c r="L82" s="378"/>
      <c r="M82" s="331"/>
      <c r="N82" s="379"/>
      <c r="O82" s="380"/>
      <c r="P82" s="331"/>
      <c r="Q82" s="331"/>
      <c r="R82" s="331"/>
      <c r="S82" s="331"/>
      <c r="T82" s="331"/>
      <c r="U82" s="331"/>
      <c r="V82" s="331"/>
      <c r="W82" s="331"/>
      <c r="X82" s="378"/>
    </row>
    <row r="83" spans="2:24" x14ac:dyDescent="0.3">
      <c r="B83" s="379"/>
      <c r="C83" s="380"/>
      <c r="D83" s="331"/>
      <c r="E83" s="331"/>
      <c r="F83" s="331"/>
      <c r="G83" s="331"/>
      <c r="H83" s="331"/>
      <c r="I83" s="331"/>
      <c r="J83" s="331"/>
      <c r="K83" s="331"/>
      <c r="L83" s="378"/>
      <c r="M83" s="331"/>
      <c r="N83" s="379"/>
      <c r="O83" s="380"/>
      <c r="P83" s="331"/>
      <c r="Q83" s="331"/>
      <c r="R83" s="331"/>
      <c r="S83" s="331"/>
      <c r="T83" s="331"/>
      <c r="U83" s="331"/>
      <c r="V83" s="331"/>
      <c r="W83" s="331"/>
      <c r="X83" s="378"/>
    </row>
    <row r="84" spans="2:24" x14ac:dyDescent="0.3">
      <c r="B84" s="379"/>
      <c r="C84" s="380"/>
      <c r="D84" s="331"/>
      <c r="E84" s="331"/>
      <c r="F84" s="331"/>
      <c r="G84" s="331"/>
      <c r="H84" s="331"/>
      <c r="I84" s="331"/>
      <c r="J84" s="331"/>
      <c r="K84" s="331"/>
      <c r="L84" s="378"/>
      <c r="M84" s="331"/>
      <c r="N84" s="379"/>
      <c r="O84" s="380"/>
      <c r="P84" s="331"/>
      <c r="Q84" s="331"/>
      <c r="R84" s="331"/>
      <c r="S84" s="331"/>
      <c r="T84" s="331"/>
      <c r="U84" s="331"/>
      <c r="V84" s="331"/>
      <c r="W84" s="331"/>
      <c r="X84" s="378"/>
    </row>
    <row r="85" spans="2:24" x14ac:dyDescent="0.3">
      <c r="B85" s="379"/>
      <c r="C85" s="380"/>
      <c r="D85" s="331"/>
      <c r="E85" s="331"/>
      <c r="F85" s="331"/>
      <c r="G85" s="331"/>
      <c r="H85" s="331"/>
      <c r="I85" s="331"/>
      <c r="J85" s="331"/>
      <c r="K85" s="331"/>
      <c r="L85" s="378"/>
      <c r="M85" s="331"/>
      <c r="N85" s="379"/>
      <c r="O85" s="380"/>
      <c r="P85" s="331"/>
      <c r="Q85" s="331"/>
      <c r="R85" s="331"/>
      <c r="S85" s="331"/>
      <c r="T85" s="331"/>
      <c r="U85" s="331"/>
      <c r="V85" s="331"/>
      <c r="W85" s="331"/>
      <c r="X85" s="378"/>
    </row>
    <row r="86" spans="2:24" x14ac:dyDescent="0.3">
      <c r="B86" s="379"/>
      <c r="C86" s="380"/>
      <c r="D86" s="331"/>
      <c r="E86" s="331"/>
      <c r="F86" s="331"/>
      <c r="G86" s="331"/>
      <c r="H86" s="331"/>
      <c r="I86" s="331"/>
      <c r="J86" s="331"/>
      <c r="K86" s="331"/>
      <c r="L86" s="378"/>
      <c r="M86" s="331"/>
      <c r="N86" s="379"/>
      <c r="O86" s="380"/>
      <c r="P86" s="331"/>
      <c r="Q86" s="331"/>
      <c r="R86" s="331"/>
      <c r="S86" s="331"/>
      <c r="T86" s="331"/>
      <c r="U86" s="331"/>
      <c r="V86" s="331"/>
      <c r="W86" s="331"/>
      <c r="X86" s="378"/>
    </row>
    <row r="87" spans="2:24" x14ac:dyDescent="0.3">
      <c r="B87" s="385"/>
      <c r="C87" s="386"/>
      <c r="D87" s="387"/>
      <c r="E87" s="387"/>
      <c r="F87" s="387"/>
      <c r="G87" s="387"/>
      <c r="H87" s="387"/>
      <c r="I87" s="387"/>
      <c r="J87" s="387"/>
      <c r="K87" s="387"/>
      <c r="L87" s="388"/>
      <c r="M87" s="331"/>
      <c r="N87" s="385"/>
      <c r="O87" s="386"/>
      <c r="P87" s="387"/>
      <c r="Q87" s="387"/>
      <c r="R87" s="387"/>
      <c r="S87" s="387"/>
      <c r="T87" s="387"/>
      <c r="U87" s="387"/>
      <c r="V87" s="387"/>
      <c r="W87" s="387"/>
      <c r="X87" s="388"/>
    </row>
  </sheetData>
  <mergeCells count="8">
    <mergeCell ref="B48:L48"/>
    <mergeCell ref="N46:X46"/>
    <mergeCell ref="N48:X48"/>
    <mergeCell ref="B4:L4"/>
    <mergeCell ref="B2:L2"/>
    <mergeCell ref="N2:X2"/>
    <mergeCell ref="N4:X4"/>
    <mergeCell ref="B46:L4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E34F4-FC25-4400-9815-A2026D015422}">
  <sheetPr>
    <tabColor theme="3" tint="0.39997558519241921"/>
    <pageSetUpPr fitToPage="1"/>
  </sheetPr>
  <dimension ref="A1:L43"/>
  <sheetViews>
    <sheetView showGridLines="0" topLeftCell="A10" workbookViewId="0">
      <selection activeCell="M33" sqref="M33"/>
    </sheetView>
  </sheetViews>
  <sheetFormatPr defaultColWidth="9" defaultRowHeight="15.6" x14ac:dyDescent="0.3"/>
  <cols>
    <col min="1" max="1" width="3" style="5" customWidth="1"/>
    <col min="2" max="2" width="6.5546875" style="5" customWidth="1"/>
    <col min="3" max="3" width="81.5546875" style="5" customWidth="1"/>
    <col min="4" max="4" width="13" style="806" hidden="1" customWidth="1"/>
    <col min="5" max="6" width="19.5546875" style="5" customWidth="1"/>
    <col min="7" max="7" width="21" style="5" customWidth="1"/>
    <col min="8" max="8" width="19.5546875" style="5" customWidth="1"/>
    <col min="9" max="9" width="8" style="5" hidden="1" customWidth="1"/>
    <col min="10" max="11" width="9" style="5"/>
    <col min="12" max="12" width="13.6640625" style="5" customWidth="1"/>
    <col min="13" max="16384" width="9" style="5"/>
  </cols>
  <sheetData>
    <row r="1" spans="1:9" x14ac:dyDescent="0.3">
      <c r="A1" s="331"/>
      <c r="B1" s="392" t="str">
        <f>'1-Cover'!B20</f>
        <v>Grady Health System</v>
      </c>
      <c r="C1" s="331"/>
      <c r="D1" s="356"/>
      <c r="E1" s="331"/>
      <c r="F1" s="331"/>
      <c r="G1" s="331"/>
      <c r="H1" s="331"/>
      <c r="I1" s="331"/>
    </row>
    <row r="2" spans="1:9" x14ac:dyDescent="0.3">
      <c r="A2" s="331"/>
      <c r="B2" s="332" t="s">
        <v>21</v>
      </c>
      <c r="C2" s="331"/>
      <c r="D2" s="356"/>
      <c r="E2" s="331"/>
      <c r="F2" s="331"/>
      <c r="G2" s="331"/>
      <c r="H2" s="331"/>
      <c r="I2" s="331"/>
    </row>
    <row r="3" spans="1:9" x14ac:dyDescent="0.3">
      <c r="A3" s="331"/>
      <c r="B3" s="330" t="s">
        <v>22</v>
      </c>
      <c r="C3" s="331"/>
      <c r="D3" s="356"/>
      <c r="E3" s="331"/>
      <c r="F3" s="331"/>
      <c r="G3" s="331"/>
      <c r="H3" s="331"/>
      <c r="I3" s="331"/>
    </row>
    <row r="4" spans="1:9" x14ac:dyDescent="0.3">
      <c r="A4" s="331"/>
      <c r="B4" s="330"/>
      <c r="C4" s="331"/>
      <c r="D4" s="356"/>
      <c r="E4" s="331"/>
      <c r="F4" s="331"/>
      <c r="G4" s="331"/>
      <c r="H4" s="331"/>
      <c r="I4" s="331"/>
    </row>
    <row r="5" spans="1:9" x14ac:dyDescent="0.3">
      <c r="A5" s="10" t="s">
        <v>23</v>
      </c>
      <c r="B5" s="330"/>
      <c r="C5" s="9" t="s">
        <v>24</v>
      </c>
      <c r="D5" s="804" t="s">
        <v>25</v>
      </c>
      <c r="E5" s="8" t="s">
        <v>26</v>
      </c>
      <c r="F5" s="8" t="s">
        <v>27</v>
      </c>
      <c r="G5" s="8" t="s">
        <v>28</v>
      </c>
      <c r="H5" s="8" t="s">
        <v>29</v>
      </c>
      <c r="I5" s="331"/>
    </row>
    <row r="6" spans="1:9" x14ac:dyDescent="0.3">
      <c r="A6" s="331"/>
      <c r="B6" s="330"/>
      <c r="C6" s="390" t="s">
        <v>30</v>
      </c>
      <c r="D6" s="805"/>
      <c r="E6" s="390"/>
      <c r="F6" s="391"/>
      <c r="G6" s="391"/>
      <c r="H6" s="391"/>
      <c r="I6" s="331"/>
    </row>
    <row r="7" spans="1:9" ht="46.8" x14ac:dyDescent="0.3">
      <c r="A7" s="331"/>
      <c r="B7" s="331">
        <v>1</v>
      </c>
      <c r="C7" s="333" t="s">
        <v>31</v>
      </c>
      <c r="D7" s="362" t="s">
        <v>32</v>
      </c>
      <c r="E7" s="335">
        <v>45889</v>
      </c>
      <c r="F7" s="336">
        <v>45924</v>
      </c>
      <c r="G7" s="334"/>
      <c r="H7" s="334"/>
      <c r="I7" s="331">
        <f>5*2</f>
        <v>10</v>
      </c>
    </row>
    <row r="8" spans="1:9" ht="46.8" x14ac:dyDescent="0.3">
      <c r="A8" s="331"/>
      <c r="B8" s="331">
        <v>2</v>
      </c>
      <c r="C8" s="337" t="s">
        <v>33</v>
      </c>
      <c r="D8" s="362" t="s">
        <v>34</v>
      </c>
      <c r="E8" s="335">
        <v>45889</v>
      </c>
      <c r="F8" s="336">
        <v>45919</v>
      </c>
      <c r="G8" s="334"/>
      <c r="H8" s="334"/>
      <c r="I8" s="331">
        <v>5</v>
      </c>
    </row>
    <row r="9" spans="1:9" ht="35.25" customHeight="1" x14ac:dyDescent="0.3">
      <c r="A9" s="331"/>
      <c r="B9" s="331">
        <v>3</v>
      </c>
      <c r="C9" s="333" t="s">
        <v>35</v>
      </c>
      <c r="D9" s="362" t="s">
        <v>36</v>
      </c>
      <c r="E9" s="335">
        <v>45936</v>
      </c>
      <c r="F9" s="336">
        <v>45947</v>
      </c>
      <c r="G9" s="334"/>
      <c r="H9" s="334"/>
      <c r="I9" s="331">
        <v>15</v>
      </c>
    </row>
    <row r="10" spans="1:9" ht="35.25" customHeight="1" x14ac:dyDescent="0.3">
      <c r="A10" s="331"/>
      <c r="B10" s="331">
        <v>4</v>
      </c>
      <c r="C10" s="333" t="s">
        <v>37</v>
      </c>
      <c r="D10" s="362" t="s">
        <v>34</v>
      </c>
      <c r="E10" s="335">
        <v>45889</v>
      </c>
      <c r="F10" s="336">
        <v>45940</v>
      </c>
      <c r="G10" s="334"/>
      <c r="H10" s="334"/>
      <c r="I10" s="331">
        <v>5</v>
      </c>
    </row>
    <row r="11" spans="1:9" ht="35.25" customHeight="1" x14ac:dyDescent="0.3">
      <c r="A11" s="331"/>
      <c r="B11" s="331">
        <v>5</v>
      </c>
      <c r="C11" s="333" t="s">
        <v>38</v>
      </c>
      <c r="D11" s="362" t="s">
        <v>39</v>
      </c>
      <c r="E11" s="335">
        <v>45950</v>
      </c>
      <c r="F11" s="336">
        <v>45982</v>
      </c>
      <c r="G11" s="334"/>
      <c r="H11" s="334"/>
      <c r="I11" s="331">
        <v>5</v>
      </c>
    </row>
    <row r="12" spans="1:9" x14ac:dyDescent="0.3">
      <c r="A12" s="331"/>
      <c r="B12" s="330"/>
      <c r="C12" s="331"/>
      <c r="D12" s="356"/>
      <c r="E12" s="331"/>
      <c r="F12" s="338"/>
      <c r="G12" s="331"/>
      <c r="H12" s="331"/>
      <c r="I12" s="331"/>
    </row>
    <row r="13" spans="1:9" hidden="1" x14ac:dyDescent="0.3">
      <c r="A13" s="331"/>
      <c r="B13" s="330"/>
      <c r="C13" s="331"/>
      <c r="D13" s="356"/>
      <c r="E13" s="331"/>
      <c r="F13" s="331"/>
      <c r="G13" s="331"/>
      <c r="H13" s="331"/>
      <c r="I13" s="331"/>
    </row>
    <row r="14" spans="1:9" x14ac:dyDescent="0.3">
      <c r="A14" s="10" t="s">
        <v>40</v>
      </c>
      <c r="B14" s="331"/>
      <c r="C14" s="331"/>
      <c r="D14" s="356"/>
      <c r="E14" s="331"/>
      <c r="F14" s="331"/>
      <c r="G14" s="331"/>
      <c r="H14" s="331"/>
      <c r="I14" s="331"/>
    </row>
    <row r="15" spans="1:9" x14ac:dyDescent="0.3">
      <c r="A15" s="331"/>
      <c r="B15" s="331"/>
      <c r="C15" s="9" t="s">
        <v>24</v>
      </c>
      <c r="D15" s="804" t="s">
        <v>25</v>
      </c>
      <c r="E15" s="8" t="s">
        <v>26</v>
      </c>
      <c r="F15" s="8" t="s">
        <v>27</v>
      </c>
      <c r="G15" s="8" t="s">
        <v>28</v>
      </c>
      <c r="H15" s="8" t="s">
        <v>29</v>
      </c>
      <c r="I15" s="331"/>
    </row>
    <row r="16" spans="1:9" x14ac:dyDescent="0.3">
      <c r="A16" s="331"/>
      <c r="B16" s="331"/>
      <c r="C16" s="390" t="s">
        <v>41</v>
      </c>
      <c r="D16" s="805"/>
      <c r="E16" s="390"/>
      <c r="F16" s="391"/>
      <c r="G16" s="391"/>
      <c r="H16" s="391"/>
      <c r="I16" s="331"/>
    </row>
    <row r="17" spans="2:12" ht="15" customHeight="1" x14ac:dyDescent="0.3">
      <c r="B17" s="331">
        <v>6</v>
      </c>
      <c r="C17" s="333" t="s">
        <v>42</v>
      </c>
      <c r="D17" s="362" t="s">
        <v>43</v>
      </c>
      <c r="E17" s="1040">
        <v>45964</v>
      </c>
      <c r="F17" s="1040">
        <v>45964</v>
      </c>
      <c r="G17" s="334"/>
      <c r="H17" s="334"/>
      <c r="I17" s="331"/>
      <c r="L17" s="1042" t="s">
        <v>2275</v>
      </c>
    </row>
    <row r="18" spans="2:12" ht="15" customHeight="1" x14ac:dyDescent="0.3">
      <c r="B18" s="331">
        <v>7</v>
      </c>
      <c r="C18" s="333" t="s">
        <v>2276</v>
      </c>
      <c r="D18" s="362"/>
      <c r="E18" s="1043">
        <v>45978</v>
      </c>
      <c r="F18" s="1043">
        <v>45978</v>
      </c>
      <c r="G18" s="334"/>
      <c r="H18" s="334"/>
      <c r="I18" s="331"/>
      <c r="L18" s="1042"/>
    </row>
    <row r="19" spans="2:12" ht="15" customHeight="1" x14ac:dyDescent="0.3">
      <c r="B19" s="331">
        <v>8</v>
      </c>
      <c r="C19" s="333" t="s">
        <v>44</v>
      </c>
      <c r="D19" s="362" t="s">
        <v>43</v>
      </c>
      <c r="E19" s="1040">
        <v>45992</v>
      </c>
      <c r="F19" s="1041">
        <v>45996</v>
      </c>
      <c r="G19" s="334"/>
      <c r="H19" s="334"/>
      <c r="I19" s="331"/>
    </row>
    <row r="20" spans="2:12" ht="15" customHeight="1" x14ac:dyDescent="0.3">
      <c r="B20" s="331">
        <v>9</v>
      </c>
      <c r="C20" s="333" t="s">
        <v>45</v>
      </c>
      <c r="D20" s="362" t="s">
        <v>46</v>
      </c>
      <c r="E20" s="335">
        <v>46003</v>
      </c>
      <c r="F20" s="336">
        <v>46003</v>
      </c>
      <c r="G20" s="334"/>
      <c r="H20" s="334"/>
      <c r="I20" s="331"/>
    </row>
    <row r="21" spans="2:12" ht="15" customHeight="1" x14ac:dyDescent="0.3">
      <c r="B21" s="331">
        <v>10</v>
      </c>
      <c r="C21" s="333" t="s">
        <v>47</v>
      </c>
      <c r="D21" s="362" t="s">
        <v>48</v>
      </c>
      <c r="E21" s="335">
        <v>46006</v>
      </c>
      <c r="F21" s="336">
        <v>46013</v>
      </c>
      <c r="G21" s="334"/>
      <c r="H21" s="334"/>
      <c r="I21" s="331"/>
    </row>
    <row r="22" spans="2:12" ht="15" customHeight="1" x14ac:dyDescent="0.3">
      <c r="B22" s="331">
        <v>11</v>
      </c>
      <c r="C22" s="333" t="s">
        <v>49</v>
      </c>
      <c r="D22" s="362" t="s">
        <v>36</v>
      </c>
      <c r="E22" s="1040">
        <v>46045</v>
      </c>
      <c r="F22" s="1041">
        <v>46045</v>
      </c>
      <c r="G22" s="334"/>
      <c r="H22" s="334"/>
      <c r="I22" s="331"/>
    </row>
    <row r="23" spans="2:12" ht="15" customHeight="1" x14ac:dyDescent="0.3">
      <c r="B23" s="331">
        <v>12</v>
      </c>
      <c r="C23" s="333" t="s">
        <v>50</v>
      </c>
      <c r="D23" s="362" t="s">
        <v>51</v>
      </c>
      <c r="E23" s="335">
        <v>46076</v>
      </c>
      <c r="F23" s="336">
        <v>46078</v>
      </c>
      <c r="G23" s="334"/>
      <c r="H23" s="334"/>
      <c r="I23" s="331"/>
    </row>
    <row r="24" spans="2:12" ht="15" customHeight="1" x14ac:dyDescent="0.3">
      <c r="B24" s="331">
        <v>13</v>
      </c>
      <c r="C24" s="333" t="s">
        <v>52</v>
      </c>
      <c r="D24" s="362" t="s">
        <v>53</v>
      </c>
      <c r="E24" s="335">
        <v>46084</v>
      </c>
      <c r="F24" s="336">
        <v>46084</v>
      </c>
      <c r="G24" s="334"/>
      <c r="H24" s="334"/>
      <c r="I24" s="331"/>
    </row>
    <row r="25" spans="2:12" ht="15" customHeight="1" x14ac:dyDescent="0.3">
      <c r="B25" s="331"/>
      <c r="C25" s="390" t="s">
        <v>54</v>
      </c>
      <c r="D25" s="805"/>
      <c r="E25" s="390"/>
      <c r="F25" s="391"/>
      <c r="G25" s="391"/>
      <c r="H25" s="391"/>
      <c r="I25" s="331">
        <f>16+15+20</f>
        <v>51</v>
      </c>
    </row>
    <row r="26" spans="2:12" ht="15" customHeight="1" x14ac:dyDescent="0.3">
      <c r="B26" s="331">
        <v>14</v>
      </c>
      <c r="C26" s="333" t="s">
        <v>2274</v>
      </c>
      <c r="D26" s="362" t="s">
        <v>55</v>
      </c>
      <c r="E26" s="335">
        <v>46084</v>
      </c>
      <c r="F26" s="336">
        <v>46084</v>
      </c>
      <c r="G26" s="334"/>
      <c r="H26" s="334"/>
      <c r="I26" s="331"/>
    </row>
    <row r="27" spans="2:12" ht="15" customHeight="1" x14ac:dyDescent="0.3">
      <c r="B27" s="331">
        <v>15</v>
      </c>
      <c r="C27" s="333" t="s">
        <v>56</v>
      </c>
      <c r="D27" s="362" t="s">
        <v>55</v>
      </c>
      <c r="E27" s="1040">
        <v>46090</v>
      </c>
      <c r="F27" s="1041">
        <v>46093</v>
      </c>
      <c r="G27" s="334"/>
      <c r="H27" s="334"/>
      <c r="I27" s="331"/>
    </row>
    <row r="28" spans="2:12" ht="15" customHeight="1" x14ac:dyDescent="0.3">
      <c r="B28" s="331">
        <v>16</v>
      </c>
      <c r="C28" s="333" t="s">
        <v>57</v>
      </c>
      <c r="D28" s="362" t="s">
        <v>53</v>
      </c>
      <c r="E28" s="1040">
        <v>46104</v>
      </c>
      <c r="F28" s="1041">
        <v>46104</v>
      </c>
      <c r="G28" s="334"/>
      <c r="H28" s="334"/>
      <c r="I28" s="331"/>
    </row>
    <row r="29" spans="2:12" ht="15" customHeight="1" x14ac:dyDescent="0.3">
      <c r="B29" s="331">
        <v>17</v>
      </c>
      <c r="C29" s="333" t="s">
        <v>58</v>
      </c>
      <c r="D29" s="362" t="s">
        <v>53</v>
      </c>
      <c r="E29" s="335">
        <v>46122</v>
      </c>
      <c r="F29" s="336">
        <v>46122</v>
      </c>
      <c r="G29" s="334"/>
      <c r="H29" s="334"/>
      <c r="I29" s="331"/>
    </row>
    <row r="30" spans="2:12" ht="15" customHeight="1" x14ac:dyDescent="0.3">
      <c r="B30" s="331">
        <v>18</v>
      </c>
      <c r="C30" s="333" t="s">
        <v>59</v>
      </c>
      <c r="D30" s="362" t="s">
        <v>60</v>
      </c>
      <c r="E30" s="335">
        <v>46127</v>
      </c>
      <c r="F30" s="336">
        <v>46127</v>
      </c>
      <c r="G30" s="334"/>
      <c r="H30" s="334"/>
      <c r="I30" s="331"/>
    </row>
    <row r="31" spans="2:12" ht="15" customHeight="1" x14ac:dyDescent="0.3">
      <c r="B31" s="331">
        <v>19</v>
      </c>
      <c r="C31" s="333" t="s">
        <v>61</v>
      </c>
      <c r="D31" s="362" t="s">
        <v>46</v>
      </c>
      <c r="E31" s="1040">
        <v>46127</v>
      </c>
      <c r="F31" s="1041">
        <v>46127</v>
      </c>
      <c r="G31" s="334"/>
      <c r="H31" s="334"/>
      <c r="I31" s="331"/>
    </row>
    <row r="32" spans="2:12" ht="15" customHeight="1" x14ac:dyDescent="0.3">
      <c r="B32" s="331">
        <v>20</v>
      </c>
      <c r="C32" s="333" t="s">
        <v>62</v>
      </c>
      <c r="D32" s="362" t="s">
        <v>55</v>
      </c>
      <c r="E32" s="1040">
        <v>46128</v>
      </c>
      <c r="F32" s="1041">
        <v>46128</v>
      </c>
      <c r="G32" s="334"/>
      <c r="H32" s="334"/>
      <c r="I32" s="331"/>
    </row>
    <row r="33" spans="2:9" ht="15" customHeight="1" x14ac:dyDescent="0.3">
      <c r="B33" s="331">
        <v>21</v>
      </c>
      <c r="C33" s="333" t="s">
        <v>63</v>
      </c>
      <c r="D33" s="362" t="s">
        <v>55</v>
      </c>
      <c r="E33" s="335">
        <v>46128</v>
      </c>
      <c r="F33" s="336">
        <v>46128</v>
      </c>
      <c r="G33" s="334"/>
      <c r="H33" s="334"/>
      <c r="I33" s="331"/>
    </row>
    <row r="34" spans="2:9" ht="15" customHeight="1" x14ac:dyDescent="0.3">
      <c r="B34" s="331">
        <v>22</v>
      </c>
      <c r="C34" s="333" t="s">
        <v>64</v>
      </c>
      <c r="D34" s="362" t="s">
        <v>60</v>
      </c>
      <c r="E34" s="335">
        <v>46128</v>
      </c>
      <c r="F34" s="336">
        <v>46128</v>
      </c>
      <c r="G34" s="334"/>
      <c r="H34" s="334"/>
      <c r="I34" s="331"/>
    </row>
    <row r="35" spans="2:9" ht="15" customHeight="1" x14ac:dyDescent="0.3">
      <c r="B35" s="331"/>
      <c r="C35" s="390" t="s">
        <v>65</v>
      </c>
      <c r="D35" s="805"/>
      <c r="E35" s="390"/>
      <c r="F35" s="391"/>
      <c r="G35" s="391"/>
      <c r="H35" s="391"/>
      <c r="I35" s="331">
        <v>18</v>
      </c>
    </row>
    <row r="36" spans="2:9" ht="15" customHeight="1" x14ac:dyDescent="0.3">
      <c r="B36" s="331">
        <v>23</v>
      </c>
      <c r="C36" s="333" t="s">
        <v>66</v>
      </c>
      <c r="D36" s="362" t="s">
        <v>32</v>
      </c>
      <c r="E36" s="335">
        <v>46129</v>
      </c>
      <c r="F36" s="336">
        <v>46132</v>
      </c>
      <c r="G36" s="334"/>
      <c r="H36" s="334"/>
      <c r="I36" s="331"/>
    </row>
    <row r="37" spans="2:9" ht="15" customHeight="1" x14ac:dyDescent="0.3">
      <c r="B37" s="331">
        <v>24</v>
      </c>
      <c r="C37" s="333" t="s">
        <v>67</v>
      </c>
      <c r="D37" s="362" t="s">
        <v>68</v>
      </c>
      <c r="E37" s="335">
        <v>46132</v>
      </c>
      <c r="F37" s="336">
        <v>46164</v>
      </c>
      <c r="G37" s="334"/>
      <c r="H37" s="334"/>
      <c r="I37" s="331"/>
    </row>
    <row r="38" spans="2:9" ht="15" customHeight="1" x14ac:dyDescent="0.3">
      <c r="B38" s="331">
        <v>25</v>
      </c>
      <c r="C38" s="333" t="s">
        <v>69</v>
      </c>
      <c r="D38" s="362" t="s">
        <v>70</v>
      </c>
      <c r="E38" s="335">
        <v>46132</v>
      </c>
      <c r="F38" s="336">
        <v>46164</v>
      </c>
      <c r="G38" s="334"/>
      <c r="H38" s="334"/>
      <c r="I38" s="331"/>
    </row>
    <row r="39" spans="2:9" ht="15" customHeight="1" x14ac:dyDescent="0.3">
      <c r="B39" s="5">
        <v>26</v>
      </c>
      <c r="C39" s="333" t="s">
        <v>71</v>
      </c>
      <c r="D39" s="362" t="s">
        <v>48</v>
      </c>
      <c r="E39" s="335">
        <v>46167</v>
      </c>
      <c r="F39" s="336">
        <v>46204</v>
      </c>
      <c r="G39" s="334"/>
      <c r="H39" s="334"/>
      <c r="I39" s="331"/>
    </row>
    <row r="40" spans="2:9" ht="58.5" customHeight="1" x14ac:dyDescent="0.3">
      <c r="B40" s="331"/>
      <c r="C40" s="390" t="s">
        <v>72</v>
      </c>
      <c r="D40" s="805"/>
      <c r="E40" s="390" t="s">
        <v>73</v>
      </c>
      <c r="F40" s="390" t="s">
        <v>73</v>
      </c>
      <c r="G40" s="393" t="s">
        <v>74</v>
      </c>
      <c r="H40" s="391"/>
      <c r="I40" s="331">
        <f>56+10</f>
        <v>66</v>
      </c>
    </row>
    <row r="41" spans="2:9" x14ac:dyDescent="0.3">
      <c r="B41" s="331"/>
      <c r="C41" s="339"/>
      <c r="D41" s="356"/>
      <c r="E41" s="340"/>
      <c r="F41" s="340"/>
      <c r="G41" s="331"/>
      <c r="H41" s="331"/>
      <c r="I41" s="331"/>
    </row>
    <row r="42" spans="2:9" ht="32.25" customHeight="1" x14ac:dyDescent="0.3">
      <c r="B42" s="331"/>
      <c r="C42" s="264" t="s">
        <v>75</v>
      </c>
      <c r="D42" s="356"/>
      <c r="E42" s="340"/>
      <c r="F42" s="340"/>
      <c r="G42" s="331"/>
      <c r="H42" s="331"/>
      <c r="I42" s="331">
        <f>SUM(I6:I40)</f>
        <v>175</v>
      </c>
    </row>
    <row r="43" spans="2:9" x14ac:dyDescent="0.3">
      <c r="B43" s="331"/>
      <c r="C43" s="331"/>
      <c r="D43" s="356"/>
      <c r="E43" s="340"/>
      <c r="F43" s="340"/>
      <c r="G43" s="331"/>
      <c r="H43" s="331"/>
      <c r="I43" s="331"/>
    </row>
  </sheetData>
  <phoneticPr fontId="30" type="noConversion"/>
  <pageMargins left="0.2" right="0.2" top="0.25" bottom="0.25" header="0.3" footer="0.3"/>
  <pageSetup scale="68" orientation="landscape" verticalDpi="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AD735-1D57-4028-83C4-C15D04E30A81}">
  <sheetPr>
    <tabColor theme="3" tint="0.39997558519241921"/>
  </sheetPr>
  <dimension ref="A1:J12"/>
  <sheetViews>
    <sheetView showGridLines="0" workbookViewId="0">
      <selection activeCell="B3" sqref="B3"/>
    </sheetView>
  </sheetViews>
  <sheetFormatPr defaultColWidth="9" defaultRowHeight="15.6" x14ac:dyDescent="0.3"/>
  <cols>
    <col min="1" max="1" width="9" style="5"/>
    <col min="2" max="2" width="30.5546875" style="5" customWidth="1"/>
    <col min="3" max="3" width="12.5546875" style="5" customWidth="1"/>
    <col min="4" max="4" width="33" style="5" customWidth="1"/>
    <col min="5" max="5" width="18" style="5" customWidth="1"/>
    <col min="6" max="7" width="12" style="5" customWidth="1"/>
    <col min="8" max="8" width="15.6640625" style="5" customWidth="1"/>
    <col min="9" max="10" width="15.6640625" style="5" hidden="1" customWidth="1"/>
    <col min="11" max="16384" width="9" style="5"/>
  </cols>
  <sheetData>
    <row r="1" spans="1:10" x14ac:dyDescent="0.3">
      <c r="A1" s="331"/>
      <c r="B1" s="1086" t="s">
        <v>76</v>
      </c>
      <c r="C1" s="1086"/>
      <c r="D1" s="1086"/>
      <c r="E1" s="1086"/>
      <c r="F1" s="1086"/>
      <c r="G1" s="1086"/>
      <c r="H1" s="1086"/>
      <c r="I1" s="1086"/>
      <c r="J1" s="1086"/>
    </row>
    <row r="2" spans="1:10" x14ac:dyDescent="0.3">
      <c r="A2" s="394" t="s">
        <v>77</v>
      </c>
      <c r="B2" s="394" t="s">
        <v>78</v>
      </c>
      <c r="C2" s="394" t="s">
        <v>79</v>
      </c>
      <c r="D2" s="394" t="s">
        <v>80</v>
      </c>
      <c r="E2" s="394" t="s">
        <v>81</v>
      </c>
      <c r="F2" s="394" t="s">
        <v>82</v>
      </c>
      <c r="G2" s="394" t="s">
        <v>83</v>
      </c>
      <c r="H2" s="394" t="s">
        <v>84</v>
      </c>
      <c r="I2" s="394" t="s">
        <v>85</v>
      </c>
      <c r="J2" s="394" t="s">
        <v>86</v>
      </c>
    </row>
    <row r="3" spans="1:10" ht="30" customHeight="1" x14ac:dyDescent="0.3">
      <c r="A3" s="341">
        <v>1</v>
      </c>
      <c r="B3" s="341" t="s">
        <v>87</v>
      </c>
      <c r="C3" s="341"/>
      <c r="D3" s="341" t="s">
        <v>88</v>
      </c>
      <c r="E3" s="341" t="s">
        <v>89</v>
      </c>
      <c r="F3" s="341" t="s">
        <v>90</v>
      </c>
      <c r="G3" s="341">
        <v>30303</v>
      </c>
      <c r="H3" s="342" t="s">
        <v>91</v>
      </c>
      <c r="I3" s="342"/>
      <c r="J3" s="342"/>
    </row>
    <row r="4" spans="1:10" ht="30" customHeight="1" x14ac:dyDescent="0.3">
      <c r="A4" s="341">
        <v>2</v>
      </c>
      <c r="B4" s="341" t="s">
        <v>92</v>
      </c>
      <c r="C4" s="341"/>
      <c r="D4" s="341" t="s">
        <v>93</v>
      </c>
      <c r="E4" s="341" t="s">
        <v>89</v>
      </c>
      <c r="F4" s="341" t="s">
        <v>90</v>
      </c>
      <c r="G4" s="341">
        <v>30315</v>
      </c>
      <c r="H4" s="342" t="s">
        <v>91</v>
      </c>
      <c r="I4" s="342"/>
      <c r="J4" s="342"/>
    </row>
    <row r="5" spans="1:10" ht="30" customHeight="1" x14ac:dyDescent="0.3">
      <c r="A5" s="341">
        <v>3</v>
      </c>
      <c r="B5" s="343" t="s">
        <v>94</v>
      </c>
      <c r="C5" s="343"/>
      <c r="D5" s="343" t="s">
        <v>95</v>
      </c>
      <c r="E5" s="343" t="s">
        <v>89</v>
      </c>
      <c r="F5" s="343" t="s">
        <v>90</v>
      </c>
      <c r="G5" s="343">
        <v>30315</v>
      </c>
      <c r="H5" s="344" t="s">
        <v>91</v>
      </c>
      <c r="I5" s="344"/>
      <c r="J5" s="344"/>
    </row>
    <row r="6" spans="1:10" ht="30" customHeight="1" x14ac:dyDescent="0.3">
      <c r="A6" s="341">
        <v>4</v>
      </c>
      <c r="B6" s="341" t="s">
        <v>96</v>
      </c>
      <c r="C6" s="341"/>
      <c r="D6" s="341" t="s">
        <v>97</v>
      </c>
      <c r="E6" s="341" t="s">
        <v>89</v>
      </c>
      <c r="F6" s="341" t="s">
        <v>90</v>
      </c>
      <c r="G6" s="341">
        <v>30303</v>
      </c>
      <c r="H6" s="342" t="s">
        <v>91</v>
      </c>
      <c r="I6" s="342"/>
      <c r="J6" s="342"/>
    </row>
    <row r="7" spans="1:10" ht="30" customHeight="1" x14ac:dyDescent="0.3">
      <c r="A7" s="341">
        <v>5</v>
      </c>
      <c r="B7" s="334"/>
      <c r="C7" s="334"/>
      <c r="D7" s="334"/>
      <c r="E7" s="334"/>
      <c r="F7" s="334"/>
      <c r="G7" s="334"/>
      <c r="H7" s="334"/>
      <c r="I7" s="334"/>
      <c r="J7" s="334"/>
    </row>
    <row r="8" spans="1:10" ht="30" customHeight="1" x14ac:dyDescent="0.3">
      <c r="A8" s="341">
        <v>6</v>
      </c>
      <c r="B8" s="334"/>
      <c r="C8" s="334"/>
      <c r="D8" s="334"/>
      <c r="E8" s="334"/>
      <c r="F8" s="334"/>
      <c r="G8" s="334"/>
      <c r="H8" s="334"/>
      <c r="I8" s="334"/>
      <c r="J8" s="334"/>
    </row>
    <row r="9" spans="1:10" ht="30" customHeight="1" x14ac:dyDescent="0.3">
      <c r="A9" s="341">
        <v>7</v>
      </c>
      <c r="B9" s="334"/>
      <c r="C9" s="334"/>
      <c r="D9" s="334"/>
      <c r="E9" s="334"/>
      <c r="F9" s="334"/>
      <c r="G9" s="334"/>
      <c r="H9" s="334"/>
      <c r="I9" s="334"/>
      <c r="J9" s="334"/>
    </row>
    <row r="10" spans="1:10" ht="30" customHeight="1" x14ac:dyDescent="0.3">
      <c r="A10" s="341">
        <v>8</v>
      </c>
      <c r="B10" s="334"/>
      <c r="C10" s="334"/>
      <c r="D10" s="334"/>
      <c r="E10" s="334"/>
      <c r="F10" s="334"/>
      <c r="G10" s="334"/>
      <c r="H10" s="334"/>
      <c r="I10" s="334"/>
      <c r="J10" s="334"/>
    </row>
    <row r="11" spans="1:10" ht="30" customHeight="1" x14ac:dyDescent="0.3">
      <c r="A11" s="341">
        <v>9</v>
      </c>
      <c r="B11" s="334"/>
      <c r="C11" s="334"/>
      <c r="D11" s="334"/>
      <c r="E11" s="334"/>
      <c r="F11" s="334"/>
      <c r="G11" s="334"/>
      <c r="H11" s="334"/>
      <c r="I11" s="334"/>
      <c r="J11" s="334"/>
    </row>
    <row r="12" spans="1:10" ht="30" customHeight="1" x14ac:dyDescent="0.3">
      <c r="A12" s="341">
        <v>10</v>
      </c>
      <c r="B12" s="334"/>
      <c r="C12" s="334"/>
      <c r="D12" s="334"/>
      <c r="E12" s="334"/>
      <c r="F12" s="334"/>
      <c r="G12" s="334"/>
      <c r="H12" s="334"/>
      <c r="I12" s="334"/>
      <c r="J12" s="334"/>
    </row>
  </sheetData>
  <mergeCells count="1">
    <mergeCell ref="B1:J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44230-1254-48FC-B501-85A12DE61802}">
  <sheetPr>
    <tabColor theme="8"/>
  </sheetPr>
  <dimension ref="A2:BV65"/>
  <sheetViews>
    <sheetView showGridLines="0" workbookViewId="0">
      <selection activeCell="G28" sqref="G28"/>
    </sheetView>
  </sheetViews>
  <sheetFormatPr defaultColWidth="9" defaultRowHeight="15.6" x14ac:dyDescent="0.3"/>
  <cols>
    <col min="1" max="1" width="4.88671875" style="5" customWidth="1"/>
    <col min="2" max="2" width="118.5546875" style="5" customWidth="1"/>
    <col min="3" max="16384" width="9" style="5"/>
  </cols>
  <sheetData>
    <row r="2" spans="1:74" ht="18" x14ac:dyDescent="0.3">
      <c r="A2" s="331"/>
      <c r="B2" s="389" t="s">
        <v>98</v>
      </c>
      <c r="C2" s="331"/>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c r="AF2" s="331"/>
      <c r="AG2" s="331"/>
      <c r="AH2" s="331"/>
      <c r="AI2" s="331"/>
      <c r="AJ2" s="331"/>
      <c r="AK2" s="331"/>
      <c r="AL2" s="331"/>
      <c r="AM2" s="331"/>
      <c r="AN2" s="331"/>
      <c r="AO2" s="331"/>
      <c r="AP2" s="331"/>
      <c r="AQ2" s="331"/>
      <c r="AR2" s="331"/>
      <c r="AS2" s="331"/>
      <c r="AT2" s="331"/>
      <c r="AU2" s="331"/>
      <c r="AV2" s="331"/>
      <c r="AW2" s="331"/>
      <c r="AX2" s="331"/>
      <c r="AY2" s="331"/>
      <c r="AZ2" s="331"/>
      <c r="BA2" s="331"/>
      <c r="BB2" s="331"/>
      <c r="BC2" s="331"/>
      <c r="BD2" s="331"/>
      <c r="BE2" s="331"/>
      <c r="BF2" s="331"/>
      <c r="BG2" s="331"/>
      <c r="BH2" s="331"/>
      <c r="BI2" s="331"/>
      <c r="BJ2" s="331"/>
      <c r="BK2" s="331"/>
      <c r="BL2" s="331"/>
      <c r="BM2" s="331"/>
      <c r="BN2" s="331"/>
      <c r="BO2" s="331"/>
      <c r="BP2" s="331"/>
      <c r="BQ2" s="331"/>
      <c r="BR2" s="331"/>
      <c r="BS2" s="331"/>
      <c r="BT2" s="331"/>
      <c r="BU2" s="331"/>
      <c r="BV2" s="331"/>
    </row>
    <row r="3" spans="1:74" customFormat="1" ht="60" customHeight="1" x14ac:dyDescent="0.3">
      <c r="B3" s="813" t="str">
        <f>"Suppliers should not unlock, change the structure or change any formulas found in the pricing matrix tab.  " &amp; "Changes made to the format, structure or formulas in the" &amp; " pricing tab(s) will not be accepted.  If you have any questions about the template, please contact " &amp; '1-Cover'!O4 &amp; " and " &amp; '1-Cover'!O5 &amp; " for assistance."</f>
        <v>Suppliers should not unlock, change the structure or change any formulas found in the pricing matrix tab.  Changes made to the format, structure or formulas in the pricing tab(s) will not be accepted.  If you have any questions about the template, please contact Denise LeBlanc and denise.leblanc@vizientinc.com for assistance.</v>
      </c>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row>
    <row r="4" spans="1:74" x14ac:dyDescent="0.3">
      <c r="A4" s="331"/>
      <c r="B4" s="812" t="s">
        <v>99</v>
      </c>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c r="AN4" s="331"/>
      <c r="AO4" s="331"/>
      <c r="AP4" s="331"/>
      <c r="AQ4" s="331"/>
      <c r="AR4" s="331"/>
      <c r="AS4" s="331"/>
      <c r="AT4" s="331"/>
      <c r="AU4" s="331"/>
      <c r="AV4" s="331"/>
      <c r="AW4" s="331"/>
      <c r="AX4" s="331"/>
      <c r="AY4" s="331"/>
      <c r="AZ4" s="331"/>
      <c r="BA4" s="331"/>
      <c r="BB4" s="331"/>
      <c r="BC4" s="331"/>
      <c r="BD4" s="331"/>
      <c r="BE4" s="331"/>
      <c r="BF4" s="331"/>
      <c r="BG4" s="331"/>
      <c r="BH4" s="331"/>
      <c r="BI4" s="331"/>
      <c r="BJ4" s="331"/>
      <c r="BK4" s="331"/>
      <c r="BL4" s="331"/>
      <c r="BM4" s="331"/>
      <c r="BN4" s="331"/>
      <c r="BO4" s="331"/>
      <c r="BP4" s="331"/>
      <c r="BQ4" s="331"/>
      <c r="BR4" s="331"/>
      <c r="BS4" s="331"/>
      <c r="BT4" s="331"/>
      <c r="BU4" s="331"/>
      <c r="BV4" s="331"/>
    </row>
    <row r="5" spans="1:74" x14ac:dyDescent="0.3">
      <c r="A5" s="331"/>
      <c r="B5" s="811" t="s">
        <v>100</v>
      </c>
      <c r="C5" s="331"/>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c r="BC5" s="331"/>
      <c r="BD5" s="331"/>
      <c r="BE5" s="331"/>
      <c r="BF5" s="331"/>
      <c r="BG5" s="331"/>
      <c r="BH5" s="331"/>
      <c r="BI5" s="331"/>
      <c r="BJ5" s="331"/>
      <c r="BK5" s="331"/>
      <c r="BL5" s="331"/>
      <c r="BM5" s="331"/>
      <c r="BN5" s="331"/>
      <c r="BO5" s="331"/>
      <c r="BP5" s="331"/>
      <c r="BQ5" s="331"/>
      <c r="BR5" s="331"/>
      <c r="BS5" s="331"/>
      <c r="BT5" s="331"/>
      <c r="BU5" s="331"/>
      <c r="BV5" s="331"/>
    </row>
    <row r="6" spans="1:74" x14ac:dyDescent="0.3">
      <c r="A6" s="331"/>
      <c r="B6" s="334"/>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1"/>
      <c r="BI6" s="331"/>
      <c r="BJ6" s="331"/>
      <c r="BK6" s="331"/>
      <c r="BL6" s="331"/>
      <c r="BM6" s="331"/>
      <c r="BN6" s="331"/>
      <c r="BO6" s="331"/>
      <c r="BP6" s="331"/>
      <c r="BQ6" s="331"/>
      <c r="BR6" s="331"/>
      <c r="BS6" s="331"/>
      <c r="BT6" s="331"/>
      <c r="BU6" s="331"/>
      <c r="BV6" s="331"/>
    </row>
    <row r="7" spans="1:74" x14ac:dyDescent="0.3">
      <c r="A7" s="331"/>
      <c r="B7" s="856" t="s">
        <v>101</v>
      </c>
      <c r="C7" s="331"/>
      <c r="D7" s="331"/>
      <c r="E7" s="331"/>
      <c r="F7" s="331"/>
      <c r="G7" s="331"/>
      <c r="H7" s="331"/>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1"/>
      <c r="BI7" s="331"/>
      <c r="BJ7" s="331"/>
      <c r="BK7" s="331"/>
      <c r="BL7" s="331"/>
      <c r="BM7" s="331"/>
      <c r="BN7" s="331"/>
      <c r="BO7" s="331"/>
      <c r="BP7" s="331"/>
      <c r="BQ7" s="331"/>
      <c r="BR7" s="331"/>
      <c r="BS7" s="331"/>
      <c r="BT7" s="331"/>
      <c r="BU7" s="331"/>
      <c r="BV7" s="331"/>
    </row>
    <row r="8" spans="1:74" ht="78" x14ac:dyDescent="0.3">
      <c r="A8" s="331"/>
      <c r="B8" s="848" t="s">
        <v>102</v>
      </c>
      <c r="C8" s="331"/>
      <c r="D8" s="331"/>
      <c r="E8" s="331"/>
      <c r="F8" s="331"/>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1"/>
      <c r="BI8" s="331"/>
      <c r="BJ8" s="331"/>
      <c r="BK8" s="331"/>
      <c r="BL8" s="331"/>
      <c r="BM8" s="331"/>
      <c r="BN8" s="331"/>
      <c r="BO8" s="331"/>
      <c r="BP8" s="331"/>
      <c r="BQ8" s="331"/>
      <c r="BR8" s="331"/>
      <c r="BS8" s="331"/>
      <c r="BT8" s="331"/>
      <c r="BU8" s="331"/>
      <c r="BV8" s="331"/>
    </row>
    <row r="9" spans="1:74" x14ac:dyDescent="0.3">
      <c r="A9" s="331"/>
      <c r="B9" s="849" t="s">
        <v>103</v>
      </c>
      <c r="C9" s="331"/>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331"/>
      <c r="AY9" s="331"/>
      <c r="AZ9" s="331"/>
      <c r="BA9" s="331"/>
      <c r="BB9" s="331"/>
      <c r="BC9" s="331"/>
      <c r="BD9" s="331"/>
      <c r="BE9" s="331"/>
      <c r="BF9" s="331"/>
      <c r="BG9" s="331"/>
      <c r="BH9" s="331"/>
      <c r="BI9" s="331"/>
      <c r="BJ9" s="331"/>
      <c r="BK9" s="331"/>
      <c r="BL9" s="331"/>
      <c r="BM9" s="331"/>
      <c r="BN9" s="331"/>
      <c r="BO9" s="331"/>
      <c r="BP9" s="331"/>
      <c r="BQ9" s="331"/>
      <c r="BR9" s="331"/>
      <c r="BS9" s="331"/>
      <c r="BT9" s="331"/>
      <c r="BU9" s="331"/>
      <c r="BV9" s="331"/>
    </row>
    <row r="10" spans="1:74" x14ac:dyDescent="0.3">
      <c r="A10" s="331"/>
      <c r="B10" s="331"/>
      <c r="C10" s="331"/>
      <c r="D10" s="331"/>
      <c r="E10" s="331"/>
      <c r="F10" s="331"/>
      <c r="G10" s="331"/>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1"/>
      <c r="BI10" s="331"/>
      <c r="BJ10" s="331"/>
      <c r="BK10" s="331"/>
      <c r="BL10" s="331"/>
      <c r="BM10" s="331"/>
      <c r="BN10" s="331"/>
      <c r="BO10" s="331"/>
      <c r="BP10" s="331"/>
      <c r="BQ10" s="331"/>
      <c r="BR10" s="331"/>
      <c r="BS10" s="331"/>
      <c r="BT10" s="331"/>
      <c r="BU10" s="331"/>
      <c r="BV10" s="331"/>
    </row>
    <row r="11" spans="1:74" x14ac:dyDescent="0.3">
      <c r="A11" s="331"/>
      <c r="B11" s="857" t="s">
        <v>104</v>
      </c>
      <c r="C11" s="331"/>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1"/>
      <c r="AY11" s="331"/>
      <c r="AZ11" s="331"/>
      <c r="BA11" s="331"/>
      <c r="BB11" s="331"/>
      <c r="BC11" s="331"/>
      <c r="BD11" s="331"/>
      <c r="BE11" s="331"/>
      <c r="BF11" s="331"/>
      <c r="BG11" s="331"/>
      <c r="BH11" s="331"/>
      <c r="BI11" s="331"/>
      <c r="BJ11" s="331"/>
      <c r="BK11" s="331"/>
      <c r="BL11" s="331"/>
      <c r="BM11" s="331"/>
      <c r="BN11" s="331"/>
      <c r="BO11" s="331"/>
      <c r="BP11" s="331"/>
      <c r="BQ11" s="331"/>
      <c r="BR11" s="331"/>
      <c r="BS11" s="331"/>
      <c r="BT11" s="331"/>
      <c r="BU11" s="331"/>
      <c r="BV11" s="331"/>
    </row>
    <row r="12" spans="1:74" ht="4.5" customHeight="1" x14ac:dyDescent="0.3">
      <c r="A12" s="331"/>
      <c r="B12" s="858"/>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1"/>
      <c r="BI12" s="331"/>
      <c r="BJ12" s="331"/>
      <c r="BK12" s="331"/>
      <c r="BL12" s="331"/>
      <c r="BM12" s="331"/>
      <c r="BN12" s="331"/>
      <c r="BO12" s="331"/>
      <c r="BP12" s="331"/>
      <c r="BQ12" s="331"/>
      <c r="BR12" s="331"/>
      <c r="BS12" s="331"/>
      <c r="BT12" s="331"/>
      <c r="BU12" s="331"/>
      <c r="BV12" s="331"/>
    </row>
    <row r="13" spans="1:74" ht="31.2" x14ac:dyDescent="0.3">
      <c r="A13" s="331"/>
      <c r="B13" s="859" t="s">
        <v>105</v>
      </c>
      <c r="C13" s="331"/>
      <c r="D13" s="331"/>
      <c r="E13" s="331"/>
      <c r="F13" s="331"/>
      <c r="G13" s="331"/>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1"/>
      <c r="BI13" s="331"/>
      <c r="BJ13" s="331"/>
      <c r="BK13" s="331"/>
      <c r="BL13" s="331"/>
      <c r="BM13" s="331"/>
      <c r="BN13" s="331"/>
      <c r="BO13" s="331"/>
      <c r="BP13" s="331"/>
      <c r="BQ13" s="331"/>
      <c r="BR13" s="331"/>
      <c r="BS13" s="331"/>
      <c r="BT13" s="331"/>
      <c r="BU13" s="331"/>
      <c r="BV13" s="331"/>
    </row>
    <row r="14" spans="1:74" x14ac:dyDescent="0.3">
      <c r="A14" s="331"/>
      <c r="B14" s="859" t="s">
        <v>106</v>
      </c>
      <c r="C14" s="331"/>
      <c r="D14" s="331"/>
      <c r="E14" s="331"/>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1"/>
      <c r="AY14" s="331"/>
      <c r="AZ14" s="331"/>
      <c r="BA14" s="331"/>
      <c r="BB14" s="331"/>
      <c r="BC14" s="331"/>
      <c r="BD14" s="331"/>
      <c r="BE14" s="331"/>
      <c r="BF14" s="331"/>
      <c r="BG14" s="331"/>
      <c r="BH14" s="331"/>
      <c r="BI14" s="331"/>
      <c r="BJ14" s="331"/>
      <c r="BK14" s="331"/>
      <c r="BL14" s="331"/>
      <c r="BM14" s="331"/>
      <c r="BN14" s="331"/>
      <c r="BO14" s="331"/>
      <c r="BP14" s="331"/>
      <c r="BQ14" s="331"/>
      <c r="BR14" s="331"/>
      <c r="BS14" s="331"/>
      <c r="BT14" s="331"/>
      <c r="BU14" s="331"/>
      <c r="BV14" s="331"/>
    </row>
    <row r="15" spans="1:74" x14ac:dyDescent="0.3">
      <c r="A15" s="331"/>
      <c r="B15" s="860"/>
      <c r="C15" s="331"/>
      <c r="D15" s="331"/>
      <c r="E15" s="331"/>
      <c r="F15" s="331"/>
      <c r="G15" s="331"/>
      <c r="H15" s="331"/>
      <c r="I15" s="331"/>
      <c r="J15" s="331"/>
      <c r="K15" s="331"/>
      <c r="L15" s="331"/>
      <c r="M15" s="331"/>
      <c r="N15" s="331"/>
      <c r="O15" s="331"/>
      <c r="P15" s="331"/>
      <c r="Q15" s="331"/>
      <c r="R15" s="331"/>
      <c r="S15" s="331"/>
      <c r="T15" s="331"/>
      <c r="U15" s="331"/>
      <c r="V15" s="331"/>
      <c r="W15" s="331"/>
      <c r="X15" s="331"/>
      <c r="Y15" s="331"/>
      <c r="Z15" s="331"/>
      <c r="AA15" s="331"/>
      <c r="AB15" s="331"/>
      <c r="AC15" s="331"/>
      <c r="AD15" s="331"/>
      <c r="AE15" s="331"/>
      <c r="AF15" s="331"/>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1"/>
      <c r="BF15" s="331"/>
      <c r="BG15" s="331"/>
      <c r="BH15" s="331"/>
      <c r="BI15" s="331"/>
      <c r="BJ15" s="331"/>
      <c r="BK15" s="331"/>
      <c r="BL15" s="331"/>
      <c r="BM15" s="331"/>
      <c r="BN15" s="331"/>
      <c r="BO15" s="331"/>
      <c r="BP15" s="331"/>
      <c r="BQ15" s="331"/>
      <c r="BR15" s="331"/>
      <c r="BS15" s="331"/>
      <c r="BT15" s="331"/>
      <c r="BU15" s="331"/>
      <c r="BV15" s="331"/>
    </row>
    <row r="16" spans="1:74" ht="46.8" x14ac:dyDescent="0.3">
      <c r="A16" s="331"/>
      <c r="B16" s="859" t="s">
        <v>107</v>
      </c>
      <c r="C16" s="331"/>
      <c r="D16" s="331"/>
      <c r="E16" s="331"/>
      <c r="F16" s="331"/>
      <c r="G16" s="331"/>
      <c r="H16" s="331"/>
      <c r="I16" s="331"/>
      <c r="J16" s="331"/>
      <c r="K16" s="331"/>
      <c r="L16" s="331"/>
      <c r="M16" s="331"/>
      <c r="N16" s="331"/>
      <c r="O16" s="331"/>
      <c r="P16" s="331"/>
      <c r="Q16" s="331"/>
      <c r="R16" s="331"/>
      <c r="S16" s="331"/>
      <c r="T16" s="331"/>
      <c r="U16" s="331"/>
      <c r="V16" s="331"/>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1"/>
      <c r="AY16" s="331"/>
      <c r="AZ16" s="331"/>
      <c r="BA16" s="331"/>
      <c r="BB16" s="331"/>
      <c r="BC16" s="331"/>
      <c r="BD16" s="331"/>
      <c r="BE16" s="331"/>
      <c r="BF16" s="331"/>
      <c r="BG16" s="331"/>
      <c r="BH16" s="331"/>
      <c r="BI16" s="331"/>
      <c r="BJ16" s="331"/>
      <c r="BK16" s="331"/>
      <c r="BL16" s="331"/>
      <c r="BM16" s="331"/>
      <c r="BN16" s="331"/>
      <c r="BO16" s="331"/>
      <c r="BP16" s="331"/>
      <c r="BQ16" s="331"/>
      <c r="BR16" s="331"/>
      <c r="BS16" s="331"/>
      <c r="BT16" s="331"/>
      <c r="BU16" s="331"/>
      <c r="BV16" s="331"/>
    </row>
    <row r="17" spans="1:2" x14ac:dyDescent="0.3">
      <c r="A17" s="331"/>
      <c r="B17" s="860"/>
    </row>
    <row r="18" spans="1:2" ht="31.2" x14ac:dyDescent="0.3">
      <c r="A18" s="331"/>
      <c r="B18" s="859" t="s">
        <v>108</v>
      </c>
    </row>
    <row r="19" spans="1:2" x14ac:dyDescent="0.3">
      <c r="A19" s="331"/>
      <c r="B19" s="860"/>
    </row>
    <row r="20" spans="1:2" ht="31.2" x14ac:dyDescent="0.3">
      <c r="A20" s="331"/>
      <c r="B20" s="859" t="s">
        <v>109</v>
      </c>
    </row>
    <row r="21" spans="1:2" x14ac:dyDescent="0.3">
      <c r="A21" s="331"/>
      <c r="B21" s="860"/>
    </row>
    <row r="22" spans="1:2" ht="46.8" x14ac:dyDescent="0.3">
      <c r="A22" s="331"/>
      <c r="B22" s="859" t="s">
        <v>110</v>
      </c>
    </row>
    <row r="23" spans="1:2" x14ac:dyDescent="0.3">
      <c r="A23" s="331"/>
      <c r="B23" s="860"/>
    </row>
    <row r="24" spans="1:2" ht="31.2" x14ac:dyDescent="0.3">
      <c r="A24" s="331"/>
      <c r="B24" s="859" t="s">
        <v>111</v>
      </c>
    </row>
    <row r="25" spans="1:2" x14ac:dyDescent="0.3">
      <c r="A25" s="331"/>
      <c r="B25" s="860"/>
    </row>
    <row r="26" spans="1:2" ht="46.8" x14ac:dyDescent="0.3">
      <c r="A26" s="331"/>
      <c r="B26" s="859" t="s">
        <v>112</v>
      </c>
    </row>
    <row r="27" spans="1:2" x14ac:dyDescent="0.3">
      <c r="A27" s="331"/>
      <c r="B27" s="860"/>
    </row>
    <row r="28" spans="1:2" ht="78" x14ac:dyDescent="0.3">
      <c r="A28" s="331"/>
      <c r="B28" s="859" t="s">
        <v>113</v>
      </c>
    </row>
    <row r="29" spans="1:2" x14ac:dyDescent="0.3">
      <c r="A29" s="331"/>
      <c r="B29" s="860"/>
    </row>
    <row r="30" spans="1:2" x14ac:dyDescent="0.3">
      <c r="A30" s="331"/>
      <c r="B30" s="859" t="s">
        <v>114</v>
      </c>
    </row>
    <row r="31" spans="1:2" x14ac:dyDescent="0.3">
      <c r="A31" s="331"/>
      <c r="B31" s="334"/>
    </row>
    <row r="32" spans="1:2" x14ac:dyDescent="0.3">
      <c r="A32" s="331"/>
      <c r="B32" s="417" t="s">
        <v>115</v>
      </c>
    </row>
    <row r="33" spans="2:2" x14ac:dyDescent="0.3">
      <c r="B33" s="1006" t="s">
        <v>116</v>
      </c>
    </row>
    <row r="65" spans="1:1" x14ac:dyDescent="0.3">
      <c r="A65" s="331" t="s">
        <v>117</v>
      </c>
    </row>
  </sheetData>
  <hyperlinks>
    <hyperlink ref="B9" r:id="rId1" xr:uid="{F2AE4365-D8B8-42C0-B274-D8CD04B367C4}"/>
  </hyperlink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B1B1D-60DA-42D4-B8C7-4584D3116623}">
  <sheetPr>
    <tabColor theme="8"/>
  </sheetPr>
  <dimension ref="A1:BV37"/>
  <sheetViews>
    <sheetView showGridLines="0" workbookViewId="0">
      <selection activeCell="I28" sqref="I28"/>
    </sheetView>
  </sheetViews>
  <sheetFormatPr defaultColWidth="9" defaultRowHeight="15.6" x14ac:dyDescent="0.3"/>
  <cols>
    <col min="1" max="1" width="4.88671875" style="5" customWidth="1"/>
    <col min="2" max="2" width="118.5546875" style="5" customWidth="1"/>
    <col min="3" max="16384" width="9" style="5"/>
  </cols>
  <sheetData>
    <row r="1" spans="1:74" x14ac:dyDescent="0.3">
      <c r="A1" s="331"/>
      <c r="B1" s="331"/>
      <c r="C1" s="331"/>
      <c r="D1" s="331"/>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c r="AJ1" s="331"/>
      <c r="AK1" s="331"/>
      <c r="AL1" s="331"/>
      <c r="AM1" s="331"/>
      <c r="AN1" s="331"/>
      <c r="AO1" s="331"/>
      <c r="AP1" s="331"/>
      <c r="AQ1" s="331"/>
      <c r="AR1" s="331"/>
      <c r="AS1" s="331"/>
      <c r="AT1" s="331"/>
      <c r="AU1" s="331"/>
      <c r="AV1" s="331"/>
      <c r="AW1" s="331"/>
      <c r="AX1" s="331"/>
      <c r="AY1" s="331"/>
      <c r="AZ1" s="331"/>
      <c r="BA1" s="331"/>
      <c r="BB1" s="331"/>
      <c r="BC1" s="331"/>
      <c r="BD1" s="331"/>
      <c r="BE1" s="331"/>
      <c r="BF1" s="331"/>
      <c r="BG1" s="331"/>
      <c r="BH1" s="331"/>
      <c r="BI1" s="331"/>
      <c r="BJ1" s="331"/>
      <c r="BK1" s="331"/>
      <c r="BL1" s="331"/>
      <c r="BM1" s="331"/>
      <c r="BN1" s="331"/>
      <c r="BO1" s="331"/>
      <c r="BP1" s="331"/>
      <c r="BQ1" s="331"/>
      <c r="BR1" s="331"/>
      <c r="BS1" s="331"/>
      <c r="BT1" s="331"/>
      <c r="BU1" s="331"/>
      <c r="BV1" s="331"/>
    </row>
    <row r="2" spans="1:74" customFormat="1" ht="21.75" customHeight="1" thickBot="1" x14ac:dyDescent="0.35">
      <c r="B2" s="1078" t="s">
        <v>118</v>
      </c>
      <c r="C2" s="1079"/>
      <c r="D2" s="23"/>
      <c r="E2" s="23"/>
      <c r="F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row>
    <row r="3" spans="1:74" x14ac:dyDescent="0.3">
      <c r="A3" s="331"/>
      <c r="B3" s="1009"/>
      <c r="C3" s="1010"/>
      <c r="D3" s="331"/>
      <c r="E3" s="331"/>
      <c r="F3" s="331"/>
      <c r="G3" s="331"/>
      <c r="H3" s="331"/>
      <c r="I3" s="331"/>
      <c r="J3" s="331"/>
      <c r="K3" s="331"/>
      <c r="L3" s="331"/>
      <c r="M3" s="331"/>
      <c r="N3" s="331"/>
      <c r="O3" s="331"/>
      <c r="P3" s="331"/>
      <c r="Q3" s="331"/>
      <c r="R3" s="331"/>
      <c r="S3" s="331"/>
      <c r="T3" s="331"/>
      <c r="U3" s="331"/>
      <c r="V3" s="331"/>
      <c r="W3" s="331"/>
      <c r="X3" s="331"/>
      <c r="Y3" s="331"/>
      <c r="Z3" s="331"/>
      <c r="AA3" s="331"/>
      <c r="AB3" s="331"/>
      <c r="AC3" s="331"/>
      <c r="AD3" s="331"/>
      <c r="AE3" s="331"/>
      <c r="AF3" s="331"/>
      <c r="AG3" s="331"/>
      <c r="AH3" s="331"/>
      <c r="AI3" s="331"/>
      <c r="AJ3" s="331"/>
      <c r="AK3" s="331"/>
      <c r="AL3" s="331"/>
      <c r="AM3" s="331"/>
      <c r="AN3" s="331"/>
      <c r="AO3" s="331"/>
      <c r="AP3" s="331"/>
      <c r="AQ3" s="331"/>
      <c r="AR3" s="331"/>
      <c r="AS3" s="331"/>
      <c r="AT3" s="331"/>
      <c r="AU3" s="331"/>
      <c r="AV3" s="331"/>
      <c r="AW3" s="331"/>
      <c r="AX3" s="331"/>
      <c r="AY3" s="331"/>
      <c r="AZ3" s="331"/>
      <c r="BA3" s="331"/>
      <c r="BB3" s="331"/>
      <c r="BC3" s="331"/>
      <c r="BD3" s="331"/>
      <c r="BE3" s="331"/>
      <c r="BF3" s="331"/>
      <c r="BG3" s="331"/>
      <c r="BH3" s="331"/>
      <c r="BI3" s="331"/>
      <c r="BJ3" s="331"/>
      <c r="BK3" s="331"/>
      <c r="BL3" s="331"/>
      <c r="BM3" s="331"/>
      <c r="BN3" s="331"/>
      <c r="BO3" s="331"/>
      <c r="BP3" s="331"/>
      <c r="BQ3" s="331"/>
      <c r="BR3" s="331"/>
      <c r="BS3" s="331"/>
      <c r="BT3" s="331"/>
      <c r="BU3" s="331"/>
      <c r="BV3" s="331"/>
    </row>
    <row r="4" spans="1:74" ht="46.8" x14ac:dyDescent="0.3">
      <c r="A4" s="331"/>
      <c r="B4" s="861" t="s">
        <v>119</v>
      </c>
      <c r="C4" s="919"/>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c r="AN4" s="331"/>
      <c r="AO4" s="331"/>
      <c r="AP4" s="331"/>
      <c r="AQ4" s="331"/>
      <c r="AR4" s="331"/>
      <c r="AS4" s="331"/>
      <c r="AT4" s="331"/>
      <c r="AU4" s="331"/>
      <c r="AV4" s="331"/>
      <c r="AW4" s="331"/>
      <c r="AX4" s="331"/>
      <c r="AY4" s="331"/>
      <c r="AZ4" s="331"/>
      <c r="BA4" s="331"/>
      <c r="BB4" s="331"/>
      <c r="BC4" s="331"/>
      <c r="BD4" s="331"/>
      <c r="BE4" s="331"/>
      <c r="BF4" s="331"/>
      <c r="BG4" s="331"/>
      <c r="BH4" s="331"/>
      <c r="BI4" s="331"/>
      <c r="BJ4" s="331"/>
      <c r="BK4" s="331"/>
      <c r="BL4" s="331"/>
      <c r="BM4" s="331"/>
      <c r="BN4" s="331"/>
      <c r="BO4" s="331"/>
      <c r="BP4" s="331"/>
      <c r="BQ4" s="331"/>
      <c r="BR4" s="331"/>
      <c r="BS4" s="331"/>
      <c r="BT4" s="331"/>
      <c r="BU4" s="331"/>
      <c r="BV4" s="331"/>
    </row>
    <row r="5" spans="1:74" ht="46.8" x14ac:dyDescent="0.3">
      <c r="A5" s="331"/>
      <c r="B5" s="861" t="s">
        <v>120</v>
      </c>
      <c r="C5" s="919"/>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c r="BC5" s="331"/>
      <c r="BD5" s="331"/>
      <c r="BE5" s="331"/>
      <c r="BF5" s="331"/>
      <c r="BG5" s="331"/>
      <c r="BH5" s="331"/>
      <c r="BI5" s="331"/>
      <c r="BJ5" s="331"/>
      <c r="BK5" s="331"/>
      <c r="BL5" s="331"/>
      <c r="BM5" s="331"/>
      <c r="BN5" s="331"/>
      <c r="BO5" s="331"/>
      <c r="BP5" s="331"/>
      <c r="BQ5" s="331"/>
      <c r="BR5" s="331"/>
      <c r="BS5" s="331"/>
      <c r="BT5" s="331"/>
      <c r="BU5" s="331"/>
      <c r="BV5" s="331"/>
    </row>
    <row r="6" spans="1:74" x14ac:dyDescent="0.3">
      <c r="A6" s="331"/>
      <c r="B6" s="862"/>
      <c r="C6" s="919"/>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1"/>
      <c r="BI6" s="331"/>
      <c r="BJ6" s="331"/>
      <c r="BK6" s="331"/>
      <c r="BL6" s="331"/>
      <c r="BM6" s="331"/>
      <c r="BN6" s="331"/>
      <c r="BO6" s="331"/>
      <c r="BP6" s="331"/>
      <c r="BQ6" s="331"/>
      <c r="BR6" s="331"/>
      <c r="BS6" s="331"/>
      <c r="BT6" s="331"/>
      <c r="BU6" s="331"/>
      <c r="BV6" s="331"/>
    </row>
    <row r="7" spans="1:74" ht="46.8" x14ac:dyDescent="0.3">
      <c r="A7" s="331"/>
      <c r="B7" s="861" t="s">
        <v>121</v>
      </c>
      <c r="C7" s="919"/>
      <c r="D7" s="331"/>
      <c r="E7" s="331"/>
      <c r="F7" s="331"/>
      <c r="G7" s="331"/>
      <c r="H7" s="331"/>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1"/>
      <c r="BI7" s="331"/>
      <c r="BJ7" s="331"/>
      <c r="BK7" s="331"/>
      <c r="BL7" s="331"/>
      <c r="BM7" s="331"/>
      <c r="BN7" s="331"/>
      <c r="BO7" s="331"/>
      <c r="BP7" s="331"/>
      <c r="BQ7" s="331"/>
      <c r="BR7" s="331"/>
      <c r="BS7" s="331"/>
      <c r="BT7" s="331"/>
      <c r="BU7" s="331"/>
      <c r="BV7" s="331"/>
    </row>
    <row r="8" spans="1:74" x14ac:dyDescent="0.3">
      <c r="A8" s="331"/>
      <c r="B8" s="862"/>
      <c r="C8" s="919"/>
      <c r="D8" s="331"/>
      <c r="E8" s="331"/>
      <c r="F8" s="331"/>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1"/>
      <c r="BI8" s="331"/>
      <c r="BJ8" s="331"/>
      <c r="BK8" s="331"/>
      <c r="BL8" s="331"/>
      <c r="BM8" s="331"/>
      <c r="BN8" s="331"/>
      <c r="BO8" s="331"/>
      <c r="BP8" s="331"/>
      <c r="BQ8" s="331"/>
      <c r="BR8" s="331"/>
      <c r="BS8" s="331"/>
      <c r="BT8" s="331"/>
      <c r="BU8" s="331"/>
      <c r="BV8" s="331"/>
    </row>
    <row r="9" spans="1:74" ht="93.6" x14ac:dyDescent="0.3">
      <c r="A9" s="331"/>
      <c r="B9" s="861" t="s">
        <v>122</v>
      </c>
      <c r="C9" s="919"/>
      <c r="D9" s="331"/>
      <c r="E9" s="331"/>
      <c r="F9" s="331"/>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331"/>
      <c r="AY9" s="331"/>
      <c r="AZ9" s="331"/>
      <c r="BA9" s="331"/>
      <c r="BB9" s="331"/>
      <c r="BC9" s="331"/>
      <c r="BD9" s="331"/>
      <c r="BE9" s="331"/>
      <c r="BF9" s="331"/>
      <c r="BG9" s="331"/>
      <c r="BH9" s="331"/>
      <c r="BI9" s="331"/>
      <c r="BJ9" s="331"/>
      <c r="BK9" s="331"/>
      <c r="BL9" s="331"/>
      <c r="BM9" s="331"/>
      <c r="BN9" s="331"/>
      <c r="BO9" s="331"/>
      <c r="BP9" s="331"/>
      <c r="BQ9" s="331"/>
      <c r="BR9" s="331"/>
      <c r="BS9" s="331"/>
      <c r="BT9" s="331"/>
      <c r="BU9" s="331"/>
      <c r="BV9" s="331"/>
    </row>
    <row r="10" spans="1:74" x14ac:dyDescent="0.3">
      <c r="A10" s="331"/>
      <c r="B10" s="863"/>
      <c r="C10" s="919"/>
      <c r="D10" s="331"/>
      <c r="E10" s="331"/>
      <c r="F10" s="331"/>
      <c r="G10" s="331"/>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1"/>
      <c r="BI10" s="331"/>
      <c r="BJ10" s="331"/>
      <c r="BK10" s="331"/>
      <c r="BL10" s="331"/>
      <c r="BM10" s="331"/>
      <c r="BN10" s="331"/>
      <c r="BO10" s="331"/>
      <c r="BP10" s="331"/>
      <c r="BQ10" s="331"/>
      <c r="BR10" s="331"/>
      <c r="BS10" s="331"/>
      <c r="BT10" s="331"/>
      <c r="BU10" s="331"/>
      <c r="BV10" s="331"/>
    </row>
    <row r="11" spans="1:74" ht="46.8" x14ac:dyDescent="0.3">
      <c r="A11" s="331"/>
      <c r="B11" s="861" t="s">
        <v>123</v>
      </c>
      <c r="C11" s="919"/>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1"/>
      <c r="AY11" s="331"/>
      <c r="AZ11" s="331"/>
      <c r="BA11" s="331"/>
      <c r="BB11" s="331"/>
      <c r="BC11" s="331"/>
      <c r="BD11" s="331"/>
      <c r="BE11" s="331"/>
      <c r="BF11" s="331"/>
      <c r="BG11" s="331"/>
      <c r="BH11" s="331"/>
      <c r="BI11" s="331"/>
      <c r="BJ11" s="331"/>
      <c r="BK11" s="331"/>
      <c r="BL11" s="331"/>
      <c r="BM11" s="331"/>
      <c r="BN11" s="331"/>
      <c r="BO11" s="331"/>
      <c r="BP11" s="331"/>
      <c r="BQ11" s="331"/>
      <c r="BR11" s="331"/>
      <c r="BS11" s="331"/>
      <c r="BT11" s="331"/>
      <c r="BU11" s="331"/>
      <c r="BV11" s="331"/>
    </row>
    <row r="12" spans="1:74" ht="16.2" thickBot="1" x14ac:dyDescent="0.35">
      <c r="A12" s="331"/>
      <c r="B12" s="1011"/>
      <c r="C12" s="1012"/>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1"/>
      <c r="BI12" s="331"/>
      <c r="BJ12" s="331"/>
      <c r="BK12" s="331"/>
      <c r="BL12" s="331"/>
      <c r="BM12" s="331"/>
      <c r="BN12" s="331"/>
      <c r="BO12" s="331"/>
      <c r="BP12" s="331"/>
      <c r="BQ12" s="331"/>
      <c r="BR12" s="331"/>
      <c r="BS12" s="331"/>
      <c r="BT12" s="331"/>
      <c r="BU12" s="331"/>
      <c r="BV12" s="331"/>
    </row>
    <row r="13" spans="1:74" x14ac:dyDescent="0.3">
      <c r="A13" s="331"/>
      <c r="B13" s="987" t="s">
        <v>124</v>
      </c>
      <c r="C13" s="865"/>
      <c r="D13" s="331"/>
      <c r="E13" s="331"/>
      <c r="F13" s="331"/>
      <c r="G13" s="331"/>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1"/>
      <c r="BI13" s="331"/>
      <c r="BJ13" s="331"/>
      <c r="BK13" s="331"/>
      <c r="BL13" s="331"/>
      <c r="BM13" s="331"/>
      <c r="BN13" s="331"/>
      <c r="BO13" s="331"/>
      <c r="BP13" s="331"/>
      <c r="BQ13" s="331"/>
      <c r="BR13" s="331"/>
      <c r="BS13" s="331"/>
      <c r="BT13" s="331"/>
      <c r="BU13" s="331"/>
      <c r="BV13" s="331"/>
    </row>
    <row r="14" spans="1:74" x14ac:dyDescent="0.3">
      <c r="A14" s="331"/>
      <c r="B14" s="866"/>
      <c r="C14" s="838"/>
      <c r="D14" s="331"/>
      <c r="E14" s="331"/>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1"/>
      <c r="AY14" s="331"/>
      <c r="AZ14" s="331"/>
      <c r="BA14" s="331"/>
      <c r="BB14" s="331"/>
      <c r="BC14" s="331"/>
      <c r="BD14" s="331"/>
      <c r="BE14" s="331"/>
      <c r="BF14" s="331"/>
      <c r="BG14" s="331"/>
      <c r="BH14" s="331"/>
      <c r="BI14" s="331"/>
      <c r="BJ14" s="331"/>
      <c r="BK14" s="331"/>
      <c r="BL14" s="331"/>
      <c r="BM14" s="331"/>
      <c r="BN14" s="331"/>
      <c r="BO14" s="331"/>
      <c r="BP14" s="331"/>
      <c r="BQ14" s="331"/>
      <c r="BR14" s="331"/>
      <c r="BS14" s="331"/>
      <c r="BT14" s="331"/>
      <c r="BU14" s="331"/>
      <c r="BV14" s="331"/>
    </row>
    <row r="15" spans="1:74" ht="62.4" x14ac:dyDescent="0.3">
      <c r="A15" s="331"/>
      <c r="B15" s="861" t="s">
        <v>125</v>
      </c>
      <c r="C15" s="838"/>
      <c r="D15" s="331"/>
      <c r="E15" s="331"/>
      <c r="F15" s="331"/>
      <c r="G15" s="331"/>
      <c r="H15" s="331"/>
      <c r="I15" s="331"/>
      <c r="J15" s="331"/>
      <c r="K15" s="331"/>
      <c r="L15" s="331"/>
      <c r="M15" s="331"/>
      <c r="N15" s="331"/>
      <c r="O15" s="331"/>
      <c r="P15" s="331"/>
      <c r="Q15" s="331"/>
      <c r="R15" s="331"/>
      <c r="S15" s="331"/>
      <c r="T15" s="331"/>
      <c r="U15" s="331"/>
      <c r="V15" s="331"/>
      <c r="W15" s="331"/>
      <c r="X15" s="331"/>
      <c r="Y15" s="331"/>
      <c r="Z15" s="331"/>
      <c r="AA15" s="331"/>
      <c r="AB15" s="331"/>
      <c r="AC15" s="331"/>
      <c r="AD15" s="331"/>
      <c r="AE15" s="331"/>
      <c r="AF15" s="331"/>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1"/>
      <c r="BF15" s="331"/>
      <c r="BG15" s="331"/>
      <c r="BH15" s="331"/>
      <c r="BI15" s="331"/>
      <c r="BJ15" s="331"/>
      <c r="BK15" s="331"/>
      <c r="BL15" s="331"/>
      <c r="BM15" s="331"/>
      <c r="BN15" s="331"/>
      <c r="BO15" s="331"/>
      <c r="BP15" s="331"/>
      <c r="BQ15" s="331"/>
      <c r="BR15" s="331"/>
      <c r="BS15" s="331"/>
      <c r="BT15" s="331"/>
      <c r="BU15" s="331"/>
      <c r="BV15" s="331"/>
    </row>
    <row r="16" spans="1:74" x14ac:dyDescent="0.3">
      <c r="A16" s="331"/>
      <c r="B16" s="867"/>
      <c r="C16" s="838"/>
      <c r="D16" s="331"/>
      <c r="E16" s="331"/>
      <c r="F16" s="331"/>
      <c r="G16" s="331"/>
      <c r="H16" s="331"/>
      <c r="I16" s="331"/>
      <c r="J16" s="331"/>
      <c r="K16" s="331"/>
      <c r="L16" s="331"/>
      <c r="M16" s="331"/>
      <c r="N16" s="331"/>
      <c r="O16" s="331"/>
      <c r="P16" s="331"/>
      <c r="Q16" s="331"/>
      <c r="R16" s="331"/>
      <c r="S16" s="331"/>
      <c r="T16" s="331"/>
      <c r="U16" s="331"/>
      <c r="V16" s="331"/>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1"/>
      <c r="AY16" s="331"/>
      <c r="AZ16" s="331"/>
      <c r="BA16" s="331"/>
      <c r="BB16" s="331"/>
      <c r="BC16" s="331"/>
      <c r="BD16" s="331"/>
      <c r="BE16" s="331"/>
      <c r="BF16" s="331"/>
      <c r="BG16" s="331"/>
      <c r="BH16" s="331"/>
      <c r="BI16" s="331"/>
      <c r="BJ16" s="331"/>
      <c r="BK16" s="331"/>
      <c r="BL16" s="331"/>
      <c r="BM16" s="331"/>
      <c r="BN16" s="331"/>
      <c r="BO16" s="331"/>
      <c r="BP16" s="331"/>
      <c r="BQ16" s="331"/>
      <c r="BR16" s="331"/>
      <c r="BS16" s="331"/>
      <c r="BT16" s="331"/>
      <c r="BU16" s="331"/>
      <c r="BV16" s="331"/>
    </row>
    <row r="17" spans="1:3" ht="109.2" x14ac:dyDescent="0.3">
      <c r="A17" s="331"/>
      <c r="B17" s="861" t="s">
        <v>126</v>
      </c>
      <c r="C17" s="838"/>
    </row>
    <row r="18" spans="1:3" x14ac:dyDescent="0.3">
      <c r="A18" s="331"/>
      <c r="B18" s="868"/>
      <c r="C18" s="838"/>
    </row>
    <row r="19" spans="1:3" ht="109.2" x14ac:dyDescent="0.3">
      <c r="A19" s="331"/>
      <c r="B19" s="861" t="s">
        <v>127</v>
      </c>
      <c r="C19" s="838"/>
    </row>
    <row r="20" spans="1:3" x14ac:dyDescent="0.3">
      <c r="A20" s="331"/>
      <c r="B20" s="861"/>
      <c r="C20" s="838"/>
    </row>
    <row r="21" spans="1:3" ht="93.6" x14ac:dyDescent="0.3">
      <c r="A21" s="331"/>
      <c r="B21" s="861" t="s">
        <v>128</v>
      </c>
      <c r="C21" s="838"/>
    </row>
    <row r="22" spans="1:3" x14ac:dyDescent="0.3">
      <c r="A22" s="331"/>
      <c r="B22" s="866"/>
      <c r="C22" s="838"/>
    </row>
    <row r="23" spans="1:3" ht="30" customHeight="1" x14ac:dyDescent="0.3">
      <c r="A23" s="331"/>
      <c r="B23" s="869" t="s">
        <v>129</v>
      </c>
      <c r="C23" s="838"/>
    </row>
    <row r="24" spans="1:3" x14ac:dyDescent="0.3">
      <c r="A24" s="331"/>
      <c r="B24" s="866"/>
      <c r="C24" s="838"/>
    </row>
    <row r="25" spans="1:3" x14ac:dyDescent="0.3">
      <c r="A25" s="331"/>
      <c r="B25" s="861"/>
      <c r="C25" s="838"/>
    </row>
    <row r="26" spans="1:3" ht="31.2" x14ac:dyDescent="0.3">
      <c r="A26" s="331"/>
      <c r="B26" s="870" t="s">
        <v>130</v>
      </c>
      <c r="C26" s="838"/>
    </row>
    <row r="27" spans="1:3" x14ac:dyDescent="0.3">
      <c r="A27" s="331"/>
      <c r="B27" s="862"/>
      <c r="C27" s="838"/>
    </row>
    <row r="28" spans="1:3" ht="140.4" x14ac:dyDescent="0.3">
      <c r="A28" s="331"/>
      <c r="B28" s="871" t="s">
        <v>131</v>
      </c>
      <c r="C28" s="838"/>
    </row>
    <row r="29" spans="1:3" ht="93.6" x14ac:dyDescent="0.3">
      <c r="A29" s="331"/>
      <c r="B29" s="871" t="s">
        <v>132</v>
      </c>
      <c r="C29" s="838"/>
    </row>
    <row r="30" spans="1:3" ht="62.4" x14ac:dyDescent="0.3">
      <c r="A30" s="331"/>
      <c r="B30" s="871" t="s">
        <v>133</v>
      </c>
      <c r="C30" s="838"/>
    </row>
    <row r="31" spans="1:3" ht="78" x14ac:dyDescent="0.3">
      <c r="A31" s="331"/>
      <c r="B31" s="871" t="s">
        <v>134</v>
      </c>
      <c r="C31" s="838"/>
    </row>
    <row r="32" spans="1:3" ht="109.2" x14ac:dyDescent="0.3">
      <c r="A32" s="331"/>
      <c r="B32" s="861" t="s">
        <v>135</v>
      </c>
      <c r="C32" s="838"/>
    </row>
    <row r="33" spans="2:3" ht="46.8" x14ac:dyDescent="0.3">
      <c r="B33" s="869" t="s">
        <v>136</v>
      </c>
      <c r="C33" s="919"/>
    </row>
    <row r="34" spans="2:3" ht="78" x14ac:dyDescent="0.3">
      <c r="B34" s="872" t="s">
        <v>137</v>
      </c>
      <c r="C34" s="919"/>
    </row>
    <row r="35" spans="2:3" ht="31.8" thickBot="1" x14ac:dyDescent="0.35">
      <c r="B35" s="873" t="s">
        <v>138</v>
      </c>
      <c r="C35" s="1012"/>
    </row>
    <row r="36" spans="2:3" x14ac:dyDescent="0.3">
      <c r="B36" s="345"/>
      <c r="C36" s="331"/>
    </row>
    <row r="37" spans="2:3" x14ac:dyDescent="0.3">
      <c r="B37" s="834"/>
      <c r="C37" s="331"/>
    </row>
  </sheetData>
  <mergeCells count="1">
    <mergeCell ref="B2:C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3E319-E6B4-48C1-8A08-6038A3BA019A}">
  <sheetPr>
    <tabColor theme="8"/>
  </sheetPr>
  <dimension ref="B2:L201"/>
  <sheetViews>
    <sheetView showGridLines="0" topLeftCell="B8" workbookViewId="0">
      <selection activeCell="B13" sqref="B13"/>
    </sheetView>
  </sheetViews>
  <sheetFormatPr defaultRowHeight="14.4" x14ac:dyDescent="0.3"/>
  <cols>
    <col min="2" max="2" width="131.33203125" customWidth="1"/>
    <col min="3" max="3" width="27" customWidth="1"/>
    <col min="4" max="4" width="32" customWidth="1"/>
    <col min="5" max="5" width="14.6640625" customWidth="1"/>
    <col min="10" max="10" width="0" hidden="1" customWidth="1"/>
  </cols>
  <sheetData>
    <row r="2" spans="2:12" ht="15" thickBot="1" x14ac:dyDescent="0.35">
      <c r="B2" s="846" t="s">
        <v>139</v>
      </c>
      <c r="C2" s="23"/>
      <c r="D2" s="23"/>
      <c r="E2" s="23"/>
      <c r="F2" s="23"/>
      <c r="G2" s="23"/>
      <c r="H2" s="23"/>
      <c r="I2" s="23"/>
      <c r="J2" s="23"/>
      <c r="K2" s="23"/>
      <c r="L2" s="23"/>
    </row>
    <row r="3" spans="2:12" ht="15.6" x14ac:dyDescent="0.3">
      <c r="B3" s="874"/>
      <c r="C3" s="23"/>
      <c r="D3" s="23"/>
      <c r="E3" s="23"/>
      <c r="F3" s="23"/>
      <c r="G3" s="23"/>
      <c r="H3" s="23"/>
      <c r="I3" s="23"/>
      <c r="J3" s="23"/>
      <c r="K3" s="23"/>
      <c r="L3" s="23"/>
    </row>
    <row r="4" spans="2:12" ht="71.25" customHeight="1" x14ac:dyDescent="0.3">
      <c r="B4" s="875" t="s">
        <v>140</v>
      </c>
      <c r="C4" s="23"/>
      <c r="D4" s="23"/>
      <c r="E4" s="23"/>
      <c r="F4" s="23"/>
      <c r="G4" s="23"/>
      <c r="H4" s="23"/>
      <c r="I4" s="23"/>
      <c r="J4" s="23"/>
      <c r="K4" s="23"/>
      <c r="L4" s="23"/>
    </row>
    <row r="5" spans="2:12" ht="15.6" x14ac:dyDescent="0.3">
      <c r="B5" s="875"/>
      <c r="C5" s="23"/>
      <c r="D5" s="23"/>
      <c r="E5" s="23"/>
      <c r="F5" s="23"/>
      <c r="G5" s="23"/>
      <c r="H5" s="23"/>
      <c r="I5" s="23"/>
      <c r="J5" s="23"/>
      <c r="K5" s="23"/>
      <c r="L5" s="23"/>
    </row>
    <row r="6" spans="2:12" ht="124.8" x14ac:dyDescent="0.3">
      <c r="B6" s="875" t="s">
        <v>141</v>
      </c>
      <c r="C6" s="23"/>
      <c r="D6" s="23"/>
      <c r="E6" s="23"/>
      <c r="F6" s="23"/>
      <c r="G6" s="23"/>
      <c r="H6" s="23"/>
      <c r="I6" s="23"/>
      <c r="J6" s="23"/>
      <c r="K6" s="23"/>
      <c r="L6" s="23"/>
    </row>
    <row r="7" spans="2:12" ht="15.6" x14ac:dyDescent="0.3">
      <c r="B7" s="875"/>
      <c r="C7" s="23"/>
      <c r="D7" s="23"/>
      <c r="E7" s="23"/>
      <c r="F7" s="23"/>
      <c r="G7" s="23"/>
      <c r="H7" s="23"/>
      <c r="I7" s="23"/>
      <c r="J7" s="23"/>
      <c r="K7" s="23"/>
      <c r="L7" s="23"/>
    </row>
    <row r="8" spans="2:12" ht="93.6" x14ac:dyDescent="0.3">
      <c r="B8" s="875" t="s">
        <v>142</v>
      </c>
      <c r="C8" s="23"/>
      <c r="D8" s="23"/>
      <c r="E8" s="23"/>
      <c r="F8" s="23"/>
      <c r="G8" s="23"/>
      <c r="H8" s="23"/>
      <c r="I8" s="23"/>
      <c r="J8" s="23"/>
      <c r="K8" s="23"/>
      <c r="L8" s="23"/>
    </row>
    <row r="9" spans="2:12" ht="15.6" x14ac:dyDescent="0.3">
      <c r="B9" s="876"/>
      <c r="C9" s="23"/>
      <c r="D9" s="23"/>
      <c r="E9" s="23"/>
      <c r="F9" s="23"/>
      <c r="G9" s="23"/>
      <c r="H9" s="23"/>
      <c r="I9" s="23"/>
      <c r="J9" s="23"/>
      <c r="K9" s="23"/>
      <c r="L9" s="23"/>
    </row>
    <row r="10" spans="2:12" ht="15.6" x14ac:dyDescent="0.3">
      <c r="B10" s="876" t="s">
        <v>143</v>
      </c>
      <c r="C10" s="23"/>
      <c r="D10" s="23"/>
      <c r="E10" s="23"/>
      <c r="F10" s="23"/>
      <c r="G10" s="23"/>
      <c r="H10" s="23"/>
      <c r="I10" s="23"/>
      <c r="J10" s="23"/>
      <c r="K10" s="23"/>
      <c r="L10" s="23"/>
    </row>
    <row r="11" spans="2:12" ht="15.6" x14ac:dyDescent="0.3">
      <c r="B11" s="877"/>
      <c r="C11" s="23"/>
      <c r="D11" s="23"/>
      <c r="E11" s="23"/>
      <c r="F11" s="23"/>
      <c r="G11" s="23"/>
      <c r="H11" s="23"/>
      <c r="I11" s="23"/>
      <c r="J11" s="23"/>
      <c r="K11" s="23"/>
      <c r="L11" s="23"/>
    </row>
    <row r="12" spans="2:12" ht="42" customHeight="1" x14ac:dyDescent="0.3">
      <c r="B12" s="875" t="s">
        <v>144</v>
      </c>
      <c r="C12" s="23"/>
      <c r="D12" s="23"/>
      <c r="E12" s="23"/>
      <c r="F12" s="23"/>
      <c r="G12" s="23"/>
      <c r="H12" s="23"/>
      <c r="I12" s="23"/>
      <c r="J12" s="23"/>
      <c r="K12" s="23"/>
      <c r="L12" s="23"/>
    </row>
    <row r="13" spans="2:12" ht="28.5" customHeight="1" x14ac:dyDescent="0.3">
      <c r="B13" s="875" t="s">
        <v>145</v>
      </c>
      <c r="C13" s="23"/>
      <c r="D13" s="23"/>
      <c r="E13" s="23"/>
      <c r="F13" s="23"/>
      <c r="G13" s="23"/>
      <c r="H13" s="23"/>
      <c r="I13" s="23"/>
      <c r="J13" s="23"/>
      <c r="K13" s="23"/>
      <c r="L13" s="23"/>
    </row>
    <row r="14" spans="2:12" ht="15.6" x14ac:dyDescent="0.3">
      <c r="B14" s="878"/>
      <c r="C14" s="23"/>
      <c r="D14" s="23"/>
      <c r="E14" s="23"/>
      <c r="F14" s="23"/>
      <c r="G14" s="23"/>
      <c r="H14" s="23"/>
      <c r="I14" s="23"/>
      <c r="J14" s="23"/>
      <c r="K14" s="23"/>
      <c r="L14" s="23"/>
    </row>
    <row r="15" spans="2:12" ht="60" customHeight="1" x14ac:dyDescent="0.3">
      <c r="B15" s="879" t="s">
        <v>146</v>
      </c>
      <c r="C15" s="23"/>
      <c r="D15" s="23"/>
      <c r="E15" s="23"/>
      <c r="F15" s="23"/>
      <c r="G15" s="23"/>
      <c r="H15" s="23"/>
      <c r="I15" s="23"/>
      <c r="J15" s="23"/>
      <c r="K15" s="23"/>
      <c r="L15" s="23"/>
    </row>
    <row r="16" spans="2:12" ht="15.6" x14ac:dyDescent="0.3">
      <c r="B16" s="878"/>
      <c r="C16" s="23"/>
      <c r="D16" s="23"/>
      <c r="E16" s="23"/>
      <c r="F16" s="23"/>
      <c r="G16" s="23"/>
      <c r="H16" s="23"/>
      <c r="I16" s="23"/>
      <c r="J16" s="23"/>
      <c r="K16" s="23"/>
      <c r="L16" s="23"/>
    </row>
    <row r="17" spans="2:12" ht="52.5" customHeight="1" x14ac:dyDescent="0.3">
      <c r="B17" s="879" t="s">
        <v>147</v>
      </c>
      <c r="C17" s="23"/>
      <c r="D17" s="23"/>
      <c r="E17" s="23"/>
      <c r="F17" s="23"/>
      <c r="G17" s="23"/>
      <c r="H17" s="23"/>
      <c r="I17" s="23"/>
      <c r="J17" s="23"/>
      <c r="K17" s="23"/>
      <c r="L17" s="23"/>
    </row>
    <row r="18" spans="2:12" ht="15.6" x14ac:dyDescent="0.3">
      <c r="B18" s="876"/>
      <c r="C18" s="23"/>
      <c r="D18" s="23"/>
      <c r="E18" s="23"/>
      <c r="F18" s="23"/>
      <c r="G18" s="23"/>
      <c r="H18" s="23"/>
      <c r="I18" s="23"/>
      <c r="J18" s="23"/>
      <c r="K18" s="23"/>
      <c r="L18" s="23"/>
    </row>
    <row r="19" spans="2:12" ht="55.5" customHeight="1" x14ac:dyDescent="0.3">
      <c r="B19" s="879" t="s">
        <v>148</v>
      </c>
      <c r="C19" s="23"/>
      <c r="D19" s="23"/>
      <c r="E19" s="23"/>
      <c r="F19" s="23"/>
      <c r="G19" s="23"/>
      <c r="H19" s="23"/>
      <c r="I19" s="23"/>
      <c r="J19" s="23"/>
      <c r="K19" s="23"/>
      <c r="L19" s="23"/>
    </row>
    <row r="20" spans="2:12" ht="15.6" x14ac:dyDescent="0.3">
      <c r="B20" s="880"/>
      <c r="C20" s="23"/>
      <c r="D20" s="23"/>
      <c r="E20" s="23"/>
      <c r="F20" s="23"/>
      <c r="G20" s="23"/>
      <c r="H20" s="23"/>
      <c r="I20" s="23"/>
      <c r="J20" s="23"/>
      <c r="K20" s="23"/>
      <c r="L20" s="23"/>
    </row>
    <row r="21" spans="2:12" ht="15.6" x14ac:dyDescent="0.3">
      <c r="B21" s="881" t="s">
        <v>149</v>
      </c>
      <c r="C21" s="23"/>
      <c r="D21" s="23"/>
      <c r="E21" s="23"/>
      <c r="F21" s="23"/>
      <c r="G21" s="23"/>
      <c r="H21" s="23"/>
      <c r="I21" s="23"/>
      <c r="J21" s="23"/>
      <c r="K21" s="23"/>
      <c r="L21" s="23"/>
    </row>
    <row r="22" spans="2:12" ht="46.8" x14ac:dyDescent="0.3">
      <c r="B22" s="882" t="s">
        <v>150</v>
      </c>
      <c r="C22" s="23"/>
      <c r="D22" s="23"/>
      <c r="E22" s="23"/>
      <c r="F22" s="23"/>
      <c r="G22" s="23"/>
      <c r="H22" s="23"/>
      <c r="I22" s="23"/>
      <c r="J22" s="23"/>
      <c r="K22" s="23"/>
      <c r="L22" s="23"/>
    </row>
    <row r="23" spans="2:12" ht="15.6" x14ac:dyDescent="0.3">
      <c r="B23" s="883" t="s">
        <v>151</v>
      </c>
      <c r="C23" s="23"/>
      <c r="D23" s="23"/>
      <c r="E23" s="23"/>
      <c r="F23" s="23"/>
      <c r="G23" s="23"/>
      <c r="H23" s="23"/>
      <c r="I23" s="23"/>
      <c r="J23" s="23"/>
      <c r="K23" s="23"/>
      <c r="L23" s="23"/>
    </row>
    <row r="24" spans="2:12" ht="31.2" x14ac:dyDescent="0.3">
      <c r="B24" s="883" t="s">
        <v>152</v>
      </c>
      <c r="C24" s="23"/>
      <c r="D24" s="23"/>
      <c r="E24" s="23"/>
      <c r="F24" s="23"/>
      <c r="G24" s="23"/>
      <c r="H24" s="23"/>
      <c r="I24" s="23"/>
      <c r="J24" s="23"/>
      <c r="K24" s="23"/>
      <c r="L24" s="23"/>
    </row>
    <row r="25" spans="2:12" ht="15.6" x14ac:dyDescent="0.3">
      <c r="B25" s="883" t="s">
        <v>153</v>
      </c>
      <c r="C25" s="23"/>
      <c r="D25" s="23"/>
      <c r="E25" s="23"/>
      <c r="F25" s="23"/>
      <c r="G25" s="23"/>
      <c r="H25" s="23"/>
      <c r="I25" s="23"/>
      <c r="J25" s="23"/>
      <c r="K25" s="23"/>
      <c r="L25" s="23"/>
    </row>
    <row r="26" spans="2:12" ht="31.2" x14ac:dyDescent="0.3">
      <c r="B26" s="883" t="s">
        <v>154</v>
      </c>
      <c r="C26" s="23"/>
      <c r="D26" s="23"/>
      <c r="E26" s="23"/>
      <c r="F26" s="23"/>
      <c r="G26" s="23"/>
      <c r="H26" s="23"/>
      <c r="I26" s="23"/>
      <c r="J26" s="23"/>
      <c r="K26" s="23"/>
      <c r="L26" s="23"/>
    </row>
    <row r="27" spans="2:12" ht="31.2" x14ac:dyDescent="0.3">
      <c r="B27" s="883" t="s">
        <v>155</v>
      </c>
      <c r="C27" s="23"/>
      <c r="D27" s="23"/>
      <c r="E27" s="23"/>
      <c r="F27" s="23"/>
      <c r="G27" s="23"/>
      <c r="H27" s="23"/>
      <c r="I27" s="23"/>
      <c r="J27" s="23"/>
      <c r="K27" s="23"/>
      <c r="L27" s="23"/>
    </row>
    <row r="28" spans="2:12" ht="61.5" customHeight="1" x14ac:dyDescent="0.3">
      <c r="B28" s="882" t="s">
        <v>156</v>
      </c>
      <c r="C28" s="23"/>
      <c r="D28" s="23"/>
      <c r="E28" s="23"/>
      <c r="F28" s="23"/>
      <c r="G28" s="23"/>
      <c r="H28" s="23"/>
      <c r="I28" s="23"/>
      <c r="J28" s="23"/>
      <c r="K28" s="23"/>
      <c r="L28" s="23"/>
    </row>
    <row r="29" spans="2:12" ht="73.5" customHeight="1" x14ac:dyDescent="0.3">
      <c r="B29" s="882" t="s">
        <v>157</v>
      </c>
      <c r="C29" s="23"/>
      <c r="D29" s="23"/>
      <c r="E29" s="23"/>
      <c r="F29" s="23"/>
      <c r="G29" s="23"/>
      <c r="H29" s="23"/>
      <c r="I29" s="23"/>
      <c r="J29" s="23"/>
      <c r="K29" s="23"/>
      <c r="L29" s="23"/>
    </row>
    <row r="30" spans="2:12" ht="38.25" customHeight="1" x14ac:dyDescent="0.3">
      <c r="B30" s="882" t="s">
        <v>158</v>
      </c>
      <c r="C30" s="23"/>
      <c r="D30" s="23"/>
      <c r="E30" s="23"/>
      <c r="F30" s="23"/>
      <c r="G30" s="23"/>
      <c r="H30" s="23"/>
      <c r="I30" s="23"/>
      <c r="J30" s="23"/>
      <c r="K30" s="23"/>
      <c r="L30" s="23"/>
    </row>
    <row r="31" spans="2:12" ht="15.6" x14ac:dyDescent="0.3">
      <c r="B31" s="882" t="s">
        <v>159</v>
      </c>
      <c r="C31" s="23"/>
      <c r="D31" s="23"/>
      <c r="E31" s="23"/>
      <c r="F31" s="23"/>
      <c r="G31" s="23"/>
      <c r="H31" s="23"/>
      <c r="I31" s="23"/>
      <c r="J31" s="23"/>
      <c r="K31" s="23"/>
      <c r="L31" s="23"/>
    </row>
    <row r="32" spans="2:12" ht="18" customHeight="1" x14ac:dyDescent="0.3">
      <c r="B32" s="884" t="s">
        <v>160</v>
      </c>
      <c r="C32" s="23"/>
      <c r="D32" s="23"/>
      <c r="E32" s="23"/>
      <c r="F32" s="23"/>
      <c r="G32" s="23"/>
      <c r="H32" s="23"/>
      <c r="I32" s="23"/>
      <c r="J32" s="23"/>
      <c r="K32" s="23"/>
      <c r="L32" s="23"/>
    </row>
    <row r="33" spans="2:12" ht="31.2" x14ac:dyDescent="0.3">
      <c r="B33" s="884" t="s">
        <v>161</v>
      </c>
      <c r="C33" s="23"/>
      <c r="D33" s="23"/>
      <c r="E33" s="23"/>
      <c r="F33" s="23"/>
      <c r="G33" s="23"/>
      <c r="H33" s="23"/>
      <c r="I33" s="23"/>
      <c r="J33" s="23"/>
      <c r="K33" s="23"/>
      <c r="L33" s="23"/>
    </row>
    <row r="34" spans="2:12" ht="31.2" x14ac:dyDescent="0.3">
      <c r="B34" s="884" t="s">
        <v>162</v>
      </c>
      <c r="C34" s="23"/>
      <c r="D34" s="23"/>
      <c r="E34" s="23"/>
      <c r="F34" s="23"/>
      <c r="G34" s="23"/>
      <c r="H34" s="23"/>
      <c r="I34" s="23"/>
      <c r="J34" s="23"/>
      <c r="K34" s="23"/>
      <c r="L34" s="23"/>
    </row>
    <row r="35" spans="2:12" ht="15.6" x14ac:dyDescent="0.3">
      <c r="B35" s="885"/>
      <c r="C35" s="23"/>
      <c r="D35" s="23"/>
      <c r="E35" s="23"/>
      <c r="F35" s="23"/>
      <c r="G35" s="23"/>
      <c r="H35" s="23"/>
      <c r="I35" s="23"/>
      <c r="J35" s="23"/>
      <c r="K35" s="23"/>
      <c r="L35" s="23"/>
    </row>
    <row r="36" spans="2:12" ht="62.4" x14ac:dyDescent="0.3">
      <c r="B36" s="886" t="s">
        <v>163</v>
      </c>
      <c r="C36" s="23"/>
      <c r="D36" s="23"/>
      <c r="E36" s="23"/>
      <c r="F36" s="23"/>
      <c r="G36" s="23"/>
      <c r="H36" s="23"/>
      <c r="I36" s="23"/>
      <c r="J36" s="23"/>
      <c r="K36" s="23"/>
      <c r="L36" s="23"/>
    </row>
    <row r="37" spans="2:12" ht="15.6" x14ac:dyDescent="0.3">
      <c r="B37" s="887" t="s">
        <v>164</v>
      </c>
      <c r="C37" s="23"/>
      <c r="D37" s="23"/>
      <c r="E37" s="23"/>
      <c r="F37" s="23"/>
      <c r="G37" s="23"/>
      <c r="H37" s="23"/>
      <c r="I37" s="23"/>
      <c r="J37" s="23"/>
      <c r="K37" s="23"/>
      <c r="L37" s="23"/>
    </row>
    <row r="38" spans="2:12" ht="31.2" x14ac:dyDescent="0.3">
      <c r="B38" s="884" t="s">
        <v>165</v>
      </c>
      <c r="C38" s="23"/>
      <c r="D38" s="23"/>
      <c r="E38" s="23"/>
      <c r="F38" s="23"/>
      <c r="G38" s="23"/>
      <c r="H38" s="23"/>
      <c r="I38" s="23"/>
      <c r="J38" s="23"/>
      <c r="K38" s="23"/>
      <c r="L38" s="23"/>
    </row>
    <row r="39" spans="2:12" ht="46.8" x14ac:dyDescent="0.3">
      <c r="B39" s="888" t="s">
        <v>166</v>
      </c>
      <c r="C39" s="23"/>
      <c r="D39" s="23"/>
      <c r="E39" s="23"/>
      <c r="F39" s="23"/>
      <c r="G39" s="23"/>
      <c r="H39" s="23"/>
      <c r="I39" s="23"/>
      <c r="J39" s="23"/>
      <c r="K39" s="23"/>
      <c r="L39" s="23"/>
    </row>
    <row r="40" spans="2:12" ht="31.8" thickBot="1" x14ac:dyDescent="0.35">
      <c r="B40" s="889" t="s">
        <v>167</v>
      </c>
      <c r="C40" s="23"/>
      <c r="D40" s="23"/>
      <c r="E40" s="23"/>
      <c r="F40" s="23"/>
      <c r="G40" s="23"/>
      <c r="H40" s="23"/>
      <c r="I40" s="23"/>
      <c r="J40" s="23"/>
      <c r="K40" s="23"/>
      <c r="L40" s="23"/>
    </row>
    <row r="41" spans="2:12" ht="15.6" x14ac:dyDescent="0.3">
      <c r="B41" s="843"/>
      <c r="C41" s="23"/>
      <c r="D41" s="23"/>
      <c r="E41" s="23"/>
      <c r="F41" s="23"/>
      <c r="G41" s="23"/>
      <c r="H41" s="23"/>
      <c r="I41" s="23"/>
      <c r="J41" s="23"/>
      <c r="K41" s="23"/>
      <c r="L41" s="23"/>
    </row>
    <row r="42" spans="2:12" ht="15.6" x14ac:dyDescent="0.3">
      <c r="B42" s="890" t="s">
        <v>168</v>
      </c>
      <c r="D42" s="23"/>
      <c r="E42" s="23"/>
      <c r="F42" s="23"/>
      <c r="G42" s="23"/>
      <c r="H42" s="23"/>
      <c r="I42" s="23"/>
      <c r="J42" s="23"/>
      <c r="K42" s="23"/>
      <c r="L42" s="23"/>
    </row>
    <row r="43" spans="2:12" ht="15" thickBot="1" x14ac:dyDescent="0.35">
      <c r="B43" s="891" t="s">
        <v>169</v>
      </c>
      <c r="C43" s="23"/>
      <c r="D43" s="23"/>
      <c r="E43" s="23"/>
      <c r="F43" s="23"/>
      <c r="G43" s="23"/>
      <c r="H43" s="23"/>
      <c r="I43" s="23"/>
      <c r="J43" s="23"/>
      <c r="K43" s="23"/>
      <c r="L43" s="23"/>
    </row>
    <row r="44" spans="2:12" ht="16.2" thickBot="1" x14ac:dyDescent="0.35">
      <c r="B44" s="1110" t="s">
        <v>170</v>
      </c>
      <c r="C44" s="1111"/>
      <c r="D44" s="1111"/>
      <c r="E44" s="1112"/>
      <c r="F44" s="892" t="s">
        <v>171</v>
      </c>
      <c r="G44" s="892" t="s">
        <v>172</v>
      </c>
      <c r="H44" s="23"/>
      <c r="I44" s="23"/>
      <c r="J44" s="23"/>
      <c r="K44" s="23"/>
      <c r="L44" s="23"/>
    </row>
    <row r="45" spans="2:12" ht="38.25" customHeight="1" thickBot="1" x14ac:dyDescent="0.35">
      <c r="B45" s="1107" t="s">
        <v>173</v>
      </c>
      <c r="C45" s="1108"/>
      <c r="D45" s="1108"/>
      <c r="E45" s="1109"/>
      <c r="F45" s="900"/>
      <c r="G45" s="900"/>
      <c r="H45" s="345"/>
      <c r="I45" s="345"/>
      <c r="J45" s="23"/>
      <c r="K45" s="23"/>
      <c r="L45" s="23"/>
    </row>
    <row r="46" spans="2:12" ht="15.6" x14ac:dyDescent="0.3">
      <c r="B46" s="1113" t="s">
        <v>174</v>
      </c>
      <c r="C46" s="1114"/>
      <c r="D46" s="1114"/>
      <c r="E46" s="1115"/>
      <c r="F46" s="1101"/>
      <c r="G46" s="1101"/>
      <c r="H46" s="345"/>
      <c r="I46" s="345"/>
      <c r="J46" s="23"/>
      <c r="K46" s="23"/>
      <c r="L46" s="23"/>
    </row>
    <row r="47" spans="2:12" ht="38.25" customHeight="1" x14ac:dyDescent="0.3">
      <c r="B47" s="1095" t="s">
        <v>175</v>
      </c>
      <c r="C47" s="1096"/>
      <c r="D47" s="1096"/>
      <c r="E47" s="1097"/>
      <c r="F47" s="1102"/>
      <c r="G47" s="1102"/>
      <c r="H47" s="345"/>
      <c r="I47" s="345"/>
      <c r="J47" s="23"/>
      <c r="K47" s="23"/>
      <c r="L47" s="23"/>
    </row>
    <row r="48" spans="2:12" ht="16.2" thickBot="1" x14ac:dyDescent="0.35">
      <c r="B48" s="1089"/>
      <c r="C48" s="1090"/>
      <c r="D48" s="1090"/>
      <c r="E48" s="1091"/>
      <c r="F48" s="1102"/>
      <c r="G48" s="1102"/>
      <c r="H48" s="345"/>
      <c r="I48" s="345"/>
      <c r="J48" s="23"/>
      <c r="K48" s="23"/>
      <c r="L48" s="23"/>
    </row>
    <row r="49" spans="2:12" ht="16.2" thickBot="1" x14ac:dyDescent="0.35">
      <c r="B49" s="902" t="s">
        <v>176</v>
      </c>
      <c r="C49" s="903" t="s">
        <v>177</v>
      </c>
      <c r="D49" s="899" t="s">
        <v>178</v>
      </c>
      <c r="E49" s="903" t="s">
        <v>177</v>
      </c>
      <c r="F49" s="1102"/>
      <c r="G49" s="1102"/>
      <c r="H49" s="345"/>
      <c r="I49" s="345"/>
      <c r="J49" s="23"/>
      <c r="K49" s="23"/>
      <c r="L49" s="23"/>
    </row>
    <row r="50" spans="2:12" ht="16.2" thickBot="1" x14ac:dyDescent="0.35">
      <c r="B50" s="904" t="s">
        <v>179</v>
      </c>
      <c r="C50" s="905" t="s">
        <v>177</v>
      </c>
      <c r="D50" s="900" t="s">
        <v>180</v>
      </c>
      <c r="E50" s="905" t="s">
        <v>177</v>
      </c>
      <c r="F50" s="1102"/>
      <c r="G50" s="1102"/>
      <c r="H50" s="345"/>
      <c r="I50" s="345"/>
      <c r="J50" s="23"/>
      <c r="K50" s="23"/>
      <c r="L50" s="23"/>
    </row>
    <row r="51" spans="2:12" ht="16.2" thickBot="1" x14ac:dyDescent="0.35">
      <c r="B51" s="904" t="s">
        <v>181</v>
      </c>
      <c r="C51" s="905" t="s">
        <v>177</v>
      </c>
      <c r="D51" s="900" t="s">
        <v>182</v>
      </c>
      <c r="E51" s="905" t="s">
        <v>177</v>
      </c>
      <c r="F51" s="1102"/>
      <c r="G51" s="1102"/>
      <c r="H51" s="345"/>
      <c r="I51" s="345"/>
      <c r="J51" s="23"/>
      <c r="K51" s="23"/>
      <c r="L51" s="23"/>
    </row>
    <row r="52" spans="2:12" ht="16.2" thickBot="1" x14ac:dyDescent="0.35">
      <c r="B52" s="1107" t="s">
        <v>183</v>
      </c>
      <c r="C52" s="1108"/>
      <c r="D52" s="1108"/>
      <c r="E52" s="1109"/>
      <c r="F52" s="1103"/>
      <c r="G52" s="1103"/>
      <c r="H52" s="345"/>
      <c r="I52" s="345"/>
      <c r="J52" s="23"/>
      <c r="K52" s="23"/>
      <c r="L52" s="23"/>
    </row>
    <row r="53" spans="2:12" ht="16.2" thickBot="1" x14ac:dyDescent="0.35">
      <c r="B53" s="1104" t="s">
        <v>184</v>
      </c>
      <c r="C53" s="1105"/>
      <c r="D53" s="1105"/>
      <c r="E53" s="1106"/>
      <c r="F53" s="906"/>
      <c r="G53" s="906"/>
      <c r="H53" s="345"/>
      <c r="I53" s="345"/>
      <c r="J53" s="23"/>
      <c r="K53" s="23"/>
      <c r="L53" s="23"/>
    </row>
    <row r="54" spans="2:12" ht="24" customHeight="1" thickBot="1" x14ac:dyDescent="0.35">
      <c r="B54" s="1107" t="s">
        <v>185</v>
      </c>
      <c r="C54" s="1108"/>
      <c r="D54" s="1108"/>
      <c r="E54" s="1109"/>
      <c r="F54" s="906"/>
      <c r="G54" s="906"/>
      <c r="H54" s="345"/>
      <c r="I54" s="345"/>
      <c r="J54" s="23"/>
      <c r="K54" s="23"/>
      <c r="L54" s="23"/>
    </row>
    <row r="55" spans="2:12" ht="16.2" thickBot="1" x14ac:dyDescent="0.35">
      <c r="B55" s="1107" t="s">
        <v>186</v>
      </c>
      <c r="C55" s="1108"/>
      <c r="D55" s="1108"/>
      <c r="E55" s="1109"/>
      <c r="F55" s="906"/>
      <c r="G55" s="906"/>
      <c r="H55" s="345"/>
      <c r="I55" s="345"/>
      <c r="J55" s="23"/>
      <c r="K55" s="23"/>
      <c r="L55" s="23"/>
    </row>
    <row r="56" spans="2:12" ht="36" customHeight="1" thickBot="1" x14ac:dyDescent="0.35">
      <c r="B56" s="1107" t="s">
        <v>187</v>
      </c>
      <c r="C56" s="1108"/>
      <c r="D56" s="1108"/>
      <c r="E56" s="1109"/>
      <c r="F56" s="906"/>
      <c r="G56" s="906"/>
      <c r="H56" s="345"/>
      <c r="I56" s="345"/>
      <c r="J56" s="23"/>
      <c r="K56" s="23"/>
      <c r="L56" s="23"/>
    </row>
    <row r="57" spans="2:12" ht="24" customHeight="1" x14ac:dyDescent="0.3">
      <c r="B57" s="1098" t="s">
        <v>188</v>
      </c>
      <c r="C57" s="1099"/>
      <c r="D57" s="1099"/>
      <c r="E57" s="1100"/>
      <c r="F57" s="1092"/>
      <c r="G57" s="1092"/>
      <c r="H57" s="345"/>
      <c r="I57" s="345"/>
      <c r="J57" s="23"/>
      <c r="K57" s="23"/>
      <c r="L57" s="23"/>
    </row>
    <row r="58" spans="2:12" ht="49.5" customHeight="1" thickBot="1" x14ac:dyDescent="0.35">
      <c r="B58" s="1089" t="s">
        <v>189</v>
      </c>
      <c r="C58" s="1090"/>
      <c r="D58" s="1090"/>
      <c r="E58" s="1091"/>
      <c r="F58" s="1094"/>
      <c r="G58" s="1094"/>
      <c r="H58" s="345"/>
      <c r="I58" s="345"/>
      <c r="J58" s="23"/>
      <c r="K58" s="23"/>
      <c r="L58" s="23"/>
    </row>
    <row r="59" spans="2:12" ht="15.6" x14ac:dyDescent="0.3">
      <c r="B59" s="1098" t="s">
        <v>190</v>
      </c>
      <c r="C59" s="1099"/>
      <c r="D59" s="1099"/>
      <c r="E59" s="1100"/>
      <c r="F59" s="1092"/>
      <c r="G59" s="1092"/>
      <c r="H59" s="345"/>
      <c r="I59" s="345"/>
      <c r="J59" s="23"/>
      <c r="K59" s="23"/>
      <c r="L59" s="23"/>
    </row>
    <row r="60" spans="2:12" ht="36" customHeight="1" x14ac:dyDescent="0.3">
      <c r="B60" s="1095" t="s">
        <v>191</v>
      </c>
      <c r="C60" s="1096"/>
      <c r="D60" s="1096"/>
      <c r="E60" s="1097"/>
      <c r="F60" s="1093"/>
      <c r="G60" s="1093"/>
      <c r="H60" s="345"/>
      <c r="I60" s="345"/>
      <c r="J60" s="23"/>
      <c r="K60" s="23"/>
      <c r="L60" s="23"/>
    </row>
    <row r="61" spans="2:12" ht="25.5" customHeight="1" thickBot="1" x14ac:dyDescent="0.35">
      <c r="B61" s="1089" t="s">
        <v>192</v>
      </c>
      <c r="C61" s="1090"/>
      <c r="D61" s="1090"/>
      <c r="E61" s="1091"/>
      <c r="F61" s="1094"/>
      <c r="G61" s="1094"/>
      <c r="H61" s="345"/>
      <c r="I61" s="345"/>
      <c r="J61" s="23"/>
      <c r="K61" s="23"/>
      <c r="L61" s="23"/>
    </row>
    <row r="62" spans="2:12" ht="16.2" thickBot="1" x14ac:dyDescent="0.35">
      <c r="B62" s="907" t="s">
        <v>193</v>
      </c>
      <c r="C62" s="345"/>
      <c r="D62" s="345"/>
      <c r="E62" s="345"/>
      <c r="F62" s="345"/>
      <c r="G62" s="345"/>
      <c r="H62" s="345"/>
      <c r="I62" s="345"/>
      <c r="J62" s="23"/>
      <c r="K62" s="23"/>
      <c r="L62" s="23"/>
    </row>
    <row r="63" spans="2:12" ht="16.2" thickBot="1" x14ac:dyDescent="0.35">
      <c r="B63" s="902"/>
      <c r="C63" s="908" t="s">
        <v>171</v>
      </c>
      <c r="D63" s="908" t="s">
        <v>172</v>
      </c>
      <c r="E63" s="345"/>
      <c r="F63" s="345"/>
      <c r="G63" s="345"/>
      <c r="H63" s="345"/>
      <c r="I63" s="345"/>
      <c r="J63" s="23"/>
      <c r="K63" s="23"/>
      <c r="L63" s="23"/>
    </row>
    <row r="64" spans="2:12" ht="15.6" x14ac:dyDescent="0.3">
      <c r="B64" s="877" t="s">
        <v>194</v>
      </c>
      <c r="C64" s="1092"/>
      <c r="D64" s="1092"/>
      <c r="E64" s="345"/>
      <c r="F64" s="345"/>
      <c r="G64" s="345"/>
      <c r="H64" s="345"/>
      <c r="I64" s="345"/>
      <c r="J64" s="23"/>
      <c r="K64" s="23"/>
      <c r="L64" s="23"/>
    </row>
    <row r="65" spans="2:12" ht="16.2" thickBot="1" x14ac:dyDescent="0.35">
      <c r="B65" s="904" t="s">
        <v>195</v>
      </c>
      <c r="C65" s="1094"/>
      <c r="D65" s="1094"/>
      <c r="E65" s="345"/>
      <c r="F65" s="345"/>
      <c r="G65" s="345"/>
      <c r="H65" s="345"/>
      <c r="I65" s="345"/>
      <c r="J65" s="23"/>
      <c r="K65" s="23"/>
      <c r="L65" s="23"/>
    </row>
    <row r="66" spans="2:12" ht="16.2" thickBot="1" x14ac:dyDescent="0.35">
      <c r="B66" s="904" t="s">
        <v>196</v>
      </c>
      <c r="C66" s="906"/>
      <c r="D66" s="906"/>
      <c r="E66" s="345"/>
      <c r="F66" s="345"/>
      <c r="G66" s="345"/>
      <c r="H66" s="345"/>
      <c r="I66" s="345"/>
      <c r="J66" s="23"/>
      <c r="K66" s="23"/>
      <c r="L66" s="23"/>
    </row>
    <row r="67" spans="2:12" ht="31.8" thickBot="1" x14ac:dyDescent="0.35">
      <c r="B67" s="904" t="s">
        <v>197</v>
      </c>
      <c r="C67" s="906"/>
      <c r="D67" s="906"/>
      <c r="E67" s="345"/>
      <c r="F67" s="345"/>
      <c r="G67" s="345"/>
      <c r="H67" s="345"/>
      <c r="I67" s="345"/>
      <c r="J67" s="23"/>
      <c r="K67" s="23"/>
      <c r="L67" s="23"/>
    </row>
    <row r="68" spans="2:12" ht="31.8" thickBot="1" x14ac:dyDescent="0.35">
      <c r="B68" s="904" t="s">
        <v>198</v>
      </c>
      <c r="C68" s="906"/>
      <c r="D68" s="906"/>
      <c r="E68" s="345"/>
      <c r="F68" s="345"/>
      <c r="G68" s="345"/>
      <c r="H68" s="345"/>
      <c r="I68" s="345"/>
      <c r="J68" s="23"/>
      <c r="K68" s="23"/>
      <c r="L68" s="23"/>
    </row>
    <row r="69" spans="2:12" ht="15.6" x14ac:dyDescent="0.3">
      <c r="B69" s="877" t="s">
        <v>199</v>
      </c>
      <c r="C69" s="1092"/>
      <c r="D69" s="1092"/>
      <c r="E69" s="345"/>
      <c r="F69" s="345"/>
      <c r="G69" s="345"/>
      <c r="H69" s="345"/>
      <c r="I69" s="345"/>
      <c r="J69" s="23"/>
      <c r="K69" s="23"/>
      <c r="L69" s="23"/>
    </row>
    <row r="70" spans="2:12" ht="16.2" thickBot="1" x14ac:dyDescent="0.35">
      <c r="B70" s="904" t="s">
        <v>200</v>
      </c>
      <c r="C70" s="1094"/>
      <c r="D70" s="1094"/>
      <c r="E70" s="345"/>
      <c r="F70" s="345"/>
      <c r="G70" s="345"/>
      <c r="H70" s="345"/>
      <c r="I70" s="345"/>
      <c r="J70" s="23"/>
      <c r="K70" s="23"/>
      <c r="L70" s="23"/>
    </row>
    <row r="71" spans="2:12" ht="15.6" x14ac:dyDescent="0.3">
      <c r="B71" s="877" t="s">
        <v>201</v>
      </c>
      <c r="C71" s="1092"/>
      <c r="D71" s="1092"/>
      <c r="E71" s="345"/>
      <c r="F71" s="345"/>
      <c r="G71" s="345"/>
      <c r="H71" s="345"/>
      <c r="I71" s="345"/>
      <c r="J71" s="23"/>
      <c r="K71" s="23"/>
      <c r="L71" s="23"/>
    </row>
    <row r="72" spans="2:12" ht="31.8" thickBot="1" x14ac:dyDescent="0.35">
      <c r="B72" s="904" t="s">
        <v>202</v>
      </c>
      <c r="C72" s="1094"/>
      <c r="D72" s="1094"/>
      <c r="E72" s="345"/>
      <c r="F72" s="345"/>
      <c r="G72" s="345"/>
      <c r="H72" s="345"/>
      <c r="I72" s="345"/>
      <c r="J72" s="23"/>
      <c r="K72" s="23"/>
      <c r="L72" s="23"/>
    </row>
    <row r="73" spans="2:12" ht="31.8" thickBot="1" x14ac:dyDescent="0.35">
      <c r="B73" s="904" t="s">
        <v>203</v>
      </c>
      <c r="C73" s="906"/>
      <c r="D73" s="906"/>
      <c r="E73" s="345"/>
      <c r="F73" s="345"/>
      <c r="G73" s="345"/>
      <c r="H73" s="345"/>
      <c r="I73" s="345"/>
      <c r="J73" s="23"/>
      <c r="K73" s="23"/>
      <c r="L73" s="23"/>
    </row>
    <row r="74" spans="2:12" ht="31.8" thickBot="1" x14ac:dyDescent="0.35">
      <c r="B74" s="904" t="s">
        <v>204</v>
      </c>
      <c r="C74" s="906"/>
      <c r="D74" s="906"/>
      <c r="E74" s="345"/>
      <c r="F74" s="345"/>
      <c r="G74" s="345"/>
      <c r="H74" s="345"/>
      <c r="I74" s="345"/>
      <c r="J74" s="23"/>
      <c r="K74" s="23"/>
      <c r="L74" s="23"/>
    </row>
    <row r="75" spans="2:12" ht="31.8" thickBot="1" x14ac:dyDescent="0.35">
      <c r="B75" s="904" t="s">
        <v>205</v>
      </c>
      <c r="C75" s="906"/>
      <c r="D75" s="906"/>
      <c r="E75" s="345"/>
      <c r="F75" s="345"/>
      <c r="G75" s="345"/>
      <c r="H75" s="345"/>
      <c r="I75" s="345"/>
      <c r="J75" s="23"/>
      <c r="K75" s="23"/>
      <c r="L75" s="23"/>
    </row>
    <row r="76" spans="2:12" ht="31.8" thickBot="1" x14ac:dyDescent="0.35">
      <c r="B76" s="904" t="s">
        <v>206</v>
      </c>
      <c r="C76" s="906"/>
      <c r="D76" s="906"/>
      <c r="E76" s="345"/>
      <c r="F76" s="345"/>
      <c r="G76" s="345"/>
      <c r="H76" s="345"/>
      <c r="I76" s="345"/>
      <c r="J76" s="23"/>
      <c r="K76" s="23"/>
      <c r="L76" s="23"/>
    </row>
    <row r="77" spans="2:12" ht="15.6" x14ac:dyDescent="0.3">
      <c r="B77" s="901" t="s">
        <v>207</v>
      </c>
      <c r="C77" s="345"/>
      <c r="D77" s="345"/>
      <c r="E77" s="345"/>
      <c r="F77" s="345"/>
      <c r="G77" s="345"/>
      <c r="H77" s="345"/>
      <c r="I77" s="345"/>
      <c r="J77" s="23"/>
      <c r="K77" s="23"/>
      <c r="L77" s="23"/>
    </row>
    <row r="78" spans="2:12" ht="24" customHeight="1" x14ac:dyDescent="0.3">
      <c r="B78" s="909" t="s">
        <v>208</v>
      </c>
      <c r="C78" s="901" t="s">
        <v>209</v>
      </c>
      <c r="D78" s="345"/>
      <c r="E78" s="345"/>
      <c r="F78" s="345"/>
      <c r="G78" s="345"/>
      <c r="H78" s="345"/>
      <c r="I78" s="345"/>
      <c r="J78" s="23"/>
      <c r="K78" s="23"/>
      <c r="L78" s="23"/>
    </row>
    <row r="79" spans="2:12" ht="15.6" x14ac:dyDescent="0.3">
      <c r="B79" s="890"/>
      <c r="C79" s="345"/>
      <c r="D79" s="345"/>
      <c r="E79" s="345"/>
      <c r="F79" s="345"/>
      <c r="G79" s="345"/>
      <c r="H79" s="345"/>
      <c r="I79" s="345"/>
      <c r="J79" s="23"/>
      <c r="K79" s="23"/>
      <c r="L79" s="23"/>
    </row>
    <row r="80" spans="2:12" ht="16.2" thickBot="1" x14ac:dyDescent="0.35">
      <c r="B80" s="893"/>
      <c r="C80" s="345"/>
      <c r="D80" s="345"/>
      <c r="E80" s="345"/>
      <c r="F80" s="345"/>
      <c r="G80" s="345"/>
      <c r="H80" s="345"/>
      <c r="I80" s="345"/>
      <c r="J80" s="23"/>
      <c r="K80" s="23"/>
      <c r="L80" s="23"/>
    </row>
    <row r="81" spans="2:12" ht="15.6" x14ac:dyDescent="0.3">
      <c r="B81" s="894" t="s">
        <v>210</v>
      </c>
      <c r="C81" s="910"/>
      <c r="D81" s="345"/>
      <c r="E81" s="345"/>
      <c r="F81" s="345"/>
      <c r="G81" s="345"/>
      <c r="H81" s="345"/>
      <c r="I81" s="345"/>
      <c r="J81" s="23"/>
      <c r="K81" s="23"/>
      <c r="L81" s="23"/>
    </row>
    <row r="82" spans="2:12" ht="15.6" x14ac:dyDescent="0.3">
      <c r="B82" s="895" t="s">
        <v>211</v>
      </c>
      <c r="C82" s="911"/>
      <c r="D82" s="345"/>
      <c r="E82" s="345"/>
      <c r="F82" s="345"/>
      <c r="G82" s="345"/>
      <c r="H82" s="345"/>
      <c r="I82" s="345"/>
      <c r="J82" s="23"/>
      <c r="K82" s="23"/>
      <c r="L82" s="23"/>
    </row>
    <row r="83" spans="2:12" ht="15.6" x14ac:dyDescent="0.3">
      <c r="B83" s="895"/>
      <c r="C83" s="911"/>
      <c r="D83" s="345"/>
      <c r="E83" s="345"/>
      <c r="F83" s="345"/>
      <c r="G83" s="345"/>
      <c r="H83" s="345"/>
      <c r="I83" s="345"/>
      <c r="J83" s="23"/>
      <c r="K83" s="23"/>
      <c r="L83" s="23"/>
    </row>
    <row r="84" spans="2:12" ht="39.75" customHeight="1" x14ac:dyDescent="0.3">
      <c r="B84" s="872" t="s">
        <v>212</v>
      </c>
      <c r="C84" s="911"/>
      <c r="D84" s="345"/>
      <c r="E84" s="345"/>
      <c r="F84" s="345"/>
      <c r="G84" s="345"/>
      <c r="H84" s="345"/>
      <c r="I84" s="345"/>
      <c r="J84" s="23"/>
      <c r="K84" s="23"/>
      <c r="L84" s="23"/>
    </row>
    <row r="85" spans="2:12" ht="15.6" x14ac:dyDescent="0.3">
      <c r="B85" s="912"/>
      <c r="C85" s="911"/>
      <c r="D85" s="345"/>
      <c r="E85" s="345"/>
      <c r="F85" s="345"/>
      <c r="G85" s="345"/>
      <c r="H85" s="345"/>
      <c r="I85" s="345"/>
      <c r="J85" s="23"/>
      <c r="K85" s="23"/>
      <c r="L85" s="23"/>
    </row>
    <row r="86" spans="2:12" ht="15.6" x14ac:dyDescent="0.3">
      <c r="B86" s="872" t="s">
        <v>213</v>
      </c>
      <c r="C86" s="911"/>
      <c r="D86" s="345"/>
      <c r="E86" s="345"/>
      <c r="F86" s="345"/>
      <c r="G86" s="345"/>
      <c r="H86" s="345"/>
      <c r="I86" s="345"/>
      <c r="J86" s="23"/>
      <c r="K86" s="23"/>
      <c r="L86" s="23"/>
    </row>
    <row r="87" spans="2:12" ht="15.6" x14ac:dyDescent="0.3">
      <c r="B87" s="912"/>
      <c r="C87" s="911"/>
      <c r="D87" s="345"/>
      <c r="E87" s="345"/>
      <c r="F87" s="345"/>
      <c r="G87" s="345"/>
      <c r="H87" s="345"/>
      <c r="I87" s="345"/>
      <c r="J87" s="23"/>
      <c r="K87" s="23"/>
      <c r="L87" s="23"/>
    </row>
    <row r="88" spans="2:12" ht="15.6" x14ac:dyDescent="0.3">
      <c r="B88" s="912" t="s">
        <v>214</v>
      </c>
      <c r="C88" s="911"/>
      <c r="D88" s="345"/>
      <c r="E88" s="345"/>
      <c r="F88" s="345"/>
      <c r="G88" s="345"/>
      <c r="H88" s="345"/>
      <c r="I88" s="345"/>
      <c r="J88" s="23"/>
      <c r="K88" s="23"/>
      <c r="L88" s="23"/>
    </row>
    <row r="89" spans="2:12" ht="15.6" x14ac:dyDescent="0.3">
      <c r="B89" s="912"/>
      <c r="C89" s="911"/>
      <c r="D89" s="345"/>
      <c r="E89" s="345"/>
      <c r="F89" s="345"/>
      <c r="G89" s="345"/>
      <c r="H89" s="345"/>
      <c r="I89" s="345"/>
      <c r="J89" s="23"/>
      <c r="K89" s="23"/>
      <c r="L89" s="23"/>
    </row>
    <row r="90" spans="2:12" ht="25.5" customHeight="1" x14ac:dyDescent="0.3">
      <c r="B90" s="912" t="s">
        <v>215</v>
      </c>
      <c r="C90" s="911"/>
      <c r="D90" s="345"/>
      <c r="E90" s="345"/>
      <c r="F90" s="345"/>
      <c r="G90" s="345"/>
      <c r="H90" s="345"/>
      <c r="I90" s="345"/>
      <c r="J90" s="23"/>
      <c r="K90" s="23"/>
      <c r="L90" s="23"/>
    </row>
    <row r="91" spans="2:12" ht="15.6" x14ac:dyDescent="0.3">
      <c r="B91" s="912"/>
      <c r="C91" s="911"/>
      <c r="D91" s="345"/>
      <c r="E91" s="345"/>
      <c r="F91" s="345"/>
      <c r="G91" s="345"/>
      <c r="H91" s="345"/>
      <c r="I91" s="345"/>
      <c r="J91" s="23"/>
      <c r="K91" s="23"/>
      <c r="L91" s="23"/>
    </row>
    <row r="92" spans="2:12" ht="31.2" x14ac:dyDescent="0.3">
      <c r="B92" s="872" t="s">
        <v>216</v>
      </c>
      <c r="C92" s="911"/>
      <c r="D92" s="345"/>
      <c r="E92" s="345"/>
      <c r="F92" s="345"/>
      <c r="G92" s="345"/>
      <c r="H92" s="345"/>
      <c r="I92" s="345"/>
      <c r="J92" s="23"/>
      <c r="K92" s="23"/>
      <c r="L92" s="23"/>
    </row>
    <row r="93" spans="2:12" ht="15.6" x14ac:dyDescent="0.3">
      <c r="B93" s="912"/>
      <c r="C93" s="911"/>
      <c r="D93" s="345"/>
      <c r="E93" s="345"/>
      <c r="F93" s="345"/>
      <c r="G93" s="345"/>
      <c r="H93" s="345"/>
      <c r="I93" s="345"/>
      <c r="J93" s="23"/>
      <c r="K93" s="23"/>
      <c r="L93" s="23"/>
    </row>
    <row r="94" spans="2:12" ht="31.2" x14ac:dyDescent="0.3">
      <c r="B94" s="912" t="s">
        <v>217</v>
      </c>
      <c r="C94" s="911"/>
      <c r="D94" s="345"/>
      <c r="E94" s="345"/>
      <c r="F94" s="345"/>
      <c r="G94" s="345"/>
      <c r="H94" s="345"/>
      <c r="I94" s="345"/>
      <c r="J94" s="23"/>
      <c r="K94" s="23"/>
      <c r="L94" s="23"/>
    </row>
    <row r="95" spans="2:12" ht="16.2" thickBot="1" x14ac:dyDescent="0.35">
      <c r="B95" s="912" t="s">
        <v>218</v>
      </c>
      <c r="C95" s="911"/>
      <c r="D95" s="345"/>
      <c r="E95" s="345"/>
      <c r="F95" s="345"/>
      <c r="G95" s="345"/>
      <c r="H95" s="345"/>
      <c r="I95" s="345"/>
      <c r="J95" s="23"/>
      <c r="K95" s="23"/>
      <c r="L95" s="23"/>
    </row>
    <row r="96" spans="2:12" ht="15.6" x14ac:dyDescent="0.3">
      <c r="B96" s="946" t="s">
        <v>219</v>
      </c>
      <c r="C96" s="910"/>
      <c r="D96" s="345"/>
      <c r="E96" s="345"/>
      <c r="F96" s="345"/>
      <c r="G96" s="345"/>
      <c r="H96" s="345"/>
      <c r="I96" s="345"/>
      <c r="J96" s="23"/>
      <c r="K96" s="23"/>
      <c r="L96" s="23"/>
    </row>
    <row r="97" spans="2:12" ht="14.25" customHeight="1" x14ac:dyDescent="0.3">
      <c r="B97" s="913"/>
      <c r="C97" s="914" t="s">
        <v>220</v>
      </c>
      <c r="D97" s="345"/>
      <c r="E97" s="345"/>
      <c r="F97" s="345"/>
      <c r="G97" s="345"/>
      <c r="H97" s="345"/>
      <c r="I97" s="345"/>
      <c r="J97" s="23"/>
      <c r="K97" s="23"/>
      <c r="L97" s="23"/>
    </row>
    <row r="98" spans="2:12" ht="26.25" customHeight="1" x14ac:dyDescent="0.3">
      <c r="B98" s="947" t="s">
        <v>221</v>
      </c>
      <c r="C98" s="948"/>
      <c r="D98" s="345"/>
      <c r="E98" s="345"/>
      <c r="F98" s="345"/>
      <c r="G98" s="345"/>
      <c r="H98" s="345"/>
      <c r="I98" s="345"/>
      <c r="J98" s="847" t="s">
        <v>171</v>
      </c>
      <c r="K98" s="23"/>
      <c r="L98" s="23"/>
    </row>
    <row r="99" spans="2:12" ht="26.25" customHeight="1" x14ac:dyDescent="0.3">
      <c r="B99" s="949" t="s">
        <v>222</v>
      </c>
      <c r="C99" s="948"/>
      <c r="D99" s="345"/>
      <c r="E99" s="345"/>
      <c r="F99" s="345"/>
      <c r="G99" s="345"/>
      <c r="H99" s="345"/>
      <c r="I99" s="345"/>
      <c r="J99" s="847" t="s">
        <v>172</v>
      </c>
      <c r="K99" s="23"/>
      <c r="L99" s="23"/>
    </row>
    <row r="100" spans="2:12" ht="37.5" customHeight="1" x14ac:dyDescent="0.3">
      <c r="B100" s="950" t="s">
        <v>223</v>
      </c>
      <c r="C100" s="948"/>
      <c r="D100" s="345"/>
      <c r="E100" s="345"/>
      <c r="F100" s="345"/>
      <c r="G100" s="345"/>
      <c r="H100" s="345"/>
      <c r="I100" s="345"/>
      <c r="J100" s="23"/>
      <c r="K100" s="23"/>
      <c r="L100" s="23"/>
    </row>
    <row r="101" spans="2:12" ht="26.25" customHeight="1" x14ac:dyDescent="0.3">
      <c r="B101" s="950" t="s">
        <v>224</v>
      </c>
      <c r="C101" s="948"/>
      <c r="D101" s="345"/>
      <c r="E101" s="345"/>
      <c r="F101" s="345"/>
      <c r="G101" s="345"/>
      <c r="H101" s="345"/>
      <c r="I101" s="345"/>
      <c r="J101" s="23"/>
      <c r="K101" s="23"/>
      <c r="L101" s="23"/>
    </row>
    <row r="102" spans="2:12" ht="48.75" customHeight="1" x14ac:dyDescent="0.3">
      <c r="B102" s="950" t="s">
        <v>225</v>
      </c>
      <c r="C102" s="948"/>
      <c r="D102" s="345"/>
      <c r="E102" s="345"/>
      <c r="F102" s="345"/>
      <c r="G102" s="345"/>
      <c r="H102" s="345"/>
      <c r="I102" s="345"/>
      <c r="J102" s="23"/>
      <c r="K102" s="23"/>
      <c r="L102" s="23"/>
    </row>
    <row r="103" spans="2:12" ht="39.75" customHeight="1" x14ac:dyDescent="0.3">
      <c r="B103" s="950" t="s">
        <v>226</v>
      </c>
      <c r="C103" s="948"/>
      <c r="D103" s="345"/>
      <c r="E103" s="345"/>
      <c r="F103" s="345"/>
      <c r="G103" s="345"/>
      <c r="H103" s="345"/>
      <c r="I103" s="345"/>
      <c r="J103" s="23"/>
      <c r="K103" s="23"/>
      <c r="L103" s="23"/>
    </row>
    <row r="104" spans="2:12" ht="37.5" customHeight="1" x14ac:dyDescent="0.3">
      <c r="B104" s="950" t="s">
        <v>227</v>
      </c>
      <c r="C104" s="948"/>
      <c r="D104" s="345"/>
      <c r="E104" s="345"/>
      <c r="F104" s="345"/>
      <c r="G104" s="345"/>
      <c r="H104" s="345"/>
      <c r="I104" s="345"/>
      <c r="J104" s="23"/>
      <c r="K104" s="23"/>
      <c r="L104" s="23"/>
    </row>
    <row r="105" spans="2:12" ht="26.25" customHeight="1" thickBot="1" x14ac:dyDescent="0.35">
      <c r="B105" s="951" t="s">
        <v>228</v>
      </c>
      <c r="C105" s="952"/>
      <c r="D105" s="345"/>
      <c r="E105" s="345"/>
      <c r="F105" s="345"/>
      <c r="G105" s="345"/>
      <c r="H105" s="345"/>
      <c r="I105" s="345"/>
      <c r="J105" s="23"/>
      <c r="K105" s="23"/>
      <c r="L105" s="23"/>
    </row>
    <row r="106" spans="2:12" ht="15.6" x14ac:dyDescent="0.3">
      <c r="B106" s="331"/>
      <c r="C106" s="331"/>
      <c r="D106" s="345"/>
      <c r="E106" s="345"/>
      <c r="F106" s="345"/>
      <c r="G106" s="345"/>
      <c r="H106" s="345"/>
      <c r="I106" s="345"/>
      <c r="J106" s="23"/>
      <c r="K106" s="23"/>
      <c r="L106" s="23"/>
    </row>
    <row r="107" spans="2:12" ht="16.2" thickBot="1" x14ac:dyDescent="0.35">
      <c r="B107" s="893"/>
      <c r="C107" s="345"/>
      <c r="D107" s="345"/>
      <c r="E107" s="345"/>
      <c r="F107" s="345"/>
      <c r="G107" s="345"/>
      <c r="H107" s="345"/>
      <c r="I107" s="345"/>
      <c r="J107" s="23"/>
      <c r="K107" s="23"/>
      <c r="L107" s="23"/>
    </row>
    <row r="108" spans="2:12" ht="15.6" x14ac:dyDescent="0.3">
      <c r="B108" s="894" t="s">
        <v>229</v>
      </c>
      <c r="C108" s="917"/>
      <c r="D108" s="918"/>
      <c r="E108" s="918"/>
      <c r="F108" s="918"/>
      <c r="G108" s="918"/>
      <c r="H108" s="918"/>
      <c r="I108" s="910"/>
      <c r="J108" s="23"/>
      <c r="K108" s="23"/>
      <c r="L108" s="23"/>
    </row>
    <row r="109" spans="2:12" ht="15.6" x14ac:dyDescent="0.3">
      <c r="B109" s="895" t="s">
        <v>230</v>
      </c>
      <c r="C109" s="345"/>
      <c r="D109" s="345"/>
      <c r="E109" s="345"/>
      <c r="F109" s="345"/>
      <c r="G109" s="345"/>
      <c r="H109" s="345"/>
      <c r="I109" s="911"/>
      <c r="J109" s="23"/>
      <c r="K109" s="23"/>
      <c r="L109" s="23"/>
    </row>
    <row r="110" spans="2:12" ht="15.6" x14ac:dyDescent="0.3">
      <c r="B110" s="895"/>
      <c r="C110" s="345"/>
      <c r="D110" s="345"/>
      <c r="E110" s="345"/>
      <c r="F110" s="345"/>
      <c r="G110" s="345"/>
      <c r="H110" s="345"/>
      <c r="I110" s="911"/>
      <c r="J110" s="23"/>
      <c r="K110" s="23"/>
      <c r="L110" s="23"/>
    </row>
    <row r="111" spans="2:12" ht="102" customHeight="1" x14ac:dyDescent="0.3">
      <c r="B111" s="898" t="s">
        <v>231</v>
      </c>
      <c r="C111" s="345"/>
      <c r="D111" s="345"/>
      <c r="E111" s="345"/>
      <c r="F111" s="345"/>
      <c r="G111" s="345"/>
      <c r="H111" s="345"/>
      <c r="I111" s="911"/>
      <c r="J111" s="23"/>
      <c r="K111" s="23"/>
      <c r="L111" s="23"/>
    </row>
    <row r="112" spans="2:12" ht="15.6" x14ac:dyDescent="0.3">
      <c r="B112" s="912"/>
      <c r="C112" s="345"/>
      <c r="D112" s="345"/>
      <c r="E112" s="345"/>
      <c r="F112" s="345"/>
      <c r="G112" s="345"/>
      <c r="H112" s="345"/>
      <c r="I112" s="911"/>
      <c r="J112" s="23"/>
      <c r="K112" s="23"/>
      <c r="L112" s="23"/>
    </row>
    <row r="113" spans="2:12" ht="15.6" x14ac:dyDescent="0.3">
      <c r="B113" s="341" t="s">
        <v>232</v>
      </c>
      <c r="C113" s="340"/>
      <c r="D113" s="345"/>
      <c r="E113" s="345"/>
      <c r="F113" s="331"/>
      <c r="G113" s="345"/>
      <c r="H113" s="345"/>
      <c r="I113" s="911"/>
      <c r="J113" s="23"/>
      <c r="K113" s="23"/>
      <c r="L113" s="23"/>
    </row>
    <row r="114" spans="2:12" ht="15.6" x14ac:dyDescent="0.3">
      <c r="B114" s="341" t="s">
        <v>233</v>
      </c>
      <c r="C114" s="340"/>
      <c r="D114" s="345"/>
      <c r="E114" s="345"/>
      <c r="F114" s="345"/>
      <c r="G114" s="331"/>
      <c r="H114" s="345"/>
      <c r="I114" s="911"/>
      <c r="J114" s="23"/>
      <c r="K114" s="23"/>
      <c r="L114" s="23"/>
    </row>
    <row r="115" spans="2:12" ht="15.6" x14ac:dyDescent="0.3">
      <c r="B115" s="341" t="s">
        <v>234</v>
      </c>
      <c r="C115" s="340"/>
      <c r="D115" s="345"/>
      <c r="E115" s="345"/>
      <c r="F115" s="345"/>
      <c r="G115" s="345"/>
      <c r="H115" s="331"/>
      <c r="I115" s="911"/>
      <c r="J115" s="23"/>
      <c r="K115" s="23"/>
      <c r="L115" s="23"/>
    </row>
    <row r="116" spans="2:12" ht="15.6" x14ac:dyDescent="0.3">
      <c r="B116" s="341"/>
      <c r="C116" s="345"/>
      <c r="D116" s="345"/>
      <c r="E116" s="345"/>
      <c r="F116" s="345"/>
      <c r="G116" s="345"/>
      <c r="H116" s="345"/>
      <c r="I116" s="911"/>
      <c r="J116" s="23"/>
      <c r="K116" s="23"/>
      <c r="L116" s="23"/>
    </row>
    <row r="117" spans="2:12" ht="15.6" x14ac:dyDescent="0.3">
      <c r="B117" s="341" t="s">
        <v>235</v>
      </c>
      <c r="C117" s="345"/>
      <c r="D117" s="345"/>
      <c r="E117" s="345"/>
      <c r="F117" s="345"/>
      <c r="G117" s="345"/>
      <c r="H117" s="345"/>
      <c r="I117" s="911"/>
      <c r="J117" s="23"/>
      <c r="K117" s="23"/>
      <c r="L117" s="23"/>
    </row>
    <row r="118" spans="2:12" ht="15.6" x14ac:dyDescent="0.3">
      <c r="B118" s="341"/>
      <c r="C118" s="345"/>
      <c r="D118" s="345"/>
      <c r="E118" s="345"/>
      <c r="F118" s="345"/>
      <c r="G118" s="345"/>
      <c r="H118" s="345"/>
      <c r="I118" s="911"/>
      <c r="J118" s="23"/>
      <c r="K118" s="23"/>
      <c r="L118" s="23"/>
    </row>
    <row r="119" spans="2:12" ht="15.6" x14ac:dyDescent="0.3">
      <c r="B119" s="341" t="s">
        <v>236</v>
      </c>
      <c r="C119" s="345"/>
      <c r="D119" s="345"/>
      <c r="E119" s="345"/>
      <c r="F119" s="345"/>
      <c r="G119" s="345"/>
      <c r="H119" s="345"/>
      <c r="I119" s="911"/>
      <c r="J119" s="23"/>
      <c r="K119" s="23"/>
      <c r="L119" s="23"/>
    </row>
    <row r="120" spans="2:12" ht="15.6" x14ac:dyDescent="0.3">
      <c r="B120" s="341"/>
      <c r="C120" s="345"/>
      <c r="D120" s="345"/>
      <c r="E120" s="345"/>
      <c r="F120" s="345"/>
      <c r="G120" s="345"/>
      <c r="H120" s="345"/>
      <c r="I120" s="911"/>
      <c r="J120" s="23"/>
      <c r="K120" s="23"/>
      <c r="L120" s="23"/>
    </row>
    <row r="121" spans="2:12" ht="15.6" x14ac:dyDescent="0.3">
      <c r="B121" s="341" t="s">
        <v>237</v>
      </c>
      <c r="C121" s="340"/>
      <c r="D121" s="345"/>
      <c r="E121" s="345"/>
      <c r="F121" s="345"/>
      <c r="G121" s="345"/>
      <c r="H121" s="345"/>
      <c r="I121" s="919"/>
      <c r="J121" s="23"/>
      <c r="K121" s="23"/>
      <c r="L121" s="23"/>
    </row>
    <row r="122" spans="2:12" ht="15.6" x14ac:dyDescent="0.3">
      <c r="B122" s="341" t="s">
        <v>238</v>
      </c>
      <c r="C122" s="340"/>
      <c r="D122" s="345"/>
      <c r="E122" s="345"/>
      <c r="F122" s="345"/>
      <c r="G122" s="345"/>
      <c r="H122" s="345"/>
      <c r="I122" s="911"/>
      <c r="K122" s="23"/>
      <c r="L122" s="23"/>
    </row>
    <row r="123" spans="2:12" ht="15.6" x14ac:dyDescent="0.3">
      <c r="B123" s="341" t="s">
        <v>239</v>
      </c>
      <c r="C123" s="340"/>
      <c r="D123" s="345"/>
      <c r="E123" s="345"/>
      <c r="F123" s="345"/>
      <c r="G123" s="345"/>
      <c r="H123" s="345"/>
      <c r="I123" s="911"/>
      <c r="K123" s="23"/>
      <c r="L123" s="23"/>
    </row>
    <row r="124" spans="2:12" ht="15.6" x14ac:dyDescent="0.3">
      <c r="B124" s="341"/>
      <c r="C124" s="345"/>
      <c r="D124" s="345"/>
      <c r="E124" s="345"/>
      <c r="F124" s="345"/>
      <c r="G124" s="345"/>
      <c r="H124" s="345"/>
      <c r="I124" s="911"/>
      <c r="J124" s="23"/>
      <c r="K124" s="23"/>
      <c r="L124" s="23"/>
    </row>
    <row r="125" spans="2:12" ht="15.6" x14ac:dyDescent="0.3">
      <c r="B125" s="341" t="s">
        <v>240</v>
      </c>
      <c r="C125" s="345"/>
      <c r="D125" s="345"/>
      <c r="E125" s="345"/>
      <c r="F125" s="345"/>
      <c r="G125" s="345"/>
      <c r="H125" s="345"/>
      <c r="I125" s="911"/>
      <c r="J125" s="23"/>
      <c r="K125" s="23"/>
      <c r="L125" s="23"/>
    </row>
    <row r="126" spans="2:12" ht="15.6" x14ac:dyDescent="0.3">
      <c r="B126" s="869"/>
      <c r="C126" s="345"/>
      <c r="D126" s="345"/>
      <c r="E126" s="345"/>
      <c r="F126" s="345"/>
      <c r="G126" s="345"/>
      <c r="H126" s="345"/>
      <c r="I126" s="911"/>
      <c r="J126" s="23"/>
      <c r="K126" s="23"/>
      <c r="L126" s="844" t="s">
        <v>183</v>
      </c>
    </row>
    <row r="127" spans="2:12" ht="15.6" x14ac:dyDescent="0.3">
      <c r="B127" s="912"/>
      <c r="C127" s="345"/>
      <c r="D127" s="345"/>
      <c r="E127" s="345"/>
      <c r="F127" s="345"/>
      <c r="G127" s="345"/>
      <c r="H127" s="345"/>
      <c r="I127" s="911"/>
      <c r="J127" s="23"/>
      <c r="K127" s="23"/>
      <c r="L127" s="23"/>
    </row>
    <row r="128" spans="2:12" ht="40.5" customHeight="1" thickBot="1" x14ac:dyDescent="0.35">
      <c r="B128" s="898" t="s">
        <v>241</v>
      </c>
      <c r="C128" s="345"/>
      <c r="D128" s="345"/>
      <c r="E128" s="345"/>
      <c r="F128" s="345"/>
      <c r="G128" s="345"/>
      <c r="H128" s="345"/>
      <c r="I128" s="911"/>
      <c r="J128" s="23"/>
      <c r="K128" s="23"/>
      <c r="L128" s="23"/>
    </row>
    <row r="129" spans="2:12" ht="15.6" x14ac:dyDescent="0.3">
      <c r="B129" s="920"/>
      <c r="C129" s="921"/>
      <c r="D129" s="921"/>
      <c r="E129" s="921"/>
      <c r="F129" s="921"/>
      <c r="G129" s="921"/>
      <c r="H129" s="921"/>
      <c r="I129" s="922" t="s">
        <v>242</v>
      </c>
      <c r="J129" s="840" t="s">
        <v>242</v>
      </c>
      <c r="K129" s="23"/>
      <c r="L129" s="23"/>
    </row>
    <row r="130" spans="2:12" ht="62.4" x14ac:dyDescent="0.3">
      <c r="B130" s="923"/>
      <c r="C130" s="924"/>
      <c r="D130" s="924"/>
      <c r="E130" s="924"/>
      <c r="F130" s="924"/>
      <c r="G130" s="925" t="s">
        <v>243</v>
      </c>
      <c r="H130" s="926" t="s">
        <v>244</v>
      </c>
      <c r="I130" s="926" t="s">
        <v>245</v>
      </c>
      <c r="J130" s="839" t="s">
        <v>246</v>
      </c>
      <c r="K130" s="23"/>
      <c r="L130" s="23"/>
    </row>
    <row r="131" spans="2:12" ht="46.8" x14ac:dyDescent="0.3">
      <c r="B131" s="927" t="s">
        <v>247</v>
      </c>
      <c r="C131" s="926" t="s">
        <v>80</v>
      </c>
      <c r="D131" s="926" t="s">
        <v>248</v>
      </c>
      <c r="E131" s="926" t="s">
        <v>249</v>
      </c>
      <c r="F131" s="926" t="s">
        <v>250</v>
      </c>
      <c r="G131" s="928"/>
      <c r="H131" s="926" t="s">
        <v>251</v>
      </c>
      <c r="I131" s="924"/>
      <c r="J131" s="839" t="s">
        <v>252</v>
      </c>
      <c r="K131" s="23"/>
      <c r="L131" s="23"/>
    </row>
    <row r="132" spans="2:12" ht="26.4" x14ac:dyDescent="0.3">
      <c r="B132" s="929"/>
      <c r="C132" s="928"/>
      <c r="D132" s="928"/>
      <c r="E132" s="928"/>
      <c r="F132" s="928"/>
      <c r="G132" s="928"/>
      <c r="H132" s="928"/>
      <c r="I132" s="928"/>
      <c r="J132" s="839" t="s">
        <v>253</v>
      </c>
      <c r="K132" s="23"/>
      <c r="L132" s="23"/>
    </row>
    <row r="133" spans="2:12" ht="16.2" thickBot="1" x14ac:dyDescent="0.35">
      <c r="B133" s="930"/>
      <c r="C133" s="931"/>
      <c r="D133" s="931"/>
      <c r="E133" s="931"/>
      <c r="F133" s="931"/>
      <c r="G133" s="931"/>
      <c r="H133" s="931"/>
      <c r="I133" s="931"/>
      <c r="J133" s="841"/>
      <c r="K133" s="23"/>
      <c r="L133" s="23"/>
    </row>
    <row r="134" spans="2:12" ht="16.2" thickBot="1" x14ac:dyDescent="0.35">
      <c r="B134" s="932"/>
      <c r="C134" s="933"/>
      <c r="D134" s="933"/>
      <c r="E134" s="933"/>
      <c r="F134" s="933"/>
      <c r="G134" s="933"/>
      <c r="H134" s="933"/>
      <c r="I134" s="933"/>
      <c r="J134" s="836"/>
      <c r="K134" s="23"/>
      <c r="L134" s="23"/>
    </row>
    <row r="135" spans="2:12" ht="16.2" thickBot="1" x14ac:dyDescent="0.35">
      <c r="B135" s="932"/>
      <c r="C135" s="933"/>
      <c r="D135" s="933"/>
      <c r="E135" s="933"/>
      <c r="F135" s="933"/>
      <c r="G135" s="933"/>
      <c r="H135" s="933"/>
      <c r="I135" s="933"/>
      <c r="J135" s="836"/>
      <c r="K135" s="23"/>
      <c r="L135" s="23"/>
    </row>
    <row r="136" spans="2:12" ht="16.2" thickBot="1" x14ac:dyDescent="0.35">
      <c r="B136" s="932"/>
      <c r="C136" s="933"/>
      <c r="D136" s="933"/>
      <c r="E136" s="933"/>
      <c r="F136" s="933"/>
      <c r="G136" s="933"/>
      <c r="H136" s="933"/>
      <c r="I136" s="933"/>
      <c r="J136" s="836"/>
      <c r="K136" s="23"/>
      <c r="L136" s="23"/>
    </row>
    <row r="137" spans="2:12" ht="16.2" thickBot="1" x14ac:dyDescent="0.35">
      <c r="B137" s="932"/>
      <c r="C137" s="933"/>
      <c r="D137" s="933"/>
      <c r="E137" s="933"/>
      <c r="F137" s="933"/>
      <c r="G137" s="933"/>
      <c r="H137" s="933"/>
      <c r="I137" s="933"/>
      <c r="J137" s="836"/>
      <c r="K137" s="23"/>
      <c r="L137" s="23"/>
    </row>
    <row r="138" spans="2:12" ht="16.2" thickBot="1" x14ac:dyDescent="0.35">
      <c r="B138" s="932"/>
      <c r="C138" s="933"/>
      <c r="D138" s="933"/>
      <c r="E138" s="933"/>
      <c r="F138" s="933"/>
      <c r="G138" s="933"/>
      <c r="H138" s="933"/>
      <c r="I138" s="933"/>
      <c r="J138" s="836"/>
      <c r="K138" s="23"/>
      <c r="L138" s="23"/>
    </row>
    <row r="139" spans="2:12" ht="15.6" x14ac:dyDescent="0.3">
      <c r="B139" s="912"/>
      <c r="C139" s="345"/>
      <c r="D139" s="345"/>
      <c r="E139" s="345"/>
      <c r="F139" s="345"/>
      <c r="G139" s="345"/>
      <c r="H139" s="345"/>
      <c r="I139" s="911"/>
      <c r="J139" s="23"/>
      <c r="K139" s="23"/>
      <c r="L139" s="23"/>
    </row>
    <row r="140" spans="2:12" ht="15.6" x14ac:dyDescent="0.3">
      <c r="B140" s="912" t="s">
        <v>254</v>
      </c>
      <c r="C140" s="345"/>
      <c r="D140" s="345"/>
      <c r="E140" s="345"/>
      <c r="F140" s="345"/>
      <c r="G140" s="345"/>
      <c r="H140" s="345"/>
      <c r="I140" s="911"/>
      <c r="J140" s="23"/>
      <c r="K140" s="23"/>
      <c r="L140" s="23"/>
    </row>
    <row r="141" spans="2:12" ht="15.6" x14ac:dyDescent="0.3">
      <c r="B141" s="912" t="s">
        <v>255</v>
      </c>
      <c r="C141" s="340"/>
      <c r="D141" s="345"/>
      <c r="E141" s="331"/>
      <c r="F141" s="345"/>
      <c r="G141" s="345"/>
      <c r="H141" s="345"/>
      <c r="I141" s="911"/>
      <c r="J141" s="23"/>
      <c r="K141" s="23"/>
      <c r="L141" s="23"/>
    </row>
    <row r="142" spans="2:12" ht="15.6" x14ac:dyDescent="0.3">
      <c r="B142" s="912" t="s">
        <v>256</v>
      </c>
      <c r="C142" s="340"/>
      <c r="D142" s="345"/>
      <c r="E142" s="331"/>
      <c r="F142" s="345"/>
      <c r="G142" s="345"/>
      <c r="H142" s="345"/>
      <c r="I142" s="911"/>
      <c r="J142" s="23"/>
      <c r="K142" s="23"/>
      <c r="L142" s="23"/>
    </row>
    <row r="143" spans="2:12" ht="15.6" x14ac:dyDescent="0.3">
      <c r="B143" s="912" t="s">
        <v>257</v>
      </c>
      <c r="C143" s="345"/>
      <c r="D143" s="345"/>
      <c r="E143" s="345"/>
      <c r="F143" s="345"/>
      <c r="G143" s="345"/>
      <c r="H143" s="345"/>
      <c r="I143" s="911"/>
      <c r="J143" s="23"/>
      <c r="K143" s="23"/>
      <c r="L143" s="23"/>
    </row>
    <row r="144" spans="2:12" ht="16.2" thickBot="1" x14ac:dyDescent="0.35">
      <c r="B144" s="916" t="s">
        <v>258</v>
      </c>
      <c r="C144" s="934"/>
      <c r="D144" s="934"/>
      <c r="E144" s="934"/>
      <c r="F144" s="934"/>
      <c r="G144" s="934"/>
      <c r="H144" s="934"/>
      <c r="I144" s="935"/>
      <c r="J144" s="23"/>
      <c r="K144" s="23"/>
      <c r="L144" s="23"/>
    </row>
    <row r="145" spans="2:12" ht="15.6" x14ac:dyDescent="0.3">
      <c r="B145" s="896"/>
      <c r="C145" s="345"/>
      <c r="D145" s="345"/>
      <c r="E145" s="345"/>
      <c r="F145" s="345"/>
      <c r="G145" s="345"/>
      <c r="H145" s="345"/>
      <c r="I145" s="345"/>
      <c r="J145" s="23"/>
      <c r="K145" s="23"/>
      <c r="L145" s="23"/>
    </row>
    <row r="146" spans="2:12" ht="16.2" thickBot="1" x14ac:dyDescent="0.35">
      <c r="B146" s="896"/>
      <c r="C146" s="345"/>
      <c r="D146" s="345"/>
      <c r="E146" s="345"/>
      <c r="F146" s="345"/>
      <c r="G146" s="345"/>
      <c r="H146" s="345"/>
      <c r="I146" s="345"/>
      <c r="J146" s="23"/>
      <c r="K146" s="23"/>
      <c r="L146" s="23"/>
    </row>
    <row r="147" spans="2:12" ht="15.6" x14ac:dyDescent="0.3">
      <c r="B147" s="897" t="s">
        <v>259</v>
      </c>
      <c r="C147" s="918"/>
      <c r="D147" s="918"/>
      <c r="E147" s="910"/>
      <c r="F147" s="345"/>
      <c r="G147" s="345"/>
      <c r="H147" s="345"/>
      <c r="I147" s="345"/>
      <c r="J147" s="23"/>
      <c r="K147" s="23"/>
      <c r="L147" s="23"/>
    </row>
    <row r="148" spans="2:12" ht="15.6" x14ac:dyDescent="0.3">
      <c r="B148" s="898" t="s">
        <v>260</v>
      </c>
      <c r="C148" s="345"/>
      <c r="D148" s="345"/>
      <c r="E148" s="911"/>
      <c r="F148" s="345"/>
      <c r="G148" s="345"/>
      <c r="H148" s="345"/>
      <c r="I148" s="345"/>
      <c r="J148" s="23"/>
      <c r="K148" s="23"/>
      <c r="L148" s="23"/>
    </row>
    <row r="149" spans="2:12" ht="15.6" x14ac:dyDescent="0.3">
      <c r="B149" s="936"/>
      <c r="C149" s="345"/>
      <c r="D149" s="345"/>
      <c r="E149" s="911"/>
      <c r="F149" s="345"/>
      <c r="G149" s="345"/>
      <c r="H149" s="345"/>
      <c r="I149" s="345"/>
      <c r="J149" s="23"/>
      <c r="K149" s="23"/>
      <c r="L149" s="23"/>
    </row>
    <row r="150" spans="2:12" ht="15.6" x14ac:dyDescent="0.3">
      <c r="B150" s="898" t="s">
        <v>261</v>
      </c>
      <c r="C150" s="345"/>
      <c r="D150" s="345"/>
      <c r="E150" s="911"/>
      <c r="F150" s="345"/>
      <c r="G150" s="345"/>
      <c r="H150" s="345"/>
      <c r="I150" s="345"/>
      <c r="J150" s="23"/>
      <c r="K150" s="23"/>
      <c r="L150" s="23"/>
    </row>
    <row r="151" spans="2:12" ht="15.6" x14ac:dyDescent="0.3">
      <c r="B151" s="898"/>
      <c r="C151" s="345"/>
      <c r="D151" s="345"/>
      <c r="E151" s="911"/>
      <c r="F151" s="345"/>
      <c r="G151" s="345"/>
      <c r="H151" s="345"/>
      <c r="I151" s="345"/>
      <c r="J151" s="23"/>
      <c r="K151" s="23"/>
      <c r="L151" s="23"/>
    </row>
    <row r="152" spans="2:12" ht="15.6" x14ac:dyDescent="0.3">
      <c r="B152" s="898" t="s">
        <v>262</v>
      </c>
      <c r="C152" s="937"/>
      <c r="D152" s="345"/>
      <c r="E152" s="911"/>
      <c r="F152" s="345"/>
      <c r="G152" s="345"/>
      <c r="H152" s="345"/>
      <c r="I152" s="345"/>
      <c r="J152" s="23"/>
      <c r="K152" s="23"/>
      <c r="L152" s="23"/>
    </row>
    <row r="153" spans="2:12" ht="15.6" x14ac:dyDescent="0.3">
      <c r="B153" s="912"/>
      <c r="C153" s="345"/>
      <c r="D153" s="345"/>
      <c r="E153" s="911"/>
      <c r="F153" s="345"/>
      <c r="G153" s="345"/>
      <c r="H153" s="345"/>
      <c r="I153" s="345"/>
      <c r="J153" s="23"/>
      <c r="K153" s="23"/>
      <c r="L153" s="23"/>
    </row>
    <row r="154" spans="2:12" ht="15.6" x14ac:dyDescent="0.3">
      <c r="B154" s="872" t="s">
        <v>263</v>
      </c>
      <c r="C154" s="345"/>
      <c r="D154" s="345"/>
      <c r="E154" s="911"/>
      <c r="F154" s="345"/>
      <c r="G154" s="345"/>
      <c r="H154" s="345"/>
      <c r="I154" s="345"/>
      <c r="J154" s="23"/>
      <c r="K154" s="23"/>
      <c r="L154" s="23"/>
    </row>
    <row r="155" spans="2:12" ht="15.6" x14ac:dyDescent="0.3">
      <c r="B155" s="872"/>
      <c r="C155" s="345"/>
      <c r="D155" s="345"/>
      <c r="E155" s="911"/>
      <c r="F155" s="345"/>
      <c r="G155" s="345"/>
      <c r="H155" s="345"/>
      <c r="I155" s="345"/>
      <c r="J155" s="23"/>
      <c r="K155" s="23"/>
      <c r="L155" s="23"/>
    </row>
    <row r="156" spans="2:12" ht="31.2" x14ac:dyDescent="0.3">
      <c r="B156" s="872" t="s">
        <v>264</v>
      </c>
      <c r="C156" s="345"/>
      <c r="D156" s="345"/>
      <c r="E156" s="911"/>
      <c r="F156" s="345"/>
      <c r="G156" s="345"/>
      <c r="H156" s="345"/>
      <c r="I156" s="345"/>
      <c r="J156" s="23"/>
      <c r="K156" s="23"/>
      <c r="L156" s="23"/>
    </row>
    <row r="157" spans="2:12" ht="15.6" x14ac:dyDescent="0.3">
      <c r="B157" s="872" t="s">
        <v>265</v>
      </c>
      <c r="C157" s="345"/>
      <c r="D157" s="345"/>
      <c r="E157" s="911"/>
      <c r="F157" s="345"/>
      <c r="G157" s="345"/>
      <c r="H157" s="345"/>
      <c r="I157" s="345"/>
      <c r="J157" s="23"/>
      <c r="K157" s="23"/>
      <c r="L157" s="23"/>
    </row>
    <row r="158" spans="2:12" ht="31.2" x14ac:dyDescent="0.3">
      <c r="B158" s="872" t="s">
        <v>266</v>
      </c>
      <c r="C158" s="345"/>
      <c r="D158" s="345"/>
      <c r="E158" s="911"/>
      <c r="F158" s="345"/>
      <c r="G158" s="345"/>
      <c r="H158" s="345"/>
      <c r="I158" s="345"/>
      <c r="J158" s="23"/>
      <c r="K158" s="23"/>
      <c r="L158" s="23"/>
    </row>
    <row r="159" spans="2:12" ht="31.2" x14ac:dyDescent="0.3">
      <c r="B159" s="872" t="s">
        <v>267</v>
      </c>
      <c r="C159" s="345"/>
      <c r="D159" s="345"/>
      <c r="E159" s="911"/>
      <c r="F159" s="345"/>
      <c r="G159" s="345"/>
      <c r="H159" s="345"/>
      <c r="I159" s="345"/>
      <c r="J159" s="23"/>
      <c r="K159" s="23"/>
      <c r="L159" s="23"/>
    </row>
    <row r="160" spans="2:12" ht="31.2" x14ac:dyDescent="0.3">
      <c r="B160" s="872" t="s">
        <v>268</v>
      </c>
      <c r="C160" s="345"/>
      <c r="D160" s="345"/>
      <c r="E160" s="911"/>
      <c r="F160" s="345"/>
      <c r="G160" s="345"/>
      <c r="H160" s="345"/>
      <c r="I160" s="345"/>
      <c r="J160" s="23"/>
      <c r="K160" s="23"/>
      <c r="L160" s="23"/>
    </row>
    <row r="161" spans="2:12" ht="31.2" x14ac:dyDescent="0.3">
      <c r="B161" s="872" t="s">
        <v>269</v>
      </c>
      <c r="C161" s="345"/>
      <c r="D161" s="345"/>
      <c r="E161" s="911"/>
      <c r="F161" s="345"/>
      <c r="G161" s="345"/>
      <c r="H161" s="345"/>
      <c r="I161" s="345"/>
      <c r="J161" s="23"/>
      <c r="K161" s="23"/>
      <c r="L161" s="23"/>
    </row>
    <row r="162" spans="2:12" ht="31.2" x14ac:dyDescent="0.3">
      <c r="B162" s="872" t="s">
        <v>270</v>
      </c>
      <c r="C162" s="345"/>
      <c r="D162" s="345"/>
      <c r="E162" s="911"/>
      <c r="F162" s="345"/>
      <c r="G162" s="345"/>
      <c r="H162" s="345"/>
      <c r="I162" s="345"/>
      <c r="J162" s="23"/>
      <c r="K162" s="23"/>
      <c r="L162" s="23"/>
    </row>
    <row r="163" spans="2:12" ht="16.2" thickBot="1" x14ac:dyDescent="0.35">
      <c r="B163" s="915"/>
      <c r="C163" s="345"/>
      <c r="D163" s="345"/>
      <c r="E163" s="911"/>
      <c r="F163" s="345"/>
      <c r="G163" s="345"/>
      <c r="H163" s="345"/>
      <c r="I163" s="345"/>
      <c r="J163" s="23"/>
      <c r="K163" s="23"/>
      <c r="L163" s="23"/>
    </row>
    <row r="164" spans="2:12" ht="15.6" x14ac:dyDescent="0.3">
      <c r="B164" s="938"/>
      <c r="C164" s="939"/>
      <c r="D164" s="939"/>
      <c r="E164" s="939"/>
      <c r="F164" s="345"/>
      <c r="G164" s="345"/>
      <c r="H164" s="345"/>
      <c r="I164" s="345"/>
      <c r="J164" s="23"/>
      <c r="K164" s="23"/>
      <c r="L164" s="23"/>
    </row>
    <row r="165" spans="2:12" ht="46.8" x14ac:dyDescent="0.3">
      <c r="B165" s="881" t="s">
        <v>271</v>
      </c>
      <c r="C165" s="940" t="s">
        <v>272</v>
      </c>
      <c r="D165" s="940" t="s">
        <v>273</v>
      </c>
      <c r="E165" s="940" t="s">
        <v>274</v>
      </c>
      <c r="F165" s="345"/>
      <c r="G165" s="345"/>
      <c r="H165" s="345"/>
      <c r="I165" s="345"/>
      <c r="J165" s="23"/>
      <c r="K165" s="23"/>
      <c r="L165" s="23"/>
    </row>
    <row r="166" spans="2:12" ht="16.2" thickBot="1" x14ac:dyDescent="0.35">
      <c r="B166" s="941"/>
      <c r="C166" s="942"/>
      <c r="D166" s="942"/>
      <c r="E166" s="943"/>
      <c r="F166" s="345"/>
      <c r="G166" s="345"/>
      <c r="H166" s="345"/>
      <c r="I166" s="345"/>
      <c r="J166" s="23"/>
      <c r="K166" s="23"/>
      <c r="L166" s="23"/>
    </row>
    <row r="167" spans="2:12" ht="15.6" x14ac:dyDescent="0.3">
      <c r="B167" s="1087"/>
      <c r="C167" s="1087"/>
      <c r="D167" s="1087"/>
      <c r="E167" s="1087"/>
      <c r="F167" s="345"/>
      <c r="G167" s="345"/>
      <c r="H167" s="345"/>
      <c r="I167" s="345"/>
      <c r="J167" s="23"/>
      <c r="K167" s="23"/>
      <c r="L167" s="23"/>
    </row>
    <row r="168" spans="2:12" ht="16.2" thickBot="1" x14ac:dyDescent="0.35">
      <c r="B168" s="1088"/>
      <c r="C168" s="1088"/>
      <c r="D168" s="1088"/>
      <c r="E168" s="1088"/>
      <c r="F168" s="345"/>
      <c r="G168" s="345"/>
      <c r="H168" s="345"/>
      <c r="I168" s="345"/>
      <c r="J168" s="23"/>
      <c r="K168" s="23"/>
      <c r="L168" s="23"/>
    </row>
    <row r="169" spans="2:12" ht="15.6" x14ac:dyDescent="0.3">
      <c r="B169" s="1087"/>
      <c r="C169" s="1087"/>
      <c r="D169" s="1087"/>
      <c r="E169" s="1087"/>
      <c r="F169" s="345"/>
      <c r="G169" s="345"/>
      <c r="H169" s="345"/>
      <c r="I169" s="345"/>
      <c r="J169" s="23"/>
      <c r="K169" s="23"/>
      <c r="L169" s="23"/>
    </row>
    <row r="170" spans="2:12" ht="16.2" thickBot="1" x14ac:dyDescent="0.35">
      <c r="B170" s="1088"/>
      <c r="C170" s="1088"/>
      <c r="D170" s="1088"/>
      <c r="E170" s="1088"/>
      <c r="F170" s="345"/>
      <c r="G170" s="345"/>
      <c r="H170" s="345"/>
      <c r="I170" s="345"/>
      <c r="J170" s="23"/>
      <c r="K170" s="23"/>
      <c r="L170" s="23"/>
    </row>
    <row r="171" spans="2:12" ht="15.6" x14ac:dyDescent="0.3">
      <c r="B171" s="1087"/>
      <c r="C171" s="1087"/>
      <c r="D171" s="1087"/>
      <c r="E171" s="1087"/>
      <c r="F171" s="345"/>
      <c r="G171" s="345"/>
      <c r="H171" s="345"/>
      <c r="I171" s="345"/>
      <c r="J171" s="23"/>
      <c r="K171" s="23"/>
      <c r="L171" s="23"/>
    </row>
    <row r="172" spans="2:12" ht="16.2" thickBot="1" x14ac:dyDescent="0.35">
      <c r="B172" s="1088"/>
      <c r="C172" s="1088"/>
      <c r="D172" s="1088"/>
      <c r="E172" s="1088"/>
      <c r="F172" s="345"/>
      <c r="G172" s="345"/>
      <c r="H172" s="345"/>
      <c r="I172" s="345"/>
      <c r="J172" s="23"/>
      <c r="K172" s="23"/>
      <c r="L172" s="23"/>
    </row>
    <row r="173" spans="2:12" ht="15.6" x14ac:dyDescent="0.3">
      <c r="B173" s="1087"/>
      <c r="C173" s="1087"/>
      <c r="D173" s="1087"/>
      <c r="E173" s="1087"/>
      <c r="F173" s="345"/>
      <c r="G173" s="345"/>
      <c r="H173" s="345"/>
      <c r="I173" s="345"/>
      <c r="J173" s="23"/>
      <c r="K173" s="23"/>
      <c r="L173" s="23"/>
    </row>
    <row r="174" spans="2:12" ht="16.2" thickBot="1" x14ac:dyDescent="0.35">
      <c r="B174" s="1088"/>
      <c r="C174" s="1088"/>
      <c r="D174" s="1088"/>
      <c r="E174" s="1088"/>
      <c r="F174" s="345"/>
      <c r="G174" s="345"/>
      <c r="H174" s="345"/>
      <c r="I174" s="345"/>
      <c r="J174" s="23"/>
      <c r="K174" s="23"/>
      <c r="L174" s="23"/>
    </row>
    <row r="175" spans="2:12" ht="15.6" x14ac:dyDescent="0.3">
      <c r="B175" s="1087"/>
      <c r="C175" s="1087"/>
      <c r="D175" s="1087"/>
      <c r="E175" s="1087"/>
      <c r="F175" s="345"/>
      <c r="G175" s="345"/>
      <c r="H175" s="345"/>
      <c r="I175" s="345"/>
      <c r="J175" s="23"/>
      <c r="K175" s="23"/>
      <c r="L175" s="23"/>
    </row>
    <row r="176" spans="2:12" ht="16.2" thickBot="1" x14ac:dyDescent="0.35">
      <c r="B176" s="1088"/>
      <c r="C176" s="1088"/>
      <c r="D176" s="1088"/>
      <c r="E176" s="1088"/>
      <c r="F176" s="345"/>
      <c r="G176" s="345"/>
      <c r="H176" s="345"/>
      <c r="I176" s="345"/>
      <c r="J176" s="23"/>
      <c r="K176" s="23"/>
      <c r="L176" s="23"/>
    </row>
    <row r="177" spans="2:12" ht="15.6" x14ac:dyDescent="0.3">
      <c r="B177" s="1087"/>
      <c r="C177" s="1087"/>
      <c r="D177" s="1087"/>
      <c r="E177" s="1087"/>
      <c r="F177" s="345"/>
      <c r="G177" s="345"/>
      <c r="H177" s="345"/>
      <c r="I177" s="345"/>
      <c r="J177" s="23"/>
      <c r="K177" s="23"/>
      <c r="L177" s="23"/>
    </row>
    <row r="178" spans="2:12" ht="16.2" thickBot="1" x14ac:dyDescent="0.35">
      <c r="B178" s="1088"/>
      <c r="C178" s="1088"/>
      <c r="D178" s="1088"/>
      <c r="E178" s="1088"/>
      <c r="F178" s="345"/>
      <c r="G178" s="345"/>
      <c r="H178" s="345"/>
      <c r="I178" s="345"/>
      <c r="J178" s="23"/>
      <c r="K178" s="23"/>
      <c r="L178" s="23"/>
    </row>
    <row r="179" spans="2:12" ht="15.6" x14ac:dyDescent="0.3">
      <c r="B179" s="912"/>
      <c r="C179" s="340"/>
      <c r="D179" s="340"/>
      <c r="E179" s="944"/>
      <c r="F179" s="345"/>
      <c r="G179" s="345"/>
      <c r="H179" s="345"/>
      <c r="I179" s="345"/>
      <c r="J179" s="23"/>
      <c r="K179" s="23"/>
      <c r="L179" s="23"/>
    </row>
    <row r="180" spans="2:12" ht="15.6" x14ac:dyDescent="0.3">
      <c r="B180" s="945"/>
      <c r="C180" s="345"/>
      <c r="D180" s="345"/>
      <c r="E180" s="911"/>
      <c r="F180" s="345"/>
      <c r="G180" s="345"/>
      <c r="H180" s="345"/>
      <c r="I180" s="345"/>
      <c r="J180" s="23"/>
      <c r="K180" s="23"/>
      <c r="L180" s="23"/>
    </row>
    <row r="181" spans="2:12" ht="15.6" x14ac:dyDescent="0.3">
      <c r="B181" s="912" t="s">
        <v>275</v>
      </c>
      <c r="C181" s="345"/>
      <c r="D181" s="345"/>
      <c r="E181" s="911"/>
      <c r="F181" s="345"/>
      <c r="G181" s="345"/>
      <c r="H181" s="345"/>
      <c r="I181" s="345"/>
      <c r="J181" s="23"/>
      <c r="K181" s="23"/>
      <c r="L181" s="23"/>
    </row>
    <row r="182" spans="2:12" ht="15.6" x14ac:dyDescent="0.3">
      <c r="B182" s="872"/>
      <c r="C182" s="345"/>
      <c r="D182" s="345"/>
      <c r="E182" s="911"/>
      <c r="F182" s="345"/>
      <c r="G182" s="345"/>
      <c r="H182" s="345"/>
      <c r="I182" s="345"/>
      <c r="J182" s="23"/>
      <c r="K182" s="23"/>
      <c r="L182" s="23"/>
    </row>
    <row r="183" spans="2:12" ht="46.8" x14ac:dyDescent="0.3">
      <c r="B183" s="872" t="s">
        <v>276</v>
      </c>
      <c r="C183" s="345"/>
      <c r="D183" s="345"/>
      <c r="E183" s="911"/>
      <c r="F183" s="345"/>
      <c r="G183" s="345"/>
      <c r="H183" s="345"/>
      <c r="I183" s="345"/>
      <c r="J183" s="23"/>
      <c r="K183" s="23"/>
      <c r="L183" s="23"/>
    </row>
    <row r="184" spans="2:12" ht="15.6" x14ac:dyDescent="0.3">
      <c r="B184" s="912"/>
      <c r="C184" s="345"/>
      <c r="D184" s="345"/>
      <c r="E184" s="911"/>
      <c r="F184" s="345"/>
      <c r="G184" s="345"/>
      <c r="H184" s="345"/>
      <c r="I184" s="345"/>
      <c r="J184" s="23"/>
      <c r="K184" s="23"/>
      <c r="L184" s="23"/>
    </row>
    <row r="185" spans="2:12" ht="15.6" x14ac:dyDescent="0.3">
      <c r="B185" s="912" t="s">
        <v>277</v>
      </c>
      <c r="C185" s="345"/>
      <c r="D185" s="345"/>
      <c r="E185" s="911"/>
      <c r="F185" s="345"/>
      <c r="G185" s="345"/>
      <c r="H185" s="345"/>
      <c r="I185" s="345"/>
      <c r="J185" s="23"/>
      <c r="K185" s="23"/>
      <c r="L185" s="23"/>
    </row>
    <row r="186" spans="2:12" ht="15.6" x14ac:dyDescent="0.3">
      <c r="B186" s="912"/>
      <c r="C186" s="345"/>
      <c r="D186" s="345"/>
      <c r="E186" s="911"/>
      <c r="F186" s="345"/>
      <c r="G186" s="345"/>
      <c r="H186" s="345"/>
      <c r="I186" s="345"/>
      <c r="J186" s="23"/>
      <c r="K186" s="23"/>
      <c r="L186" s="23"/>
    </row>
    <row r="187" spans="2:12" ht="15.6" x14ac:dyDescent="0.3">
      <c r="B187" s="912" t="s">
        <v>254</v>
      </c>
      <c r="C187" s="345"/>
      <c r="D187" s="345"/>
      <c r="E187" s="911"/>
      <c r="F187" s="345"/>
      <c r="G187" s="345"/>
      <c r="H187" s="345"/>
      <c r="I187" s="345"/>
      <c r="J187" s="23"/>
      <c r="K187" s="23"/>
      <c r="L187" s="23"/>
    </row>
    <row r="188" spans="2:12" ht="15.6" x14ac:dyDescent="0.3">
      <c r="B188" s="912" t="s">
        <v>278</v>
      </c>
      <c r="C188" s="345"/>
      <c r="D188" s="345"/>
      <c r="E188" s="944"/>
      <c r="F188" s="345"/>
      <c r="G188" s="345"/>
      <c r="H188" s="345"/>
      <c r="I188" s="345"/>
      <c r="J188" s="23"/>
      <c r="K188" s="23"/>
      <c r="L188" s="23"/>
    </row>
    <row r="189" spans="2:12" ht="15.6" x14ac:dyDescent="0.3">
      <c r="B189" s="912" t="s">
        <v>279</v>
      </c>
      <c r="C189" s="345"/>
      <c r="D189" s="345"/>
      <c r="E189" s="944"/>
      <c r="F189" s="345"/>
      <c r="G189" s="345"/>
      <c r="H189" s="345"/>
      <c r="I189" s="345"/>
      <c r="J189" s="23"/>
      <c r="K189" s="23"/>
      <c r="L189" s="23"/>
    </row>
    <row r="190" spans="2:12" ht="15.6" x14ac:dyDescent="0.3">
      <c r="B190" s="912" t="s">
        <v>255</v>
      </c>
      <c r="C190" s="345"/>
      <c r="D190" s="345"/>
      <c r="E190" s="911"/>
      <c r="F190" s="345"/>
      <c r="G190" s="345"/>
      <c r="H190" s="345"/>
      <c r="I190" s="345"/>
      <c r="J190" s="23"/>
      <c r="K190" s="23"/>
      <c r="L190" s="23"/>
    </row>
    <row r="191" spans="2:12" ht="16.2" thickBot="1" x14ac:dyDescent="0.35">
      <c r="B191" s="916" t="s">
        <v>280</v>
      </c>
      <c r="C191" s="934"/>
      <c r="D191" s="934"/>
      <c r="E191" s="935"/>
      <c r="F191" s="345"/>
      <c r="G191" s="345"/>
      <c r="H191" s="345"/>
      <c r="I191" s="345"/>
      <c r="J191" s="23"/>
      <c r="K191" s="23"/>
      <c r="L191" s="23"/>
    </row>
    <row r="192" spans="2:12" ht="15.6" x14ac:dyDescent="0.3">
      <c r="B192" s="331"/>
      <c r="C192" s="331"/>
      <c r="D192" s="331"/>
      <c r="E192" s="331"/>
      <c r="F192" s="331"/>
      <c r="G192" s="331"/>
      <c r="H192" s="331"/>
      <c r="I192" s="331"/>
    </row>
    <row r="193" spans="2:9" ht="15.6" x14ac:dyDescent="0.3">
      <c r="B193" s="331"/>
      <c r="C193" s="331"/>
      <c r="D193" s="331"/>
      <c r="E193" s="331"/>
      <c r="F193" s="331"/>
      <c r="G193" s="331"/>
      <c r="H193" s="331"/>
      <c r="I193" s="331"/>
    </row>
    <row r="194" spans="2:9" ht="15.6" x14ac:dyDescent="0.3">
      <c r="B194" s="331"/>
      <c r="C194" s="331"/>
      <c r="D194" s="331"/>
      <c r="E194" s="331"/>
      <c r="F194" s="331"/>
      <c r="G194" s="331"/>
      <c r="H194" s="331"/>
      <c r="I194" s="331"/>
    </row>
    <row r="195" spans="2:9" ht="15.6" x14ac:dyDescent="0.3">
      <c r="B195" s="331"/>
      <c r="C195" s="331"/>
      <c r="D195" s="331"/>
      <c r="E195" s="331"/>
      <c r="F195" s="331"/>
      <c r="G195" s="331"/>
      <c r="H195" s="331"/>
      <c r="I195" s="331"/>
    </row>
    <row r="196" spans="2:9" ht="15.6" x14ac:dyDescent="0.3">
      <c r="B196" s="331"/>
      <c r="C196" s="331"/>
      <c r="D196" s="331"/>
      <c r="E196" s="331"/>
      <c r="F196" s="331"/>
      <c r="G196" s="331"/>
      <c r="H196" s="331"/>
      <c r="I196" s="331"/>
    </row>
    <row r="197" spans="2:9" ht="15.6" x14ac:dyDescent="0.3">
      <c r="B197" s="331"/>
      <c r="C197" s="331"/>
      <c r="D197" s="331"/>
      <c r="E197" s="331"/>
      <c r="F197" s="331"/>
      <c r="G197" s="331"/>
      <c r="H197" s="331"/>
      <c r="I197" s="331"/>
    </row>
    <row r="198" spans="2:9" ht="15.6" x14ac:dyDescent="0.3">
      <c r="B198" s="331"/>
      <c r="C198" s="331"/>
      <c r="D198" s="331"/>
      <c r="E198" s="331"/>
      <c r="F198" s="331"/>
      <c r="G198" s="331"/>
      <c r="H198" s="331"/>
      <c r="I198" s="331"/>
    </row>
    <row r="199" spans="2:9" ht="15.6" x14ac:dyDescent="0.3">
      <c r="B199" s="331"/>
      <c r="C199" s="331"/>
      <c r="D199" s="331"/>
      <c r="E199" s="331"/>
      <c r="F199" s="331"/>
      <c r="G199" s="331"/>
      <c r="H199" s="331"/>
      <c r="I199" s="331"/>
    </row>
    <row r="200" spans="2:9" ht="15.6" x14ac:dyDescent="0.3">
      <c r="B200" s="331"/>
      <c r="C200" s="331"/>
      <c r="D200" s="331"/>
      <c r="E200" s="331"/>
      <c r="F200" s="331"/>
      <c r="G200" s="331"/>
      <c r="H200" s="331"/>
      <c r="I200" s="331"/>
    </row>
    <row r="201" spans="2:9" ht="15.6" x14ac:dyDescent="0.3">
      <c r="B201" s="331"/>
      <c r="C201" s="331"/>
      <c r="D201" s="331"/>
      <c r="E201" s="331"/>
      <c r="F201" s="331"/>
      <c r="G201" s="331"/>
      <c r="H201" s="331"/>
      <c r="I201" s="331"/>
    </row>
  </sheetData>
  <mergeCells count="51">
    <mergeCell ref="B56:E56"/>
    <mergeCell ref="B44:E44"/>
    <mergeCell ref="B45:E45"/>
    <mergeCell ref="B46:E46"/>
    <mergeCell ref="B47:E47"/>
    <mergeCell ref="B48:E48"/>
    <mergeCell ref="B52:E52"/>
    <mergeCell ref="F46:F52"/>
    <mergeCell ref="G46:G52"/>
    <mergeCell ref="B53:E53"/>
    <mergeCell ref="B54:E54"/>
    <mergeCell ref="B55:E55"/>
    <mergeCell ref="B57:E57"/>
    <mergeCell ref="B58:E58"/>
    <mergeCell ref="F57:F58"/>
    <mergeCell ref="G57:G58"/>
    <mergeCell ref="B59:E59"/>
    <mergeCell ref="E167:E168"/>
    <mergeCell ref="B61:E61"/>
    <mergeCell ref="F59:F61"/>
    <mergeCell ref="G59:G61"/>
    <mergeCell ref="C64:C65"/>
    <mergeCell ref="D64:D65"/>
    <mergeCell ref="C69:C70"/>
    <mergeCell ref="D69:D70"/>
    <mergeCell ref="B60:E60"/>
    <mergeCell ref="C71:C72"/>
    <mergeCell ref="D71:D72"/>
    <mergeCell ref="B167:B168"/>
    <mergeCell ref="C167:C168"/>
    <mergeCell ref="D167:D168"/>
    <mergeCell ref="B169:B170"/>
    <mergeCell ref="C169:C170"/>
    <mergeCell ref="D169:D170"/>
    <mergeCell ref="E169:E170"/>
    <mergeCell ref="B171:B172"/>
    <mergeCell ref="C171:C172"/>
    <mergeCell ref="D171:D172"/>
    <mergeCell ref="E171:E172"/>
    <mergeCell ref="B177:B178"/>
    <mergeCell ref="C177:C178"/>
    <mergeCell ref="D177:D178"/>
    <mergeCell ref="E177:E178"/>
    <mergeCell ref="B173:B174"/>
    <mergeCell ref="C173:C174"/>
    <mergeCell ref="D173:D174"/>
    <mergeCell ref="E173:E174"/>
    <mergeCell ref="B175:B176"/>
    <mergeCell ref="C175:C176"/>
    <mergeCell ref="D175:D176"/>
    <mergeCell ref="E175:E176"/>
  </mergeCells>
  <dataValidations count="1">
    <dataValidation type="list" allowBlank="1" showInputMessage="1" showErrorMessage="1" sqref="C98:C105" xr:uid="{6A080871-E458-437D-AA8E-357B72607795}">
      <formula1>$J$98:$J$99</formula1>
    </dataValidation>
  </dataValidations>
  <hyperlinks>
    <hyperlink ref="B37" r:id="rId1" display="http://www.sba.gov/services/contractingopportunities/sizestandardstopics/index.html" xr:uid="{F6907A04-F169-415C-86D5-D0ADA3EEFF0A}"/>
    <hyperlink ref="B40" r:id="rId2" display="http://map.sba.gov/hubzone/init.asp" xr:uid="{6714C10B-4210-40D6-A8BC-F3A16D8889C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33878-CB79-42C3-A258-D8C308A5DEAB}">
  <sheetPr>
    <tabColor theme="8"/>
  </sheetPr>
  <dimension ref="B1:C58"/>
  <sheetViews>
    <sheetView showGridLines="0" topLeftCell="B2" workbookViewId="0">
      <selection activeCell="B2" sqref="B2"/>
    </sheetView>
  </sheetViews>
  <sheetFormatPr defaultRowHeight="14.4" x14ac:dyDescent="0.3"/>
  <cols>
    <col min="2" max="2" width="110.6640625" customWidth="1"/>
  </cols>
  <sheetData>
    <row r="1" spans="2:2" ht="15" thickBot="1" x14ac:dyDescent="0.35"/>
    <row r="2" spans="2:2" ht="15.6" x14ac:dyDescent="0.3">
      <c r="B2" s="953" t="s">
        <v>281</v>
      </c>
    </row>
    <row r="3" spans="2:2" ht="15.6" x14ac:dyDescent="0.3">
      <c r="B3" s="954" t="s">
        <v>282</v>
      </c>
    </row>
    <row r="4" spans="2:2" ht="15.6" x14ac:dyDescent="0.3">
      <c r="B4" s="955" t="s">
        <v>283</v>
      </c>
    </row>
    <row r="5" spans="2:2" ht="15.6" x14ac:dyDescent="0.3">
      <c r="B5" s="956"/>
    </row>
    <row r="6" spans="2:2" ht="15.6" x14ac:dyDescent="0.3">
      <c r="B6" s="957" t="s">
        <v>284</v>
      </c>
    </row>
    <row r="7" spans="2:2" ht="15.6" x14ac:dyDescent="0.3">
      <c r="B7" s="957"/>
    </row>
    <row r="8" spans="2:2" ht="15.6" x14ac:dyDescent="0.3">
      <c r="B8" s="957" t="s">
        <v>285</v>
      </c>
    </row>
    <row r="9" spans="2:2" ht="15.6" x14ac:dyDescent="0.3">
      <c r="B9" s="958"/>
    </row>
    <row r="10" spans="2:2" ht="15.6" x14ac:dyDescent="0.3">
      <c r="B10" s="956"/>
    </row>
    <row r="11" spans="2:2" ht="23.25" customHeight="1" x14ac:dyDescent="0.3">
      <c r="B11" s="958" t="s">
        <v>286</v>
      </c>
    </row>
    <row r="12" spans="2:2" ht="11.25" customHeight="1" x14ac:dyDescent="0.3">
      <c r="B12" s="958" t="s">
        <v>287</v>
      </c>
    </row>
    <row r="13" spans="2:2" ht="57.75" customHeight="1" x14ac:dyDescent="0.3">
      <c r="B13" s="959" t="s">
        <v>288</v>
      </c>
    </row>
    <row r="14" spans="2:2" ht="15.6" x14ac:dyDescent="0.3">
      <c r="B14" s="958" t="s">
        <v>289</v>
      </c>
    </row>
    <row r="15" spans="2:2" ht="15.6" x14ac:dyDescent="0.3">
      <c r="B15" s="958" t="s">
        <v>290</v>
      </c>
    </row>
    <row r="16" spans="2:2" ht="28.5" customHeight="1" x14ac:dyDescent="0.3">
      <c r="B16" s="958" t="s">
        <v>291</v>
      </c>
    </row>
    <row r="17" spans="2:3" ht="15.6" x14ac:dyDescent="0.3">
      <c r="B17" s="958" t="s">
        <v>291</v>
      </c>
    </row>
    <row r="18" spans="2:3" ht="24.75" customHeight="1" x14ac:dyDescent="0.3">
      <c r="B18" s="958" t="s">
        <v>291</v>
      </c>
    </row>
    <row r="19" spans="2:3" ht="31.2" x14ac:dyDescent="0.3">
      <c r="B19" s="958" t="s">
        <v>292</v>
      </c>
    </row>
    <row r="20" spans="2:3" ht="43.5" customHeight="1" x14ac:dyDescent="0.3">
      <c r="B20" s="959" t="s">
        <v>293</v>
      </c>
    </row>
    <row r="21" spans="2:3" ht="13.5" customHeight="1" x14ac:dyDescent="0.3">
      <c r="B21" s="958" t="s">
        <v>294</v>
      </c>
    </row>
    <row r="22" spans="2:3" ht="15.6" x14ac:dyDescent="0.3">
      <c r="B22" s="960"/>
    </row>
    <row r="23" spans="2:3" ht="31.2" x14ac:dyDescent="0.3">
      <c r="B23" s="958" t="s">
        <v>295</v>
      </c>
    </row>
    <row r="24" spans="2:3" ht="15.6" x14ac:dyDescent="0.3">
      <c r="B24" s="960"/>
    </row>
    <row r="25" spans="2:3" ht="15.6" x14ac:dyDescent="0.3">
      <c r="B25" s="958" t="s">
        <v>296</v>
      </c>
    </row>
    <row r="26" spans="2:3" ht="32.25" customHeight="1" x14ac:dyDescent="0.3">
      <c r="B26" s="961" t="s">
        <v>297</v>
      </c>
    </row>
    <row r="27" spans="2:3" ht="32.25" customHeight="1" x14ac:dyDescent="0.3">
      <c r="B27" s="961" t="s">
        <v>298</v>
      </c>
      <c r="C27" s="828" t="s">
        <v>299</v>
      </c>
    </row>
    <row r="28" spans="2:3" ht="27" customHeight="1" x14ac:dyDescent="0.3">
      <c r="B28" s="961" t="s">
        <v>300</v>
      </c>
    </row>
    <row r="29" spans="2:3" ht="30.75" customHeight="1" x14ac:dyDescent="0.3">
      <c r="B29" s="961" t="s">
        <v>301</v>
      </c>
    </row>
    <row r="30" spans="2:3" ht="26.25" customHeight="1" x14ac:dyDescent="0.3">
      <c r="B30" s="961" t="s">
        <v>302</v>
      </c>
    </row>
    <row r="31" spans="2:3" ht="15.6" x14ac:dyDescent="0.3">
      <c r="B31" s="962" t="s">
        <v>303</v>
      </c>
    </row>
    <row r="32" spans="2:3" ht="15.6" x14ac:dyDescent="0.3">
      <c r="B32" s="956"/>
    </row>
    <row r="33" spans="2:3" ht="15.6" x14ac:dyDescent="0.3">
      <c r="B33" s="961" t="s">
        <v>304</v>
      </c>
      <c r="C33" s="837"/>
    </row>
    <row r="34" spans="2:3" ht="15.6" x14ac:dyDescent="0.3">
      <c r="B34" s="962" t="s">
        <v>305</v>
      </c>
      <c r="C34" s="837"/>
    </row>
    <row r="35" spans="2:3" ht="15.6" x14ac:dyDescent="0.3">
      <c r="B35" s="961" t="s">
        <v>306</v>
      </c>
      <c r="C35" s="837"/>
    </row>
    <row r="36" spans="2:3" ht="15.6" x14ac:dyDescent="0.3">
      <c r="B36" s="962" t="s">
        <v>307</v>
      </c>
      <c r="C36" s="837"/>
    </row>
    <row r="37" spans="2:3" ht="16.2" thickBot="1" x14ac:dyDescent="0.35">
      <c r="B37" s="963"/>
      <c r="C37" s="837"/>
    </row>
    <row r="38" spans="2:3" ht="15.6" x14ac:dyDescent="0.3">
      <c r="B38" s="340"/>
      <c r="C38" s="837"/>
    </row>
    <row r="39" spans="2:3" ht="16.2" thickBot="1" x14ac:dyDescent="0.35">
      <c r="B39" s="331"/>
      <c r="C39" s="837"/>
    </row>
    <row r="40" spans="2:3" ht="15.6" x14ac:dyDescent="0.3">
      <c r="B40" s="953" t="s">
        <v>308</v>
      </c>
      <c r="C40" s="837"/>
    </row>
    <row r="41" spans="2:3" ht="9.75" customHeight="1" x14ac:dyDescent="0.3">
      <c r="B41" s="960"/>
      <c r="C41" s="837"/>
    </row>
    <row r="42" spans="2:3" ht="93.6" x14ac:dyDescent="0.3">
      <c r="B42" s="964" t="s">
        <v>309</v>
      </c>
      <c r="C42" s="837"/>
    </row>
    <row r="43" spans="2:3" ht="15.6" x14ac:dyDescent="0.3">
      <c r="B43" s="960"/>
      <c r="C43" s="837"/>
    </row>
    <row r="44" spans="2:3" ht="15.6" x14ac:dyDescent="0.3">
      <c r="B44" s="956" t="s">
        <v>256</v>
      </c>
      <c r="C44" s="837"/>
    </row>
    <row r="45" spans="2:3" ht="15.6" x14ac:dyDescent="0.3">
      <c r="B45" s="956" t="s">
        <v>310</v>
      </c>
      <c r="C45" s="837"/>
    </row>
    <row r="46" spans="2:3" ht="16.2" thickBot="1" x14ac:dyDescent="0.35">
      <c r="B46" s="965" t="s">
        <v>311</v>
      </c>
      <c r="C46" s="837"/>
    </row>
    <row r="47" spans="2:3" x14ac:dyDescent="0.3">
      <c r="C47" s="22"/>
    </row>
    <row r="48" spans="2:3" x14ac:dyDescent="0.3">
      <c r="B48" s="1116"/>
    </row>
    <row r="49" spans="2:2" x14ac:dyDescent="0.3">
      <c r="B49" s="1116"/>
    </row>
    <row r="50" spans="2:2" x14ac:dyDescent="0.3">
      <c r="B50" s="829"/>
    </row>
    <row r="51" spans="2:2" x14ac:dyDescent="0.3">
      <c r="B51" s="831"/>
    </row>
    <row r="53" spans="2:2" x14ac:dyDescent="0.3">
      <c r="B53" s="828"/>
    </row>
    <row r="55" spans="2:2" x14ac:dyDescent="0.3">
      <c r="B55" s="842"/>
    </row>
    <row r="57" spans="2:2" x14ac:dyDescent="0.3">
      <c r="B57" s="842"/>
    </row>
    <row r="58" spans="2:2" x14ac:dyDescent="0.3">
      <c r="B58" s="842"/>
    </row>
  </sheetData>
  <mergeCells count="1">
    <mergeCell ref="B48:B4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A77EDBC4D072F49AD183A74C0BA1D4A" ma:contentTypeVersion="3" ma:contentTypeDescription="Create a new document." ma:contentTypeScope="" ma:versionID="d79e057029a4d7a3d2a82c6056066364">
  <xsd:schema xmlns:xsd="http://www.w3.org/2001/XMLSchema" xmlns:xs="http://www.w3.org/2001/XMLSchema" xmlns:p="http://schemas.microsoft.com/office/2006/metadata/properties" xmlns:ns2="583ae3c0-3934-4a53-be94-761eba245d60" targetNamespace="http://schemas.microsoft.com/office/2006/metadata/properties" ma:root="true" ma:fieldsID="78bacb7f9f266b76c16abb4a814eceee" ns2:_="">
    <xsd:import namespace="583ae3c0-3934-4a53-be94-761eba245d6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3ae3c0-3934-4a53-be94-761eba245d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F19A93AB-BFCA-497E-8200-479FECA84216}">
  <ds:schemaRefs>
    <ds:schemaRef ds:uri="http://schemas.microsoft.com/sharepoint/v3/contenttype/forms"/>
  </ds:schemaRefs>
</ds:datastoreItem>
</file>

<file path=customXml/itemProps2.xml><?xml version="1.0" encoding="utf-8"?>
<ds:datastoreItem xmlns:ds="http://schemas.openxmlformats.org/officeDocument/2006/customXml" ds:itemID="{9C719CBF-8BB6-4218-914D-E7803AA6C1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3ae3c0-3934-4a53-be94-761eba245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BB917E-2C2F-4B72-A4E5-80DA889EA9BE}">
  <ds:schemaRefs>
    <ds:schemaRef ds:uri="http://purl.org/dc/dcmitype/"/>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terms/"/>
    <ds:schemaRef ds:uri="http://schemas.openxmlformats.org/package/2006/metadata/core-properties"/>
    <ds:schemaRef ds:uri="583ae3c0-3934-4a53-be94-761eba245d6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5</vt:i4>
      </vt:variant>
    </vt:vector>
  </HeadingPairs>
  <TitlesOfParts>
    <vt:vector size="42" baseType="lpstr">
      <vt:lpstr>1-Cover</vt:lpstr>
      <vt:lpstr>2-Executive Summary</vt:lpstr>
      <vt:lpstr>3-Notice</vt:lpstr>
      <vt:lpstr>4-Timeline</vt:lpstr>
      <vt:lpstr>5-Facilities In-Scope</vt:lpstr>
      <vt:lpstr>6-Instructions</vt:lpstr>
      <vt:lpstr>6B-Instructions</vt:lpstr>
      <vt:lpstr>6C-Instructions</vt:lpstr>
      <vt:lpstr>6D-Instructions</vt:lpstr>
      <vt:lpstr>6E-Instructions</vt:lpstr>
      <vt:lpstr>7-General (all services)</vt:lpstr>
      <vt:lpstr>8-Food &amp; Nutrition Requirements</vt:lpstr>
      <vt:lpstr>9-EVS Requirements</vt:lpstr>
      <vt:lpstr>10-PT Transport Requirements</vt:lpstr>
      <vt:lpstr>11-Patient Sitter Requiremen</vt:lpstr>
      <vt:lpstr>12-IT Requirements</vt:lpstr>
      <vt:lpstr>13-Performance Metrics</vt:lpstr>
      <vt:lpstr>14-Press Ganey Scores</vt:lpstr>
      <vt:lpstr>15-FNS Facilty Data Sheet</vt:lpstr>
      <vt:lpstr>16-EVS Facility Data Sheet</vt:lpstr>
      <vt:lpstr>17-Sitter Facility Data Sheet</vt:lpstr>
      <vt:lpstr>18-PT Facility Data Sheet</vt:lpstr>
      <vt:lpstr>19-EVS Cleaning Frequencies</vt:lpstr>
      <vt:lpstr>20-Payment Responsibility</vt:lpstr>
      <vt:lpstr>21-PT Dept Serviced Volume</vt:lpstr>
      <vt:lpstr>22-FANS Pricing Matrix</vt:lpstr>
      <vt:lpstr>23-FNS Staffing Plan</vt:lpstr>
      <vt:lpstr>24a-EVS Pricing Matrix</vt:lpstr>
      <vt:lpstr>24b-Janitorial Pricing Matrix</vt:lpstr>
      <vt:lpstr>25-EVS Staffing Plan</vt:lpstr>
      <vt:lpstr>26-PT Pricing Matrix</vt:lpstr>
      <vt:lpstr>27-PT Staffing Plan</vt:lpstr>
      <vt:lpstr>28-Sitter Pricing Matrix</vt:lpstr>
      <vt:lpstr>29-Sitter Staffing Plan</vt:lpstr>
      <vt:lpstr>30-Summary</vt:lpstr>
      <vt:lpstr>31-Reference Accounts</vt:lpstr>
      <vt:lpstr>32-Attachments</vt:lpstr>
      <vt:lpstr>'6C-Instructions'!_Toc132433675</vt:lpstr>
      <vt:lpstr>'6E-Instructions'!_Toc178140382</vt:lpstr>
      <vt:lpstr>'6E-Instructions'!_Toc178140383</vt:lpstr>
      <vt:lpstr>'6E-Instructions'!_Toc178140446</vt:lpstr>
      <vt:lpstr>'6B-Instructions'!A_Toc499096122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Jeff Stevens</dc:creator>
  <cp:keywords/>
  <dc:description/>
  <cp:lastModifiedBy>Mmasa,Sebastian</cp:lastModifiedBy>
  <cp:revision/>
  <dcterms:created xsi:type="dcterms:W3CDTF">2009-09-17T19:32:40Z</dcterms:created>
  <dcterms:modified xsi:type="dcterms:W3CDTF">2025-11-03T16:35:12Z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0x0101006A77EDBC4D072F49AD183A74C0BA1D4A</vt:lpwstr>
  </property>
  <property fmtid="{D5CDD505-2E9C-101B-9397-08002B2CF9AE}" pid="3" name="_dlc_DocIdItemGuid">
    <vt:lpwstr>cb1bec36-f73f-4309-9cef-6d8dcc00955f</vt:lpwstr>
  </property>
  <property fmtid="{D5CDD505-2E9C-101B-9397-08002B2CF9AE}" pid="4" name="MSIP_Label_f69dee2e-6204-401e-b35b-468691cc1520_Enabled">
    <vt:lpwstr>true</vt:lpwstr>
  </property>
  <property fmtid="{D5CDD505-2E9C-101B-9397-08002B2CF9AE}" pid="5" name="MSIP_Label_f69dee2e-6204-401e-b35b-468691cc1520_SetDate">
    <vt:lpwstr>2023-09-11T18:55:19Z</vt:lpwstr>
  </property>
  <property fmtid="{D5CDD505-2E9C-101B-9397-08002B2CF9AE}" pid="6" name="MSIP_Label_f69dee2e-6204-401e-b35b-468691cc1520_Method">
    <vt:lpwstr>Standard</vt:lpwstr>
  </property>
  <property fmtid="{D5CDD505-2E9C-101B-9397-08002B2CF9AE}" pid="7" name="MSIP_Label_f69dee2e-6204-401e-b35b-468691cc1520_Name">
    <vt:lpwstr>defa4170-0d19-0005-0004-bc88714345d2</vt:lpwstr>
  </property>
  <property fmtid="{D5CDD505-2E9C-101B-9397-08002B2CF9AE}" pid="8" name="MSIP_Label_f69dee2e-6204-401e-b35b-468691cc1520_SiteId">
    <vt:lpwstr>be42d65b-eb64-4a64-8aa3-ae47eef3af3e</vt:lpwstr>
  </property>
  <property fmtid="{D5CDD505-2E9C-101B-9397-08002B2CF9AE}" pid="9" name="MSIP_Label_f69dee2e-6204-401e-b35b-468691cc1520_ActionId">
    <vt:lpwstr>40cc2646-7274-4ccb-8228-dc53e61f6784</vt:lpwstr>
  </property>
  <property fmtid="{D5CDD505-2E9C-101B-9397-08002B2CF9AE}" pid="10" name="MSIP_Label_f69dee2e-6204-401e-b35b-468691cc1520_ContentBits">
    <vt:lpwstr>0</vt:lpwstr>
  </property>
  <property fmtid="{D5CDD505-2E9C-101B-9397-08002B2CF9AE}" pid="11" name="MediaServiceImageTags">
    <vt:lpwstr/>
  </property>
</Properties>
</file>